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C:\Users\Ryon.Grau\Downloads\"/>
    </mc:Choice>
  </mc:AlternateContent>
  <xr:revisionPtr revIDLastSave="0" documentId="8_{879C1611-AF93-4052-AB02-C96C7D69312F}" xr6:coauthVersionLast="47" xr6:coauthVersionMax="47" xr10:uidLastSave="{00000000-0000-0000-0000-000000000000}"/>
  <bookViews>
    <workbookView xWindow="-120" yWindow="-120" windowWidth="29040" windowHeight="15840" xr2:uid="{3756DA44-7913-4219-9506-3DAAA8830B31}"/>
  </bookViews>
  <sheets>
    <sheet name="Combination" sheetId="5" r:id="rId1"/>
    <sheet name="main_settings" sheetId="1" r:id="rId2"/>
    <sheet name="state_specific" sheetId="2" r:id="rId3"/>
    <sheet name="regions" sheetId="3" r:id="rId4"/>
    <sheet name="locations" sheetId="4" r:id="rId5"/>
    <sheet name="labels" sheetId="6" r:id="rId6"/>
    <sheet name="Key" sheetId="7" r:id="rId7"/>
    <sheet name="Custom data" sheetId="8" r:id="rId8"/>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4" i="4" l="1"/>
  <c r="Z5" i="4"/>
  <c r="Z6" i="4"/>
  <c r="Z7" i="4"/>
  <c r="Z8" i="4"/>
  <c r="Z9" i="4"/>
  <c r="Z10" i="4"/>
  <c r="Z11" i="4"/>
  <c r="Z12" i="4"/>
  <c r="Z13" i="4"/>
  <c r="Z14" i="4"/>
  <c r="Z15" i="4"/>
  <c r="Z16" i="4"/>
  <c r="Z17" i="4"/>
  <c r="Z18" i="4"/>
  <c r="Z19" i="4"/>
  <c r="Z20" i="4"/>
  <c r="Z21" i="4"/>
  <c r="Z22" i="4"/>
  <c r="Z23" i="4"/>
  <c r="Z24" i="4"/>
  <c r="Z25" i="4"/>
  <c r="Z26" i="4"/>
  <c r="Z27" i="4"/>
  <c r="Z28" i="4"/>
  <c r="Z29" i="4"/>
  <c r="Z30" i="4"/>
  <c r="Z31" i="4"/>
  <c r="Z32" i="4"/>
  <c r="Z33" i="4"/>
  <c r="Z34" i="4"/>
  <c r="Z35" i="4"/>
  <c r="Z36" i="4"/>
  <c r="Z37" i="4"/>
  <c r="Z38" i="4"/>
  <c r="Z39" i="4"/>
  <c r="Z40" i="4"/>
  <c r="Z41" i="4"/>
  <c r="Z42" i="4"/>
  <c r="Z43" i="4"/>
  <c r="Z44" i="4"/>
  <c r="Z45" i="4"/>
  <c r="Z46" i="4"/>
  <c r="Z47" i="4"/>
  <c r="Z48" i="4"/>
  <c r="Z49" i="4"/>
  <c r="Z50" i="4"/>
  <c r="Z51" i="4"/>
  <c r="Z52" i="4"/>
  <c r="Z53" i="4"/>
  <c r="Z54" i="4"/>
  <c r="Z55" i="4"/>
  <c r="Z56" i="4"/>
  <c r="Z57" i="4"/>
  <c r="Z58" i="4"/>
  <c r="Z59" i="4"/>
  <c r="Z60" i="4"/>
  <c r="Z61" i="4"/>
  <c r="Z62" i="4"/>
  <c r="Z63" i="4"/>
  <c r="Z64" i="4"/>
  <c r="Z3" i="4"/>
  <c r="O3" i="6"/>
  <c r="O4" i="6"/>
  <c r="O5" i="6"/>
  <c r="O6" i="6"/>
  <c r="O7" i="6"/>
  <c r="O8" i="6"/>
  <c r="O9" i="6"/>
  <c r="O10" i="6"/>
  <c r="O11" i="6"/>
  <c r="O12" i="6"/>
  <c r="O13" i="6"/>
  <c r="O14" i="6"/>
  <c r="O15" i="6"/>
  <c r="O16" i="6"/>
  <c r="O17" i="6"/>
  <c r="O18" i="6"/>
  <c r="O19" i="6"/>
  <c r="O20" i="6"/>
  <c r="O21" i="6"/>
  <c r="O22" i="6"/>
  <c r="O23" i="6"/>
  <c r="O24" i="6"/>
  <c r="O25" i="6"/>
  <c r="O26" i="6"/>
  <c r="O27" i="6"/>
  <c r="O28" i="6"/>
  <c r="O29" i="6"/>
  <c r="O30" i="6"/>
  <c r="O31" i="6"/>
  <c r="O32" i="6"/>
  <c r="O33" i="6"/>
  <c r="O34" i="6"/>
  <c r="O35" i="6"/>
  <c r="O36" i="6"/>
  <c r="O37" i="6"/>
  <c r="O38" i="6"/>
  <c r="O39" i="6"/>
  <c r="O40" i="6"/>
  <c r="O41" i="6"/>
  <c r="O42" i="6"/>
  <c r="O43" i="6"/>
  <c r="O44" i="6"/>
  <c r="O45" i="6"/>
  <c r="O46" i="6"/>
  <c r="O47" i="6"/>
  <c r="O48" i="6"/>
  <c r="O49" i="6"/>
  <c r="O50" i="6"/>
  <c r="O51" i="6"/>
  <c r="O52" i="6"/>
  <c r="O53" i="6"/>
  <c r="O54" i="6"/>
  <c r="O55" i="6"/>
  <c r="O56" i="6"/>
  <c r="O57" i="6"/>
  <c r="O2" i="6"/>
  <c r="F3" i="7"/>
  <c r="F4" i="7"/>
  <c r="F5" i="7"/>
  <c r="F6" i="7"/>
  <c r="F7" i="7"/>
  <c r="F8" i="7"/>
  <c r="F2" i="7"/>
  <c r="F9" i="7"/>
  <c r="F10" i="7"/>
  <c r="F11" i="7"/>
  <c r="F12" i="7"/>
  <c r="F13" i="7"/>
  <c r="F14" i="7"/>
  <c r="F15" i="7"/>
  <c r="F16" i="7"/>
  <c r="F17" i="7"/>
  <c r="F18" i="7"/>
  <c r="F19" i="7"/>
  <c r="F20" i="7"/>
  <c r="F21" i="7"/>
  <c r="F22" i="7"/>
  <c r="F23" i="7"/>
  <c r="F24" i="7"/>
  <c r="F25" i="7"/>
  <c r="F26" i="7"/>
  <c r="F27" i="7"/>
  <c r="F28" i="7"/>
  <c r="F29" i="7"/>
  <c r="F30" i="7"/>
  <c r="F31" i="7"/>
  <c r="F32" i="7"/>
  <c r="F33" i="7"/>
  <c r="F34" i="7"/>
  <c r="F35" i="7"/>
  <c r="F36" i="7"/>
  <c r="F37" i="7"/>
  <c r="O58" i="6"/>
  <c r="O59" i="6"/>
  <c r="O60" i="6"/>
  <c r="O61" i="6"/>
  <c r="O62" i="6"/>
  <c r="O63" i="6"/>
  <c r="O64" i="6"/>
  <c r="O65" i="6"/>
  <c r="O66" i="6"/>
  <c r="O67" i="6"/>
  <c r="O68" i="6"/>
  <c r="O69" i="6"/>
  <c r="O70" i="6"/>
  <c r="O71" i="6"/>
  <c r="O72" i="6"/>
  <c r="O73" i="6"/>
  <c r="O74" i="6"/>
  <c r="O75" i="6"/>
  <c r="O76" i="6"/>
  <c r="O77" i="6"/>
  <c r="O78" i="6"/>
  <c r="O79" i="6"/>
  <c r="O80" i="6"/>
  <c r="O81" i="6"/>
  <c r="Z65" i="4"/>
  <c r="Z66" i="4"/>
  <c r="Z67" i="4"/>
  <c r="Z68" i="4"/>
  <c r="Z69" i="4"/>
  <c r="Z70" i="4"/>
  <c r="Z71" i="4"/>
  <c r="A3" i="8"/>
  <c r="A4" i="8"/>
  <c r="A5" i="8"/>
  <c r="A6" i="8"/>
  <c r="A7" i="8"/>
  <c r="A8" i="8"/>
  <c r="A9" i="8"/>
  <c r="A10" i="8"/>
  <c r="A11" i="8"/>
  <c r="A12" i="8"/>
  <c r="A13" i="8"/>
  <c r="A14" i="8"/>
  <c r="A15" i="8"/>
  <c r="A16" i="8"/>
  <c r="A17" i="8"/>
  <c r="A18" i="8"/>
  <c r="A19" i="8"/>
  <c r="A20" i="8"/>
  <c r="A21" i="8"/>
  <c r="A22" i="8"/>
  <c r="A23" i="8"/>
  <c r="A24" i="8"/>
  <c r="A25" i="8"/>
  <c r="A26" i="8"/>
  <c r="A27" i="8"/>
  <c r="A28" i="8"/>
  <c r="A2" i="8"/>
  <c r="M4" i="2"/>
  <c r="M5" i="2"/>
  <c r="M6" i="2"/>
  <c r="M7" i="2"/>
  <c r="M8" i="2"/>
  <c r="M9" i="2"/>
  <c r="M10" i="2"/>
  <c r="M11" i="2"/>
  <c r="M12" i="2"/>
  <c r="M13" i="2"/>
  <c r="M14" i="2"/>
  <c r="M15" i="2"/>
  <c r="M16" i="2"/>
  <c r="M17" i="2"/>
  <c r="M18" i="2"/>
  <c r="M19" i="2"/>
  <c r="M20" i="2"/>
  <c r="M21" i="2"/>
  <c r="M22" i="2"/>
  <c r="M23" i="2"/>
  <c r="M24" i="2"/>
  <c r="M25" i="2"/>
  <c r="M26" i="2"/>
  <c r="M27" i="2"/>
  <c r="M28" i="2"/>
  <c r="M29" i="2"/>
  <c r="M30" i="2"/>
  <c r="M31" i="2"/>
  <c r="M32" i="2"/>
  <c r="M33" i="2"/>
  <c r="M34" i="2"/>
  <c r="M35" i="2"/>
  <c r="M36" i="2"/>
  <c r="M37" i="2"/>
  <c r="M38" i="2"/>
  <c r="M39" i="2"/>
  <c r="M40" i="2"/>
  <c r="M41" i="2"/>
  <c r="M42" i="2"/>
  <c r="M43" i="2"/>
  <c r="M44" i="2"/>
  <c r="M45" i="2"/>
  <c r="M46" i="2"/>
  <c r="M47" i="2"/>
  <c r="M48" i="2"/>
  <c r="M49" i="2"/>
  <c r="M50" i="2"/>
  <c r="M51" i="2"/>
  <c r="M52" i="2"/>
  <c r="M53" i="2"/>
  <c r="M54" i="2"/>
  <c r="M55" i="2"/>
  <c r="M56" i="2"/>
  <c r="M57" i="2"/>
  <c r="M58" i="2"/>
  <c r="M3" i="2"/>
  <c r="E38" i="1"/>
  <c r="N4" i="3"/>
  <c r="N5" i="3"/>
  <c r="N6" i="3"/>
  <c r="N7" i="3"/>
  <c r="N8" i="3"/>
  <c r="N9" i="3"/>
  <c r="N10" i="3"/>
  <c r="N11" i="3"/>
  <c r="N12" i="3"/>
  <c r="N13" i="3"/>
  <c r="N14" i="3"/>
  <c r="N15" i="3"/>
  <c r="N16" i="3"/>
  <c r="N17" i="3"/>
  <c r="N18" i="3"/>
  <c r="N19" i="3"/>
  <c r="N20" i="3"/>
  <c r="N21" i="3"/>
  <c r="N22" i="3"/>
  <c r="N23" i="3"/>
  <c r="N24" i="3"/>
  <c r="N25" i="3"/>
  <c r="N26" i="3"/>
  <c r="N27" i="3"/>
  <c r="N28" i="3"/>
  <c r="N3" i="3"/>
  <c r="N29" i="3"/>
  <c r="N30" i="3"/>
  <c r="N31" i="3"/>
  <c r="N32" i="3"/>
  <c r="N33" i="3"/>
  <c r="N34" i="3"/>
  <c r="N35" i="3"/>
  <c r="N36" i="3"/>
  <c r="N37" i="3"/>
  <c r="N38" i="3"/>
  <c r="N39" i="3"/>
  <c r="N40" i="3"/>
  <c r="N41" i="3"/>
  <c r="N42" i="3"/>
  <c r="N43" i="3"/>
  <c r="N44" i="3"/>
  <c r="N45" i="3"/>
  <c r="N46" i="3"/>
  <c r="N47" i="3"/>
  <c r="N48" i="3"/>
  <c r="N49" i="3"/>
  <c r="N50" i="3"/>
  <c r="N51" i="3"/>
  <c r="N52" i="3"/>
  <c r="N53" i="3"/>
  <c r="N54" i="3"/>
  <c r="N55" i="3"/>
  <c r="N56" i="3"/>
  <c r="N57" i="3"/>
  <c r="N58" i="3"/>
  <c r="N59" i="3"/>
  <c r="N60" i="3"/>
  <c r="N61" i="3"/>
  <c r="N62" i="3"/>
  <c r="N63" i="3"/>
  <c r="N64" i="3"/>
  <c r="N65" i="3"/>
  <c r="N66" i="3"/>
  <c r="N67" i="3"/>
  <c r="N68" i="3"/>
  <c r="N69" i="3"/>
  <c r="N70" i="3"/>
  <c r="N71" i="3"/>
  <c r="N72" i="3"/>
  <c r="N73" i="3"/>
  <c r="N74" i="3"/>
  <c r="N75" i="3"/>
  <c r="N76" i="3"/>
  <c r="N77" i="3"/>
  <c r="N78" i="3"/>
  <c r="N79" i="3"/>
  <c r="N80" i="3"/>
  <c r="N81" i="3"/>
  <c r="N82" i="3"/>
  <c r="N83" i="3"/>
  <c r="N84" i="3"/>
  <c r="N85" i="3"/>
  <c r="N86" i="3"/>
  <c r="N87" i="3"/>
  <c r="N88" i="3"/>
  <c r="N89" i="3"/>
  <c r="N90" i="3"/>
  <c r="E3" i="1"/>
  <c r="E4" i="1"/>
  <c r="E5" i="1"/>
  <c r="E6" i="1"/>
  <c r="E7" i="1"/>
  <c r="E8" i="1"/>
  <c r="E9" i="1"/>
  <c r="E10" i="1"/>
  <c r="E11" i="1"/>
  <c r="E12" i="1"/>
  <c r="E13" i="1"/>
  <c r="E14" i="1"/>
  <c r="E15" i="1"/>
  <c r="E16" i="1"/>
  <c r="E17" i="1"/>
  <c r="E18" i="1"/>
  <c r="E19" i="1"/>
  <c r="E20" i="1"/>
  <c r="E21" i="1"/>
  <c r="E22" i="1"/>
  <c r="E23" i="1"/>
  <c r="E24" i="1"/>
  <c r="E25" i="1"/>
  <c r="E26" i="1"/>
  <c r="E27" i="1"/>
  <c r="E28" i="1"/>
  <c r="E29" i="1"/>
  <c r="E30" i="1"/>
  <c r="E31" i="1"/>
  <c r="E32" i="1"/>
  <c r="E33" i="1"/>
  <c r="E34" i="1"/>
  <c r="E35" i="1"/>
  <c r="E36" i="1"/>
  <c r="E37" i="1"/>
  <c r="E39" i="1"/>
  <c r="E40" i="1"/>
  <c r="E41" i="1"/>
  <c r="E42" i="1"/>
  <c r="E43" i="1"/>
  <c r="E44" i="1"/>
  <c r="E45" i="1"/>
  <c r="E46" i="1"/>
  <c r="E47" i="1"/>
  <c r="E48" i="1"/>
  <c r="E49" i="1"/>
  <c r="E50" i="1"/>
  <c r="E51" i="1"/>
  <c r="E52" i="1"/>
  <c r="E53" i="1"/>
  <c r="E54" i="1"/>
  <c r="E55" i="1"/>
  <c r="E56" i="1"/>
  <c r="E57" i="1"/>
  <c r="E58" i="1"/>
  <c r="E59" i="1"/>
  <c r="E60" i="1"/>
  <c r="E61" i="1"/>
  <c r="E62" i="1"/>
  <c r="E63" i="1"/>
  <c r="E64" i="1"/>
  <c r="E65" i="1"/>
  <c r="E66" i="1"/>
  <c r="E67" i="1"/>
  <c r="E68" i="1"/>
  <c r="E69" i="1"/>
  <c r="E70" i="1"/>
  <c r="E71" i="1"/>
  <c r="E72" i="1"/>
  <c r="E73" i="1"/>
  <c r="E74" i="1"/>
  <c r="E75" i="1"/>
  <c r="E76" i="1"/>
  <c r="E77" i="1"/>
  <c r="E78" i="1"/>
  <c r="E79" i="1"/>
  <c r="E80" i="1"/>
  <c r="E81" i="1"/>
  <c r="E82" i="1"/>
  <c r="E83" i="1"/>
  <c r="E84" i="1"/>
  <c r="E2" i="1"/>
  <c r="B6" i="5" l="1"/>
  <c r="B7" i="5"/>
  <c r="B5" i="5"/>
  <c r="B4" i="5"/>
  <c r="B8" i="5" s="1"/>
  <c r="B2" i="5"/>
  <c r="B3" i="5"/>
</calcChain>
</file>

<file path=xl/sharedStrings.xml><?xml version="1.0" encoding="utf-8"?>
<sst xmlns="http://schemas.openxmlformats.org/spreadsheetml/2006/main" count="842" uniqueCount="511">
  <si>
    <t>var simplemaps_usmap_mapdata={</t>
  </si>
  <si>
    <t>main_settings</t>
  </si>
  <si>
    <t>state_specific</t>
  </si>
  <si>
    <t>regions</t>
  </si>
  <si>
    <t>locations</t>
  </si>
  <si>
    <t>labels</t>
  </si>
  <si>
    <t>legend</t>
  </si>
  <si>
    <t>Category</t>
  </si>
  <si>
    <t>Property</t>
  </si>
  <si>
    <t>Description</t>
  </si>
  <si>
    <t>Value</t>
  </si>
  <si>
    <t>CALCULATIONS</t>
  </si>
  <si>
    <t>Common Properties</t>
  </si>
  <si>
    <t>width</t>
  </si>
  <si>
    <t>The width of the map in pixels (e.g. '700'). Height is adjusted automatically. 'responsive' will make the map width responsive.</t>
  </si>
  <si>
    <t>responsive</t>
  </si>
  <si>
    <t>background_color</t>
  </si>
  <si>
    <t>The color of the background. White by default.</t>
  </si>
  <si>
    <t>#82D3F3</t>
  </si>
  <si>
    <t>background_image_url</t>
  </si>
  <si>
    <t>Use an image for the background. The image will expand to fit mapinfo.initial_view unless main_settings.background_image_bbox is set.</t>
  </si>
  <si>
    <t>background_transparent</t>
  </si>
  <si>
    <t>Makes it possible to see content behind the map. ['yes', 'no']</t>
  </si>
  <si>
    <t>no</t>
  </si>
  <si>
    <t>popups</t>
  </si>
  <si>
    <t>detect' - the map automatically detects mobile devices and shows them pop-ups on click and generates a link to the defined url.
'on_hover' - pop-ups always appear on hover.
'on_click' - pop-ups always appear on click.
'off' - pop-ups never appear.</t>
  </si>
  <si>
    <t>State defaults</t>
  </si>
  <si>
    <t>state_color</t>
  </si>
  <si>
    <t>Default color of states. (e.g. 'blue' or '#0000FF')</t>
  </si>
  <si>
    <t>#127EA8</t>
  </si>
  <si>
    <t>state_hover_color</t>
  </si>
  <si>
    <t>Default color of states upon hover or 'off'. (e.g. 'darkblue' or '#000066')</t>
  </si>
  <si>
    <t>#329EC9</t>
  </si>
  <si>
    <t>state_description</t>
  </si>
  <si>
    <t>Default description for states. This will fill up the popup and can include HTML/CSS.</t>
  </si>
  <si>
    <t>US State</t>
  </si>
  <si>
    <t>state_url</t>
  </si>
  <si>
    <t>Default url when states are clicked. (e.g. 'http://simplemaps.com')</t>
  </si>
  <si>
    <t>all_states_inactive</t>
  </si>
  <si>
    <t>If "yes" all states are inactive by default. This means hovering or clicking on a state has no effect.</t>
  </si>
  <si>
    <t>border_size</t>
  </si>
  <si>
    <t>The width of the stroke for state borders. 1.5 by default. It is often desirable to change this property if you make the map much larger or smaller than it's default settings.</t>
  </si>
  <si>
    <t>border_hover_size</t>
  </si>
  <si>
    <t>The width of the stroke for state borders upon hover. Defaults to border_size value.</t>
  </si>
  <si>
    <t>border_color</t>
  </si>
  <si>
    <t>Color of state borders. White by default. If the border color is the same as state_color it will not be possible to distinguish individual state boundaries.</t>
  </si>
  <si>
    <t>#FFFFFF</t>
  </si>
  <si>
    <t>border_hover_color</t>
  </si>
  <si>
    <t>Color of state borders upon hover. Defaults to border_color value.</t>
  </si>
  <si>
    <t>state_image_url</t>
  </si>
  <si>
    <t>The url of the background image. Related state-specific properties can also be made defaults by prefixing them with 'state_'.</t>
  </si>
  <si>
    <t>Note: States can only be pulsed via the API.</t>
  </si>
  <si>
    <t>state_pulse_size</t>
  </si>
  <si>
    <t>The magnitude of the pulse. '4' by default.</t>
  </si>
  <si>
    <t>state_pulse_speed</t>
  </si>
  <si>
    <t>The speed of the pulse in seconds. '.5' by default.</t>
  </si>
  <si>
    <t>state_pulse_color</t>
  </si>
  <si>
    <t>The colorof the pulse. Defaults to state border color.</t>
  </si>
  <si>
    <t>Location defaults</t>
  </si>
  <si>
    <t>location_color</t>
  </si>
  <si>
    <t>Default color of locations. (e.g. 'blue' or '#0000FF')</t>
  </si>
  <si>
    <t>#CC2200</t>
  </si>
  <si>
    <t>location_hover_color</t>
  </si>
  <si>
    <t>Default color of locations upon hover. (e.g. 'blue' or '#0000FF')</t>
  </si>
  <si>
    <t>#EE4422</t>
  </si>
  <si>
    <t>location_description</t>
  </si>
  <si>
    <t>Default description for locations. This will fill up the popup and can include HTML/CSS.</t>
  </si>
  <si>
    <t>location_url</t>
  </si>
  <si>
    <t>Default url when locations are clicked. (e.g. 'http://simplemaps.com')</t>
  </si>
  <si>
    <t>location_size</t>
  </si>
  <si>
    <t>The width of location squares. 12 by default.</t>
  </si>
  <si>
    <t>location_type</t>
  </si>
  <si>
    <t>Shape of location markers. ['square', 'circle','marker']</t>
  </si>
  <si>
    <t>marker</t>
  </si>
  <si>
    <t>location_image_url</t>
  </si>
  <si>
    <t>If location_type is set to 'image', this is the url where the image resides [e.g. 'http://simplemaps.com/images/frog.png'].</t>
  </si>
  <si>
    <t>location_opacity</t>
  </si>
  <si>
    <t>The opacity of the location. [0-1]</t>
  </si>
  <si>
    <t>location_hover_opacity</t>
  </si>
  <si>
    <t>The opacity of the location upon hover. [0-1]</t>
  </si>
  <si>
    <t>location_border_color</t>
  </si>
  <si>
    <t>Default color of location borders. (e.g. 'white')</t>
  </si>
  <si>
    <t>location_border</t>
  </si>
  <si>
    <t>Size of location border. (e.g. 2)</t>
  </si>
  <si>
    <t>location_pulse</t>
  </si>
  <si>
    <t>If 'yes', locations will pulse.</t>
  </si>
  <si>
    <t>yes</t>
  </si>
  <si>
    <t>location_pulse_size</t>
  </si>
  <si>
    <t>location_pulse_speed</t>
  </si>
  <si>
    <t>location_hover_border</t>
  </si>
  <si>
    <t>Size of location border upon hover. (e.g. 2.5)</t>
  </si>
  <si>
    <t>all_locations_inactive</t>
  </si>
  <si>
    <t>If "yes" all locations are inactive by default. This means hovering or clicking on a location has no effect.</t>
  </si>
  <si>
    <t>all_locations_hidden</t>
  </si>
  <si>
    <t>If "yes" all locations are hidden by default.</t>
  </si>
  <si>
    <t>custom_shapes</t>
  </si>
  <si>
    <t>You can expand the number of location shapes by creating this dictionary of SVG paths. Each path should be contained within a 1mm square box. Example: {diamond: "M 0,-0.5 -0.4,0 0,0.5 0.4,0 Z"}</t>
  </si>
  <si>
    <t>Label defaults</t>
  </si>
  <si>
    <t>label_color</t>
  </si>
  <si>
    <t>Default color of labels. (e.g. 'white' or '#FFFFFF')</t>
  </si>
  <si>
    <t>label_hover_color</t>
  </si>
  <si>
    <t>Default color of labels upon hover. (e.g. 'blue' or '#0000FF')</t>
  </si>
  <si>
    <t>label_font</t>
  </si>
  <si>
    <t>Default font family for labels (e.g. 'Arial')</t>
  </si>
  <si>
    <t>hide_labels</t>
  </si>
  <si>
    <t>When 'yes', labels will be hidden by default</t>
  </si>
  <si>
    <t>hide_eastern_labels</t>
  </si>
  <si>
    <t>When 'yes', labels on the East Coast of the US map will be hidden. Only works with US map.</t>
  </si>
  <si>
    <t>Zoom Settings</t>
  </si>
  <si>
    <t>manual_zoom</t>
  </si>
  <si>
    <t>'yes' adds zooming buttons and panning support to the map.</t>
  </si>
  <si>
    <t>zoom</t>
  </si>
  <si>
    <t>'yes' enables zooming based off of default regions. 'no' means that default regions will be ignored.</t>
  </si>
  <si>
    <t>all_states_zoomable</t>
  </si>
  <si>
    <t>When set to 'yes', clicking on a state will zoom into that state instead of redirecting the page to the url. 'no' by default.</t>
  </si>
  <si>
    <t>back_image_url</t>
  </si>
  <si>
    <t>Use an image url instead of back arrow for zooming out. (e.g. 'no' or 'back.png')</t>
  </si>
  <si>
    <t>back_image</t>
  </si>
  <si>
    <t>Use image in images_directory instead of back arrow for zooming out. (e.g. 'no' or 'back.png')</t>
  </si>
  <si>
    <t>initial_zoom</t>
  </si>
  <si>
    <t>The region the map start zoomed in to. '-1' is zoomed out.</t>
  </si>
  <si>
    <t>initial_zoom_solo</t>
  </si>
  <si>
    <t>'yes' hides the back arrow and adjacent continents when initial_zoom is not -1.</t>
  </si>
  <si>
    <t>initial_back</t>
  </si>
  <si>
    <t>This property accepts JavaScript. When set, the back button will appear even when the map is fully zoomed out. Clicking on the button will execute this JavaScript. e.g. 'javascript: alert("You clicked the back button")',. Useful for linking maps.</t>
  </si>
  <si>
    <t>navigation_size</t>
  </si>
  <si>
    <t>The width of the back arrow and zoom buttons 40 by default.</t>
  </si>
  <si>
    <t>navigation_color</t>
  </si>
  <si>
    <t>The color of the back arrow and zoom buttons.</t>
  </si>
  <si>
    <t>navigation_border_color</t>
  </si>
  <si>
    <t>The color of the border of the back arrow and zoom buttons.</t>
  </si>
  <si>
    <t>arrow_color</t>
  </si>
  <si>
    <t>The color of the back arrow that can be clicked to zoom out. Inherits from navigation_color</t>
  </si>
  <si>
    <t>arrow_border_color</t>
  </si>
  <si>
    <t>The color of the back arrow's border. Inherits from navigation_border_color</t>
  </si>
  <si>
    <t>zoom_out_incrementally</t>
  </si>
  <si>
    <t>If 'no' clicking the back button will zoom all the way out. If 'yes', clicking the back button will zoom out to the previous level.</t>
  </si>
  <si>
    <t>zoom_percentage</t>
  </si>
  <si>
    <t>The percentage of the canvas that a zoomed region or state should take up. (e.g. '.9', would create a 10% border around the zoomed state/region)</t>
  </si>
  <si>
    <t>region_opacity</t>
  </si>
  <si>
    <t>Default opacity of regions (default '1')</t>
  </si>
  <si>
    <t>region_hover_opacity</t>
  </si>
  <si>
    <t>Opacity of regions when hovered over (default'.6')</t>
  </si>
  <si>
    <t>adjacent_opacity</t>
  </si>
  <si>
    <t>Opacity of adjacent states when zoomed in on a state or region. (e.g. '.3')</t>
  </si>
  <si>
    <t>zoom_time</t>
  </si>
  <si>
    <t>The time in seconds to fly from one region/state to another during zooming. (e.g. '.5')</t>
  </si>
  <si>
    <t>zoom_mobile</t>
  </si>
  <si>
    <t>Whether zooming on mobile devices should be smooth (instead of snapping to last frame). 'yes' by default.</t>
  </si>
  <si>
    <t>Miscellaneous properties</t>
  </si>
  <si>
    <t>div</t>
  </si>
  <si>
    <t>The id of the div that will be replaced by the map when the page loads. 'map' by default.</t>
  </si>
  <si>
    <t>url_new_tab</t>
  </si>
  <si>
    <t>'no' open urls in the same window. 'yes' open urls in new tab.</t>
  </si>
  <si>
    <t>auto_load</t>
  </si>
  <si>
    <t>'yes' means the map will load itself automatically. 'no' prevents the map from loading unless it is loaded manually using the JavaScript API.</t>
  </si>
  <si>
    <t>images_directory</t>
  </si>
  <si>
    <t>The map will typically look for a map_images folder in the same directory as the usmap.js/worldmap.js file. If you'd like this directory to exist somewhere else, you can specify it's location here. Must end with /. e.g. ('http://yoursite.com/map_images/')</t>
  </si>
  <si>
    <t>fade_time</t>
  </si>
  <si>
    <t>The time in seconds it takes for hovered colors to return to their default color after the mouse leaves them. (e.g. .1)</t>
  </si>
  <si>
    <t>link_text</t>
  </si>
  <si>
    <t>When mobile users click on a state they first see the description on must click this text to go to the defined url. '(Link)' by default.</t>
  </si>
  <si>
    <t>location_popups</t>
  </si>
  <si>
    <t>Override popups for locations.</t>
  </si>
  <si>
    <t>on_click</t>
  </si>
  <si>
    <t>state_popups</t>
  </si>
  <si>
    <t>Override popups for states.</t>
  </si>
  <si>
    <t>rotate</t>
  </si>
  <si>
    <t>Rotate the map's states and locations using degrees. (e.g. 90).</t>
  </si>
  <si>
    <t>import_labels</t>
  </si>
  <si>
    <t>Whether to use the map's default labels. 'yes' by default to support older customizations. Use 'no' for version 3.6+ and edit labels via mapdata object.</t>
  </si>
  <si>
    <t>scale_limit</t>
  </si>
  <si>
    <t>Point at which labels and locations should stop scaling so that they can be more easily clicked. Expressed as a fraction of the initial_view width. 0.125 by default.</t>
  </si>
  <si>
    <t>Pop-up/tooltip styling (customize the look of the pop-ups)</t>
  </si>
  <si>
    <t>popup_color</t>
  </si>
  <si>
    <t>The color of the pop-up background. 'white' by default.</t>
  </si>
  <si>
    <t>popup_opacity</t>
  </si>
  <si>
    <t>The opacity of the pop-up. .9 by default. 1 is opaque. 0 is transparent. [0-1].</t>
  </si>
  <si>
    <t>popup_shadow</t>
  </si>
  <si>
    <t>The size of the pop-up drop shadow. 1 by default. 0 removes the drop shadow. 2 would double the size of the default drop shadow. Note: IE 7 and 8 are unable to show the drop shadow.</t>
  </si>
  <si>
    <t>popup_corners</t>
  </si>
  <si>
    <t>The radius of the rounded corners. 5 by default. 0 will make the pop-ups rectangles. Note: IE 7 and 8 do not support rounded corners and will always show rectangular pop-ups.</t>
  </si>
  <si>
    <t>popup_font</t>
  </si>
  <si>
    <t>The default font for the pop-up. '12px/1.5 Verdana, Arial, Helvetica, sans-serif' by default.</t>
  </si>
  <si>
    <t>popup_nocss</t>
  </si>
  <si>
    <t>'yes' turns off all css for the pop-up. You must then set your own css styles.</t>
  </si>
  <si>
    <t>popup_orientation</t>
  </si>
  <si>
    <t>The position of the popup relative to the cursor. 'auto' by default moves the popup towards the middle of the map and away from the cursor. 'below' or 'above' are also options.</t>
  </si>
  <si>
    <t>popup_centered</t>
  </si>
  <si>
    <t>Whether 'on_click' popups should be centered. 'auto' by default centers popups if the map is less than 400px wide. Makes the map more useable on mobile devices. 'yes' and 'no' are also options.</t>
  </si>
  <si>
    <t>Keyboard Navigation(for accessibility and ease of use)</t>
  </si>
  <si>
    <t>keyboard_navigation</t>
  </si>
  <si>
    <t>Whether the map should be navigatable by keyboard through dropdowns. 'yes', 'no', 'auto'. 'auto' is default and shows dropdowns when the map is tabbed over.</t>
  </si>
  <si>
    <t>auto</t>
  </si>
  <si>
    <t>keyboard_omit</t>
  </si>
  <si>
    <t>Whether specific dropdowns should be omitted. ['navigate', 'locations', 'states', 'regions']. (e.g. 'states regions').</t>
  </si>
  <si>
    <t>name</t>
  </si>
  <si>
    <t>description</t>
  </si>
  <si>
    <t>color</t>
  </si>
  <si>
    <t>hover_color</t>
  </si>
  <si>
    <t>url</t>
  </si>
  <si>
    <t>hide</t>
  </si>
  <si>
    <t>zoomable</t>
  </si>
  <si>
    <t>inactive</t>
  </si>
  <si>
    <t>popup</t>
  </si>
  <si>
    <t>CALCULATED</t>
  </si>
  <si>
    <t>Primarily for identification purposes. However, you can overwrite a state's name.</t>
  </si>
  <si>
    <t>This will fill up the popup and can include HTML/CSS. If it exists, it will overwrite main_settings.state_description.</t>
  </si>
  <si>
    <t>The state's color. If it exists, it will overwrite main_settings.state_color.</t>
  </si>
  <si>
    <t>The state's hover_color. If it exists, it will overwrite main_settings.state_hover_color.</t>
  </si>
  <si>
    <t>The url when the state is clicked. (e.g. 'http://simplemaps.com'). If it exists, it will overwrite main_settings.state_url.</t>
  </si>
  <si>
    <t>'yes' makes the state invisible.</t>
  </si>
  <si>
    <t>'yes' will zoom into the state upon click instead of redirecting to the url. If it exists, it will overwrite main_settings.all_states_zoomable</t>
  </si>
  <si>
    <t>The percentage of the canvas that a zoomed state should take up. (e.g. '.9', would create a 10% border around the zoomed state).</t>
  </si>
  <si>
    <t>'yes' will make hovering or clicking on a state have no effect. If it exists, it will overwrite main_settings.all_states_inactive</t>
  </si>
  <si>
    <t>Override main_settings.popups for this state.</t>
  </si>
  <si>
    <t>The state's border color. Note, state borders overlap, so you should use the same color for states that border each other. This is best used for small islands.</t>
  </si>
  <si>
    <t>AL</t>
  </si>
  <si>
    <t>Alabama</t>
  </si>
  <si>
    <t>AK</t>
  </si>
  <si>
    <t>Alaska</t>
  </si>
  <si>
    <t>AZ</t>
  </si>
  <si>
    <t>Arizona</t>
  </si>
  <si>
    <t>AR</t>
  </si>
  <si>
    <t>Arkansas</t>
  </si>
  <si>
    <t>CA</t>
  </si>
  <si>
    <t>California</t>
  </si>
  <si>
    <t>CO</t>
  </si>
  <si>
    <t>Colorado</t>
  </si>
  <si>
    <t>CT</t>
  </si>
  <si>
    <t>Connecticut</t>
  </si>
  <si>
    <t>DE</t>
  </si>
  <si>
    <t>Delaware</t>
  </si>
  <si>
    <t>DC</t>
  </si>
  <si>
    <t>District of Columbia</t>
  </si>
  <si>
    <t>FL</t>
  </si>
  <si>
    <t>Florida</t>
  </si>
  <si>
    <t>GA</t>
  </si>
  <si>
    <t>Georgia</t>
  </si>
  <si>
    <t>HI</t>
  </si>
  <si>
    <t>Hawaii</t>
  </si>
  <si>
    <t>ID</t>
  </si>
  <si>
    <t>Idaho</t>
  </si>
  <si>
    <t>IL</t>
  </si>
  <si>
    <t>Illinois</t>
  </si>
  <si>
    <t>IN</t>
  </si>
  <si>
    <t>Indiana</t>
  </si>
  <si>
    <t>IA</t>
  </si>
  <si>
    <t>Iowa</t>
  </si>
  <si>
    <t>KS</t>
  </si>
  <si>
    <t>Kansas</t>
  </si>
  <si>
    <t>KY</t>
  </si>
  <si>
    <t>Kentucky</t>
  </si>
  <si>
    <t>LA</t>
  </si>
  <si>
    <t>Louisiana</t>
  </si>
  <si>
    <t>ME</t>
  </si>
  <si>
    <t>Maine</t>
  </si>
  <si>
    <t>MD</t>
  </si>
  <si>
    <t>Maryland</t>
  </si>
  <si>
    <t>MA</t>
  </si>
  <si>
    <t>Massachusetts</t>
  </si>
  <si>
    <t>MI</t>
  </si>
  <si>
    <t>Michigan</t>
  </si>
  <si>
    <t>MN</t>
  </si>
  <si>
    <t>Minnesota</t>
  </si>
  <si>
    <t>MS</t>
  </si>
  <si>
    <t>Mississippi</t>
  </si>
  <si>
    <t>MO</t>
  </si>
  <si>
    <t>Missouri</t>
  </si>
  <si>
    <t>MT</t>
  </si>
  <si>
    <t>Montana</t>
  </si>
  <si>
    <t>NE</t>
  </si>
  <si>
    <t>Nebraska</t>
  </si>
  <si>
    <t>NV</t>
  </si>
  <si>
    <t>Nevada</t>
  </si>
  <si>
    <t>NH</t>
  </si>
  <si>
    <t>New Hampshire</t>
  </si>
  <si>
    <t>NJ</t>
  </si>
  <si>
    <t>New Jersey</t>
  </si>
  <si>
    <t>NM</t>
  </si>
  <si>
    <t>New Mexico</t>
  </si>
  <si>
    <t>NY</t>
  </si>
  <si>
    <t>New York</t>
  </si>
  <si>
    <t>NC</t>
  </si>
  <si>
    <t>North Carolina</t>
  </si>
  <si>
    <t>ND</t>
  </si>
  <si>
    <t>North Dakota</t>
  </si>
  <si>
    <t>OH</t>
  </si>
  <si>
    <t>Ohio</t>
  </si>
  <si>
    <t>OK</t>
  </si>
  <si>
    <t>Oklahoma</t>
  </si>
  <si>
    <t>OR</t>
  </si>
  <si>
    <t>Oregon</t>
  </si>
  <si>
    <t>PA</t>
  </si>
  <si>
    <t>Pennsylvania</t>
  </si>
  <si>
    <t>RI</t>
  </si>
  <si>
    <t>Rhode Island</t>
  </si>
  <si>
    <t>SC</t>
  </si>
  <si>
    <t>South Carolina</t>
  </si>
  <si>
    <t>SD</t>
  </si>
  <si>
    <t>South Dakota</t>
  </si>
  <si>
    <t>TN</t>
  </si>
  <si>
    <t>Tennessee</t>
  </si>
  <si>
    <t>TX</t>
  </si>
  <si>
    <t>Texas</t>
  </si>
  <si>
    <t>UT</t>
  </si>
  <si>
    <t>Utah</t>
  </si>
  <si>
    <t>VT</t>
  </si>
  <si>
    <t>Vermont</t>
  </si>
  <si>
    <t>VA</t>
  </si>
  <si>
    <t>Virginia</t>
  </si>
  <si>
    <t>WA</t>
  </si>
  <si>
    <t>Washington</t>
  </si>
  <si>
    <t>WV</t>
  </si>
  <si>
    <t>West Virginia</t>
  </si>
  <si>
    <t>WI</t>
  </si>
  <si>
    <t>Wisconsin</t>
  </si>
  <si>
    <t>WY</t>
  </si>
  <si>
    <t>Wyoming</t>
  </si>
  <si>
    <t>GU</t>
  </si>
  <si>
    <t>Guam</t>
  </si>
  <si>
    <t>VI</t>
  </si>
  <si>
    <t>Virgin Islands</t>
  </si>
  <si>
    <t>PR</t>
  </si>
  <si>
    <t>Puerto Rico</t>
  </si>
  <si>
    <t>MP</t>
  </si>
  <si>
    <t>Northern Mariana Islands</t>
  </si>
  <si>
    <t>AS</t>
  </si>
  <si>
    <t>American Samoa</t>
  </si>
  <si>
    <t>states</t>
  </si>
  <si>
    <t>cascade</t>
  </si>
  <si>
    <t>x, y, x2, y2</t>
  </si>
  <si>
    <t>The name of the region</t>
  </si>
  <si>
    <t>The description for the the region. It can contain HTML and CSS.</t>
  </si>
  <si>
    <t>The list of 2-digit state iso codes in each region generated by the customization tool. Do not change these manually.</t>
  </si>
  <si>
    <t>The color for all of the states in the region. If it exists, it will overwrite any state/level colors.</t>
  </si>
  <si>
    <t>The hover_color for all of the states in the region. If it exists, it will overwrite any state/level hover_colors.</t>
  </si>
  <si>
    <t>By default, states do not inherit properties from regions. If set to 'yes', child states will inherit their state color and hover_color from their parent region.</t>
  </si>
  <si>
    <t>Regions are zoomable by default. If set to 'no', a region will no longer be zoomable. This can be used to make regions act just like states.</t>
  </si>
  <si>
    <t>The percentage of the canvas that a zoomed region should take up. (e.g. '.9', would create a 10% border around the zoomed region).</t>
  </si>
  <si>
    <t>The url to go to when the region is clicked.</t>
  </si>
  <si>
    <t>Default opacity of region (default '1')</t>
  </si>
  <si>
    <t>Opacity of region when hovered over (default'.6')</t>
  </si>
  <si>
    <t>Only needed if you want to overwrite default zooming.
Overwrite each region's default bounding box by providing all 4 of these properties. (x, y) is the upper left coordinate of the bounding box. (x2,y2) is the lower left coordinate of the bounding box. Use simplemaps_worldmap.get_xy() (tutorial) to get coordinates.</t>
  </si>
  <si>
    <t>lat</t>
  </si>
  <si>
    <t>lng</t>
  </si>
  <si>
    <t>size</t>
  </si>
  <si>
    <t>type</t>
  </si>
  <si>
    <t>image_url</t>
  </si>
  <si>
    <t>image_hover_url</t>
  </si>
  <si>
    <t>opacity</t>
  </si>
  <si>
    <t>hover_opacity</t>
  </si>
  <si>
    <t>border</t>
  </si>
  <si>
    <t>hover_border</t>
  </si>
  <si>
    <t>scale</t>
  </si>
  <si>
    <t>display</t>
  </si>
  <si>
    <t>pulse</t>
  </si>
  <si>
    <t>pulse_size</t>
  </si>
  <si>
    <t>pulse_speed</t>
  </si>
  <si>
    <t>pulse_color</t>
  </si>
  <si>
    <t>The name of the location.</t>
  </si>
  <si>
    <t>The latitude of the location in decimal form.</t>
  </si>
  <si>
    <t>The longitude of the location in decimal form.</t>
  </si>
  <si>
    <t>The location's color. If it exists, it will overwrite main_settings.location_color.</t>
  </si>
  <si>
    <t>The location's color upon hover. If it exists, it will overwrite main_settings.location_hover_color.</t>
  </si>
  <si>
    <t>This will fill up the popup and can include HTML/CSS. If it exists, it will overwrite main_settings.location_description.</t>
  </si>
  <si>
    <t>The url when the location is clicked. (e.g. 'http://simplemaps.com'). If it exists, it will overwrite main_settings.location_url.</t>
  </si>
  <si>
    <t>'yes' makes the location invisible.</t>
  </si>
  <si>
    <t>'yes' will make hovering or clicking on a location have no effect. If it exists, it will overwrite main_settings.all_states_inactive</t>
  </si>
  <si>
    <t>The size of the location. If it exists, it will overwrite main_settings.location_size</t>
  </si>
  <si>
    <t>The shape of the location. If it exists, it will overwrite main_settings.location_type. ['image', 'circle', 'square', 'marker', 'triangle', 'heart', 'star', 'diamond']</t>
  </si>
  <si>
    <t>If type is set to 'image', this is the url where the image resides [e.g. 'https://simplemaps.com/images/frog.png'].</t>
  </si>
  <si>
    <t>If type is set to 'image', this is the url where the image shown on hover resides [e.g. 'https://simplemaps.com/images/frog.png'].</t>
  </si>
  <si>
    <t>The opacity of the location. If it exists, it will overwrite main_settings.location_opacity. [0-1]</t>
  </si>
  <si>
    <t>The opacity of the location upon hover. If it exists, it will overwrite main_settings.location_hover_opacity. [0-1]</t>
  </si>
  <si>
    <t>The location's border color. If it exists, it will overwrite main_settings.location_border_color.</t>
  </si>
  <si>
    <t>Size of location border. (e.g. 2). If it exists, it will overwrite main_settings.location_border.</t>
  </si>
  <si>
    <t>Size of location border upon hover. (e.g. 2.5). If it exists, it will overwrite main_settings.location_hover_border.</t>
  </si>
  <si>
    <t>If 'yes' the location's size will remain constant as the map zooms. 'yes' by default.</t>
  </si>
  <si>
    <t>Determines when the location will be visible. Options are: 'all', 'out', 'region', 'state'. Use of a zoom ratio [0-1], is also permitted. In the case of '.25', a location would be visible when the map had zoomed in such that the viewbox width was less than 25% of the initial view's width.</t>
  </si>
  <si>
    <t>'yes' will make the location pulse on hover. 'no' by default.</t>
  </si>
  <si>
    <t>The color of the pulse. The location color by default.</t>
  </si>
  <si>
    <t>&lt;h3&gt;Ames Laboratory&lt;/h3&gt;</t>
  </si>
  <si>
    <t xml:space="preserve">Ames National Laboratory is a U.S. Department of Energy National Laboratory dedicated to creating materials, inspiring minds to solve problems, and addressing global challenges. We are leaders in the discovery, synthesis, analysis, and application of new materials, novel chemistries, and transformational analytical tools. </t>
  </si>
  <si>
    <t>https://www.ameslab.gov/</t>
  </si>
  <si>
    <t>&lt;h3&gt;Argonne National Laboratory&lt;/h3&gt;</t>
  </si>
  <si>
    <t>Argonne is a multidisciplinary science and engineering research center, where talented scientists and engineers work together to answer the biggest questions facing humanity, from how to obtain affordable clean energy to protecting ourselves and our environment. Ever since we were born out of the University of Chicago’s work on the Manhattan Project in the 1940s, our goal has been to make an impact — from the atomic to the human to the global scale.</t>
  </si>
  <si>
    <t>https://www.anl.gov/</t>
  </si>
  <si>
    <t>&lt;h3&gt;Brookhaven National Laboratory&lt;/h3&gt;</t>
  </si>
  <si>
    <t>We advance fundamental research in nuclear and particle physics to gain a deeper understanding of matter, energy, space, and time; apply photon sciences and nanomaterials research to energy challenges of critical importance to the nation; and perform cross-disciplinary research on computation, sustainable energy, national security, and Earth’s ecosystems.</t>
  </si>
  <si>
    <t>https://www.bnl.gov/world/</t>
  </si>
  <si>
    <t>&lt;h3&gt;Fermi National Accelerator Laboratory&lt;/h3&gt;</t>
  </si>
  <si>
    <t>Since 1967, Fermilab has worked to answer fundamental questions and enhance our understanding of everything we see around us. As the United States' premier particle physics laboratory, we do science that matters. We work on the world's most advanced particle accelerators and dig down to the smallest building blocks of matter. We also probe the farthest reaches of the universe, seeking out the nature of dark matter and dark energy.</t>
  </si>
  <si>
    <t>https://www.fnal.gov/</t>
  </si>
  <si>
    <t>&lt;h3&gt;Idaho National Laboratory&lt;/h3&gt;</t>
  </si>
  <si>
    <t>INL houses an exceptional array of scientific expertise, equipment and vision to help shape extraordinary new technologies into practical, everyday uses. Though we are diverse in our research, all our missions call for us to advance human knowledge to make a safer, cleaner world with a higher standard of living for everyone.</t>
  </si>
  <si>
    <t>https://inl.gov/</t>
  </si>
  <si>
    <t>&lt;h3&gt;Lawrence Berkley National Laboratory&lt;/h3&gt;</t>
  </si>
  <si>
    <t xml:space="preserve">Berkeley Lab’s nine-plus decades of transforming discovery science into solutions have resulted in hundreds of breakthroughs. </t>
  </si>
  <si>
    <t>https://www.lbl.gov/</t>
  </si>
  <si>
    <t>&lt;h3&gt;Lawrence Livermore National Laboratory&lt;/h3&gt;</t>
  </si>
  <si>
    <t>For more than 70 years, Lawrence Livermore National Laboratory has applied science and technology (S&amp;T) to make the world a safer place. While keeping our crucial mission-driven commitments in mind, we apply cutting-edge science and technology to achieve breakthroughs in nuclear deterrence, counterterrorism and nonproliferation, defense and intelligence and energy and environmental security.</t>
  </si>
  <si>
    <t>https://www.llnl.gov/</t>
  </si>
  <si>
    <t>&lt;h3&gt;Los Alamos National Laboratory&lt;/h3&gt;</t>
  </si>
  <si>
    <t>As a federally funded research and development center, Los Alamos National Laboratory aligns our strategic plan with priorities set by the Department of Energy's National Nuclear Security Administration (DOE NNSA) and key national strategy guidance documents. We execute work across all of DOE’s missions: national security, science, energy, and environmental management. Scientific and engineering capabilities developed through LANL’s stockpile research are part of what makes DOE and NNSA a science, technology, and engineering powerhouse for the nation.</t>
  </si>
  <si>
    <t>https://www.lanl.gov/</t>
  </si>
  <si>
    <t>&lt;h3&gt;National Energy Technology Laboratory: Albany&lt;/h3&gt;</t>
  </si>
  <si>
    <t>Driving innovation and delivering solutions for an environmentally sustainable and prosperous energy future: Ensuring affordable, abundant and reliable energy that drives a robust economy and national security, while developing technologies to manage carbon across the full life cycle, and enabling environmental sustainability for all Americans.</t>
  </si>
  <si>
    <t>https://netl.doe.gov/</t>
  </si>
  <si>
    <t>&lt;h3&gt;National Energy Technology Laboratory: Morgantown&lt;/h3&gt;</t>
  </si>
  <si>
    <t>&lt;h3&gt;National Energy Technology Laboratory: Pittsburg&lt;/h3&gt;</t>
  </si>
  <si>
    <t>&lt;h3&gt;National Renewable Energy Laboratory: Golden Campus&lt;/h3&gt;</t>
  </si>
  <si>
    <t>At the National Renewable Energy Laboratory (NREL), we focus on creative answers to today's energy challenges. From breakthroughs in fundamental science to new clean technologies to integrated energy systems that power our lives, NREL researchers are transforming the way the nation and the world use energy.</t>
  </si>
  <si>
    <t>https://www.nrel.gov/</t>
  </si>
  <si>
    <t>&lt;h3&gt;National Renewable Energy Laboratory: Flatirons Campus&lt;/h3&gt;</t>
  </si>
  <si>
    <t>&lt;h3&gt;National Renewable Energy Laboratory: Fairbanks, Alaska Campus&lt;/h3&gt;</t>
  </si>
  <si>
    <t>&lt;h3&gt;National Renewable Energy Laboratory: Washington, DC Office&lt;/h3&gt;</t>
  </si>
  <si>
    <t>&lt;h3&gt;Oak Ridge National Laboratory&lt;/h3&gt;</t>
  </si>
  <si>
    <t>Oak Ridge National Laboratory is the world’s premier research institution, empowering leaders and teams to pursue breakthroughs in an environment marked by operational excellence and engagement with the communities where we live and work.</t>
  </si>
  <si>
    <t>https://www.ornl.gov/</t>
  </si>
  <si>
    <t>&lt;h3&gt;Pacific Northwest National Laboratory&lt;/h3&gt;</t>
  </si>
  <si>
    <t>Pacific Northwest National Laboratory is a leading center for scientific discovery in chemistry, data analytics, and Earth science, and for technological innovation in sustainable energy and national security.</t>
  </si>
  <si>
    <t>https://www.pnnl.gov/</t>
  </si>
  <si>
    <t>&lt;h3&gt;Princeton Plasma Physics Laboratory&lt;/h3&gt;</t>
  </si>
  <si>
    <t xml:space="preserve">Our Lab is a longstanding leader in the science and engineering behind the development of fusion energy — a clean, safe, and virtually limitless energy source. With an eye to the future, we're also applying our expertise in plasma, the fourth state of matter, to microelectronics, quantum materials and devices, and sustainability science. </t>
  </si>
  <si>
    <t>https://www.pppl.gov/</t>
  </si>
  <si>
    <t>&lt;h3&gt;Sandia National Laboratories: Albuquerque, New Mexico&lt;/h3&gt;</t>
  </si>
  <si>
    <t>National security is our business. We apply science to help detect, repel, defeat, or mitigate threats. For more than 70 years, Sandia has delivered essential science and technology to resolve the nation’s most challenging security issues.</t>
  </si>
  <si>
    <t>https://www.sandia.gov/</t>
  </si>
  <si>
    <t>&lt;h3&gt;Sandia National Laboratories: Livermore, California&lt;/h3&gt;</t>
  </si>
  <si>
    <t>&lt;h3&gt;Sandia National Laboratories: Tonopah Test Range&lt;/h3&gt;</t>
  </si>
  <si>
    <t>&lt;h3&gt;Sandia National Laboratories: Kauai Test Facility&lt;/h3&gt;</t>
  </si>
  <si>
    <t>&lt;h3&gt;Sandia National Laboratories: Sandia Science &amp; Technology Park (SSTP)&lt;/h3&gt;</t>
  </si>
  <si>
    <t>&lt;h3&gt;Sandia National Laboratories: Washington, D.C.&lt;/h3&gt;</t>
  </si>
  <si>
    <t>&lt;h3&gt;Savannah River National Laboratory&lt;/h3&gt;</t>
  </si>
  <si>
    <t xml:space="preserve">Savannah River National Laboratory (SRNL) is an applied research and development laboratory for the U.S. Department of Energy (DOE) Office of Environmental Management at the Savannah River Site in South Carolina. Since starting operations in the 1950s during the Cold War, SRNL has built its reputation in three primary mission areas – environmental and legacy management, national security, and weapons production technology – earning the designation of a national laboratory in 2004. It is the only DOE Environmental Management sponsored lab. </t>
  </si>
  <si>
    <t>https://www.srnl.gov/</t>
  </si>
  <si>
    <t>&lt;h3&gt;SLAC National Accelerator Laboratory&lt;/h3&gt;</t>
  </si>
  <si>
    <t>As one of 17 Department of Energy national labs, SLAC pushes the frontiers of human knowledge and drives discoveries that benefit humankind. We invent the tools that make those discoveries possible and share them with scientists all over the world.</t>
  </si>
  <si>
    <t>https://www6.slac.stanford.edu/</t>
  </si>
  <si>
    <t>&lt;h3&gt;Thomas Jefferson National Acceleratory Laboratory&lt;/h3&gt;</t>
  </si>
  <si>
    <t>Scientists worldwide utilize the lab’s unique particle accelerator, known as the Continuous Electron Beam Accelerator Facility (CEBAF), to probe the most basic building blocks of matter - helping us to better understand these particles and the forces that bind them - and ultimately our world. In addition, the lab capitalizes on its unique technologies and expertise to perform advanced computing and applied research with industry and university partners, and provides programs designed to help educate the next generation in science and technology.</t>
  </si>
  <si>
    <t>https://www.jlab.org/</t>
  </si>
  <si>
    <t>Name</t>
  </si>
  <si>
    <t>Name ori</t>
  </si>
  <si>
    <t>URL</t>
  </si>
  <si>
    <t>Summary</t>
  </si>
  <si>
    <t>Ames Laboratory</t>
  </si>
  <si>
    <t>Argonne National Laboratory</t>
  </si>
  <si>
    <t>Brookhaven National Laboratory</t>
  </si>
  <si>
    <t>Fermi National Accelerator Laboratory</t>
  </si>
  <si>
    <t>Idaho National Laboratory</t>
  </si>
  <si>
    <t>Lawrence Berkley National Laboratory</t>
  </si>
  <si>
    <t>Lawrence Livermore National Laboratory</t>
  </si>
  <si>
    <t>Los Alamos National Laboratory</t>
  </si>
  <si>
    <t>National Energy Technology Laboratory: Albany</t>
  </si>
  <si>
    <t>National Energy Technology Laboratory: Morgantown</t>
  </si>
  <si>
    <t>National Energy Technology Laboratory: Pittsburg</t>
  </si>
  <si>
    <t>National Renewable Energy Laboratory: Golden Campus</t>
  </si>
  <si>
    <t>National Renewable Energy Laboratory: Flatirons Campus</t>
  </si>
  <si>
    <t>National Renewable Energy Laboratory: Fairbanks, Alaska Campus</t>
  </si>
  <si>
    <t>National Renewable Energy Laboratory: Washington, DC Office</t>
  </si>
  <si>
    <t>Oak Ridge National Laboratory</t>
  </si>
  <si>
    <t>Pacific Northwest National Laboratory</t>
  </si>
  <si>
    <t>Princeton Plasma Physics Laboratory</t>
  </si>
  <si>
    <t>Sandia National Laboratories: Albuquerque, New Mexico</t>
  </si>
  <si>
    <t>Sandia National Laboratories: Livermore, California</t>
  </si>
  <si>
    <t>Sandia National Laboratories: Tonopah Test Range</t>
  </si>
  <si>
    <t>Sandia National Laboratories: Kauai Test Facility</t>
  </si>
  <si>
    <t>Sandia National Laboratories: Sandia Science &amp; Technology Park (SSTP)</t>
  </si>
  <si>
    <t>Sandia National Laboratories: Washington, D.C.</t>
  </si>
  <si>
    <t>Savannah River National Laboratory</t>
  </si>
  <si>
    <t>SLAC National Accelerator Laboratory</t>
  </si>
  <si>
    <t>Thomas Jefferson National Acceleratory Laboratory</t>
  </si>
  <si>
    <t>&lt;div id="map"&gt;&lt;/div&gt;</t>
  </si>
  <si>
    <t>^^ Copy into  Custom JS</t>
  </si>
  <si>
    <t>^^ Copy into Markup</t>
  </si>
  <si>
    <t>all</t>
  </si>
  <si>
    <t>x</t>
  </si>
  <si>
    <t>y</t>
  </si>
  <si>
    <t>id</t>
  </si>
  <si>
    <t>circle</t>
  </si>
  <si>
    <t>square</t>
  </si>
  <si>
    <t>triangle</t>
  </si>
  <si>
    <t>heart</t>
  </si>
  <si>
    <t>star</t>
  </si>
  <si>
    <t>diamond</t>
  </si>
  <si>
    <t>location</t>
  </si>
  <si>
    <t>state</t>
  </si>
  <si>
    <t>Key Item 1</t>
  </si>
  <si>
    <t>Key Item 2</t>
  </si>
  <si>
    <t>Key Item 3</t>
  </si>
  <si>
    <t>Key Item 4</t>
  </si>
  <si>
    <t>Key Item 5</t>
  </si>
  <si>
    <t>Key Item 6</t>
  </si>
  <si>
    <t>Key Item 7</t>
  </si>
  <si>
    <t>"NE","KS","OK","TX","MO","AR","LA","MS","AL","GA","FL"</t>
  </si>
  <si>
    <t>Region One</t>
  </si>
  <si>
    <t>Region Two</t>
  </si>
  <si>
    <t>Description of Region One</t>
  </si>
  <si>
    <t>Description of Region Two</t>
  </si>
  <si>
    <t>shape</t>
  </si>
  <si>
    <t>ids</t>
  </si>
  <si>
    <t>parent_id</t>
  </si>
  <si>
    <t>parent_type</t>
  </si>
  <si>
    <t>font</t>
  </si>
  <si>
    <t>line</t>
  </si>
  <si>
    <t>pill</t>
  </si>
  <si>
    <t>#FF9999</t>
  </si>
  <si>
    <t>#CC6666</t>
  </si>
  <si>
    <t>"ID","WY","MT","ND","SD","MN","IA","WI","IL","MI","IN","OH"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</si>
</sst>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sz val="8"/>
      <name val="Calibri"/>
      <family val="2"/>
      <scheme val="minor"/>
    </font>
    <font>
      <u/>
      <sz val="11"/>
      <color theme="10"/>
      <name val="Calibri"/>
      <family val="2"/>
      <scheme val="minor"/>
    </font>
    <font>
      <sz val="14"/>
      <color rgb="FF292929"/>
      <name val="Verdana"/>
      <family val="2"/>
    </font>
    <font>
      <b/>
      <sz val="11"/>
      <color rgb="FF3F3F3F"/>
      <name val="Calibri"/>
      <family val="2"/>
      <scheme val="minor"/>
    </font>
    <font>
      <b/>
      <sz val="11"/>
      <color theme="1"/>
      <name val="Calibri"/>
      <family val="2"/>
      <scheme val="minor"/>
    </font>
    <font>
      <sz val="11"/>
      <color theme="2" tint="-0.249977111117893"/>
      <name val="Calibri"/>
      <family val="2"/>
      <scheme val="minor"/>
    </font>
  </fonts>
  <fills count="3">
    <fill>
      <patternFill patternType="none"/>
    </fill>
    <fill>
      <patternFill patternType="gray125"/>
    </fill>
    <fill>
      <patternFill patternType="solid">
        <fgColor rgb="FFF2F2F2"/>
      </patternFill>
    </fill>
  </fills>
  <borders count="2">
    <border>
      <left/>
      <right/>
      <top/>
      <bottom/>
      <diagonal/>
    </border>
    <border>
      <left style="thin">
        <color rgb="FF3F3F3F"/>
      </left>
      <right style="thin">
        <color rgb="FF3F3F3F"/>
      </right>
      <top style="thin">
        <color rgb="FF3F3F3F"/>
      </top>
      <bottom style="thin">
        <color rgb="FF3F3F3F"/>
      </bottom>
      <diagonal/>
    </border>
  </borders>
  <cellStyleXfs count="3">
    <xf numFmtId="0" fontId="0" fillId="0" borderId="0"/>
    <xf numFmtId="0" fontId="2" fillId="0" borderId="0" applyNumberFormat="0" applyFill="0" applyBorder="0" applyAlignment="0" applyProtection="0"/>
    <xf numFmtId="0" fontId="4" fillId="2" borderId="1" applyNumberFormat="0" applyAlignment="0" applyProtection="0"/>
  </cellStyleXfs>
  <cellXfs count="9">
    <xf numFmtId="0" fontId="0" fillId="0" borderId="0" xfId="0"/>
    <xf numFmtId="0" fontId="0" fillId="0" borderId="0" xfId="0" applyAlignment="1">
      <alignment wrapText="1"/>
    </xf>
    <xf numFmtId="0" fontId="0" fillId="0" borderId="0" xfId="0" quotePrefix="1" applyAlignment="1">
      <alignment wrapText="1"/>
    </xf>
    <xf numFmtId="0" fontId="3" fillId="0" borderId="0" xfId="0" applyFont="1" applyAlignment="1">
      <alignment vertical="center" wrapText="1"/>
    </xf>
    <xf numFmtId="0" fontId="2" fillId="0" borderId="0" xfId="1" applyAlignment="1">
      <alignment vertical="center" wrapText="1"/>
    </xf>
    <xf numFmtId="0" fontId="2" fillId="0" borderId="0" xfId="1"/>
    <xf numFmtId="0" fontId="4" fillId="2" borderId="1" xfId="2" applyAlignment="1"/>
    <xf numFmtId="0" fontId="5" fillId="0" borderId="0" xfId="0" applyFont="1"/>
    <xf numFmtId="0" fontId="6" fillId="0" borderId="0" xfId="0" applyFont="1"/>
  </cellXfs>
  <cellStyles count="3">
    <cellStyle name="Hyperlink 2" xfId="1" xr:uid="{16DE8C4B-783E-4658-B18F-213077DA5D8C}"/>
    <cellStyle name="Normal" xfId="0" builtinId="0"/>
    <cellStyle name="Output" xfId="2" builtinId="2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hyperlink" Target="https://www.lanl.gov/" TargetMode="External"/></Relationships>
</file>

<file path=xl/worksheets/_rels/sheet8.xml.rels><?xml version="1.0" encoding="UTF-8" standalone="yes"?>
<Relationships xmlns="http://schemas.openxmlformats.org/package/2006/relationships"><Relationship Id="rId8" Type="http://schemas.openxmlformats.org/officeDocument/2006/relationships/hyperlink" Target="https://www.lanl.gov/discover/publications/1663/2021-february/covid-answering-the-call.shtml" TargetMode="External"/><Relationship Id="rId13" Type="http://schemas.openxmlformats.org/officeDocument/2006/relationships/hyperlink" Target="https://www.pppl.gov/news/2020/10/invention-sparked-covid-19-pandemic-safely-disinfects-surfaces-continuously" TargetMode="External"/><Relationship Id="rId18" Type="http://schemas.openxmlformats.org/officeDocument/2006/relationships/hyperlink" Target="https://netl.doe.gov/sites/default/files/2020-07/M-20-26.pdf" TargetMode="External"/><Relationship Id="rId26" Type="http://schemas.openxmlformats.org/officeDocument/2006/relationships/hyperlink" Target="https://www.sandia.gov/news/publications/covid-19_research/index.html" TargetMode="External"/><Relationship Id="rId3" Type="http://schemas.openxmlformats.org/officeDocument/2006/relationships/hyperlink" Target="https://www.bnl.gov/science/covid19.php" TargetMode="External"/><Relationship Id="rId21" Type="http://schemas.openxmlformats.org/officeDocument/2006/relationships/hyperlink" Target="https://www.nrel.gov/coronavirus.html" TargetMode="External"/><Relationship Id="rId7" Type="http://schemas.openxmlformats.org/officeDocument/2006/relationships/hyperlink" Target="https://www.llnl.gov/coronavirus" TargetMode="External"/><Relationship Id="rId12" Type="http://schemas.openxmlformats.org/officeDocument/2006/relationships/hyperlink" Target="https://www.pnnl.gov/covid" TargetMode="External"/><Relationship Id="rId17" Type="http://schemas.openxmlformats.org/officeDocument/2006/relationships/hyperlink" Target="https://www.jlab.org/news/stories/computing-building-blocks-virus" TargetMode="External"/><Relationship Id="rId25" Type="http://schemas.openxmlformats.org/officeDocument/2006/relationships/hyperlink" Target="https://www.sandia.gov/news/publications/covid-19_research/index.html" TargetMode="External"/><Relationship Id="rId2" Type="http://schemas.openxmlformats.org/officeDocument/2006/relationships/hyperlink" Target="https://www.anl.gov/coronavirus" TargetMode="External"/><Relationship Id="rId16" Type="http://schemas.openxmlformats.org/officeDocument/2006/relationships/hyperlink" Target="https://www6.slac.stanford.edu/topics/covid-19" TargetMode="External"/><Relationship Id="rId20" Type="http://schemas.openxmlformats.org/officeDocument/2006/relationships/hyperlink" Target="https://www.nrel.gov/coronavirus.html" TargetMode="External"/><Relationship Id="rId1" Type="http://schemas.openxmlformats.org/officeDocument/2006/relationships/hyperlink" Target="https://www.ameslab.gov/" TargetMode="External"/><Relationship Id="rId6" Type="http://schemas.openxmlformats.org/officeDocument/2006/relationships/hyperlink" Target="https://covid.lbl.gov/Berkeley-Lab-COVID-19-Research" TargetMode="External"/><Relationship Id="rId11" Type="http://schemas.openxmlformats.org/officeDocument/2006/relationships/hyperlink" Target="https://www.ornl.gov/coronavirus" TargetMode="External"/><Relationship Id="rId24" Type="http://schemas.openxmlformats.org/officeDocument/2006/relationships/hyperlink" Target="https://www.sandia.gov/news/publications/covid-19_research/index.html" TargetMode="External"/><Relationship Id="rId5" Type="http://schemas.openxmlformats.org/officeDocument/2006/relationships/hyperlink" Target="https://inl.gov/article/prepare-and-protect-inl-research-supports-covid-19-response/" TargetMode="External"/><Relationship Id="rId15" Type="http://schemas.openxmlformats.org/officeDocument/2006/relationships/hyperlink" Target="https://srnl.doe.gov/" TargetMode="External"/><Relationship Id="rId23" Type="http://schemas.openxmlformats.org/officeDocument/2006/relationships/hyperlink" Target="https://www.sandia.gov/news/publications/covid-19_research/index.html" TargetMode="External"/><Relationship Id="rId28" Type="http://schemas.openxmlformats.org/officeDocument/2006/relationships/hyperlink" Target="https://www.lanl.gov/" TargetMode="External"/><Relationship Id="rId10" Type="http://schemas.openxmlformats.org/officeDocument/2006/relationships/hyperlink" Target="https://www.nrel.gov/coronavirus.html" TargetMode="External"/><Relationship Id="rId19" Type="http://schemas.openxmlformats.org/officeDocument/2006/relationships/hyperlink" Target="https://netl.doe.gov/sites/default/files/2020-07/M-20-26.pdf" TargetMode="External"/><Relationship Id="rId4" Type="http://schemas.openxmlformats.org/officeDocument/2006/relationships/hyperlink" Target="https://www.fnal.gov/pub/about/covid19/" TargetMode="External"/><Relationship Id="rId9" Type="http://schemas.openxmlformats.org/officeDocument/2006/relationships/hyperlink" Target="https://netl.doe.gov/sites/default/files/2020-07/M-20-26.pdf" TargetMode="External"/><Relationship Id="rId14" Type="http://schemas.openxmlformats.org/officeDocument/2006/relationships/hyperlink" Target="https://www.sandia.gov/news/publications/covid-19_research/index.html" TargetMode="External"/><Relationship Id="rId22" Type="http://schemas.openxmlformats.org/officeDocument/2006/relationships/hyperlink" Target="https://www.nrel.gov/coronavirus.html" TargetMode="External"/><Relationship Id="rId27" Type="http://schemas.openxmlformats.org/officeDocument/2006/relationships/hyperlink" Target="https://www.sandia.gov/news/publications/covid-19_research/index.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5E7A57-376F-4993-963B-022FBCF2EF5D}">
  <dimension ref="A1:B9"/>
  <sheetViews>
    <sheetView tabSelected="1" workbookViewId="0">
      <selection activeCell="C12" sqref="C12"/>
    </sheetView>
  </sheetViews>
  <sheetFormatPr defaultRowHeight="15" x14ac:dyDescent="0.25"/>
  <cols>
    <col min="1" max="1" width="30.5703125" customWidth="1"/>
    <col min="2" max="2" width="32.85546875" bestFit="1" customWidth="1"/>
    <col min="3" max="3" width="28.5703125" customWidth="1"/>
  </cols>
  <sheetData>
    <row r="1" spans="1:2" x14ac:dyDescent="0.25">
      <c r="A1" s="8"/>
      <c r="B1" s="8" t="s">
        <v>0</v>
      </c>
    </row>
    <row r="2" spans="1:2" x14ac:dyDescent="0.25">
      <c r="A2" s="8" t="s">
        <v>1</v>
      </c>
      <c r="B2" s="8" t="str">
        <f>A2&amp;": {"&amp;_xlfn.TEXTJOIN(",",TRUE,main_settings!E2:E84)&amp;"}"</f>
        <v>main_settings: {width: "responsive",background_color: "#82D3F3",background_transparent: "no",state_color: "#127EA8",state_hover_color: "#329EC9",state_description: "US State",all_states_inactive: "no",border_color: "#FFFFFF",location_color: "#CC2200",location_hover_color: "#EE4422",location_size: "50",location_type: "marker",location_opacity: "0.8",location_pulse: "yes",location_pulse_size: "4",location_hover_border: "3",all_locations_inactive: "no",all_locations_hidden: "no",label_color: "#FFFFFF",label_hover_color: "#FFFFFF",manual_zoom: "yes",initial_zoom: "-1",zoom_time: "0.75",location_popups: "on_click",keyboard_navigation: "auto"}</v>
      </c>
    </row>
    <row r="3" spans="1:2" x14ac:dyDescent="0.25">
      <c r="A3" s="8" t="s">
        <v>2</v>
      </c>
      <c r="B3" s="8" t="str">
        <f>A3&amp;": {"&amp;_xlfn.TEXTJOIN(",",TRUE,state_specific!M3:M58)&amp;"}"</f>
        <v>state_specific: {AL: {name: "Alabama"},AK: {name: "Alaska"},AZ: {name: "Arizona"},AR: {name: "Arkansas"},CA: {name: "California"},CO: {name: "Colorado"},CT: {name: "Connecticut"},DE: {name: "Delaware"},DC: {name: "District of Columbia"},FL: {name: "Florida"},GA: {name: "Georgia"},HI: {name: "Hawaii"},ID: {name: "Idaho"},IL: {name: "Illinois"},IN: {name: "Indiana"},IA: {name: "Iowa"},KS: {name: "Kansas"},KY: {name: "Kentucky"},LA: {name: "Louisiana"},ME: {name: "Maine"},MD: {name: "Maryland"},MA: {name: "Massachusetts"},MI: {name: "Michigan"},MN: {name: "Minnesota"},MS: {name: "Mississippi"},MO: {name: "Missouri"},MT: {name: "Montana"},NE: {name: "Nebraska"},NV: {name: "Nevada"},NH: {name: "New Hampshire"},NJ: {name: "New Jersey"},NM: {name: "New Mexico"},NY: {name: "New York"},NC: {name: "North Carolina"},ND: {name: "North Dakota"},OH: {name: "Ohio"},OK: {name: "Oklahoma"},OR: {name: "Oregon"},PA: {name: "Pennsylvania"},RI: {name: "Rhode Island"},SC: {name: "South Carolina"},SD: {name: "South Dakota"},TN: {name: "Tennessee"},TX: {name: "Texas"},UT: {name: "Utah"},VT: {name: "Vermont"},VA: {name: "Virginia"},WA: {name: "Washington"},WV: {name: "West Virginia"},WI: {name: "Wisconsin"},WY: {name: "Wyoming"},GU: {name: "Guam"},VI: {name: "Virgin Islands"},PR: {name: "Puerto Rico"},MP: {name: "Northern Mariana Islands"},AS: {name: "American Samoa"}}</v>
      </c>
    </row>
    <row r="4" spans="1:2" x14ac:dyDescent="0.25">
      <c r="A4" s="8" t="s">
        <v>3</v>
      </c>
      <c r="B4" s="8" t="str">
        <f>A4&amp;": {"&amp;_xlfn.TEXTJOIN(",",TRUE,regions!N3:N59)&amp;"}"</f>
        <v>regions: {0: {name: "Region One", description: "Description of Region Two", states: ["ID","WY","MT","ND","SD","MN","IA","WI","IL","MI","IN","OH"], color: "#CC6666", hover_color: "#FF9999"},1: {name: "Region Two", description: "Description of Region One", states: ["NE","KS","OK","TX","MO","AR","LA","MS","AL","GA","FL"], color: "#FF9999", hover_color: "#CC6666"}}</v>
      </c>
    </row>
    <row r="5" spans="1:2" x14ac:dyDescent="0.25">
      <c r="A5" s="8" t="s">
        <v>4</v>
      </c>
      <c r="B5" s="8" t="str">
        <f>A5&amp;": {"&amp;_xlfn.TEXTJOIN(",",TRUE,locations!Z3:Z60)&amp;"}"</f>
        <v>locations: {"0": {name: "&lt;h3&gt;Ames Laboratory&lt;/h3&gt;", lat: "42.0519983473695", lng: "-93.6471846098289", description: "Ames National Laboratory is a U.S. Department of Energy National Laboratory dedicated to creating materials, inspiring minds to solve problems, and addressing global challenges. We are leaders in the discovery, synthesis, analysis, and application of new materials, novel chemistries, and transformational analytical tools. ", url: "https://www.ameslab.gov/"},"1": {name: "&lt;h3&gt;Argonne National Laboratory&lt;/h3&gt;", lat: "41.7182947124199", lng: "-87.9788804288353", description: "Argonne is a multidisciplinary science and engineering research center, where talented scientists and engineers work together to answer the biggest questions facing humanity, from how to obtain affordable clean energy to protecting ourselves and our environment. Ever since we were born out of the University of Chicago’s work on the Manhattan Project in the 1940s, our goal has been to make an impact — from the atomic to the human to the global scale.", url: "https://www.anl.gov/"},"2": {name: "&lt;h3&gt;Brookhaven National Laboratory&lt;/h3&gt;", lat: "40.8680881699909", lng: "-72.8832388418936", description: "We advance fundamental research in nuclear and particle physics to gain a deeper understanding of matter, energy, space, and time; apply photon sciences and nanomaterials research to energy challenges of critical importance to the nation; and perform cross-disciplinary research on computation, sustainable energy, national security, and Earth’s ecosystems.", url: "https://www.bnl.gov/world/"},"3": {name: "&lt;h3&gt;Fermi National Accelerator Laboratory&lt;/h3&gt;", lat: "41.8406575138445", lng: "-88.2795006269875", description: "Since 1967, Fermilab has worked to answer fundamental questions and enhance our understanding of everything we see around us. As the United States' premier particle physics laboratory, we do science that matters. We work on the world's most advanced particle accelerators and dig down to the smallest building blocks of matter. We also probe the farthest reaches of the universe, seeking out the nature of dark matter and dark energy.", url: "https://www.fnal.gov/"},"4": {name: "&lt;h3&gt;Idaho National Laboratory&lt;/h3&gt;", lat: "43.5174046720196", lng: "-112.048996574117", description: "INL houses an exceptional array of scientific expertise, equipment and vision to help shape extraordinary new technologies into practical, everyday uses. Though we are diverse in our research, all our missions call for us to advance human knowledge to make a safer, cleaner world with a higher standard of living for everyone.", url: "https://inl.gov/"},"5": {name: "&lt;h3&gt;Lawrence Berkley National Laboratory&lt;/h3&gt;", lat: "37.8511958836285", lng: "-122.294621041444", description: "Berkeley Lab’s nine-plus decades of transforming discovery science into solutions have resulted in hundreds of breakthroughs. ", url: "https://www.lbl.gov/"},"6": {name: "&lt;h3&gt;Lawrence Livermore National Laboratory&lt;/h3&gt;", lat: "37.6871400785815", lng: "-121.705850029819", description: "For more than 70 years, Lawrence Livermore National Laboratory has applied science and technology (S&amp;T) to make the world a safer place. While keeping our crucial mission-driven commitments in mind, we apply cutting-edge science and technology to achieve breakthroughs in nuclear deterrence, counterterrorism and nonproliferation, defense and intelligence and energy and environmental security.", url: "https://www.llnl.gov/"},"7": {name: "&lt;h3&gt;Los Alamos National Laboratory&lt;/h3&gt;", lat: "35.8803756251928", lng: "-106.321382042674", description: "As a federally funded research and development center, Los Alamos National Laboratory aligns our strategic plan with priorities set by the Department of Energy's National Nuclear Security Administration (DOE NNSA) and key national strategy guidance documents. We execute work across all of DOE’s missions: national security, science, energy, and environmental management. Scientific and engineering capabilities developed through LANL’s stockpile research are part of what makes DOE and NNSA a science, technology, and engineering powerhouse for the nation.", url: "https://www.lanl.gov/"},"8": {name: "&lt;h3&gt;National Energy Technology Laboratory: Albany&lt;/h3&gt;", lat: "44.623157", lng: "-123.120658", description: "Driving innovation and delivering solutions for an environmentally sustainable and prosperous energy future: Ensuring affordable, abundant and reliable energy that drives a robust economy and national security, while developing technologies to manage carbon across the full life cycle, and enabling environmental sustainability for all Americans.", url: "https://netl.doe.gov/"},"9": {name: "&lt;h3&gt;National Energy Technology Laboratory: Morgantown&lt;/h3&gt;", lat: "39.67234", lng: "-79.977347", description: "Driving innovation and delivering solutions for an environmentally sustainable and prosperous energy future: Ensuring affordable, abundant and reliable energy that drives a robust economy and national security, while developing technologies to manage carbon across the full life cycle, and enabling environmental sustainability for all Americans.", url: "https://netl.doe.gov/"},"10": {name: "&lt;h3&gt;National Energy Technology Laboratory: Pittsburg&lt;/h3&gt;", lat: "40.300521", lng: "-79.977682", description: "Driving innovation and delivering solutions for an environmentally sustainable and prosperous energy future: Ensuring affordable, abundant and reliable energy that drives a robust economy and national security, while developing technologies to manage carbon across the full life cycle, and enabling environmental sustainability for all Americans.", url: "https://netl.doe.gov/"},"11": {name: "&lt;h3&gt;National Renewable Energy Laboratory: Golden Campus&lt;/h3&gt;", lat: "39.7382144402207", lng: "-105.168686", description: "At the National Renewable Energy Laboratory (NREL), we focus on creative answers to today's energy challenges. From breakthroughs in fundamental science to new clean technologies to integrated energy systems that power our lives, NREL researchers are transforming the way the nation and the world use energy.", url: "https://www.nrel.gov/"},"12": {name: "&lt;h3&gt;National Renewable Energy Laboratory: Flatirons Campus&lt;/h3&gt;", lat: "39.9141473934979", lng: "-105.21536381736", description: "At the National Renewable Energy Laboratory (NREL), we focus on creative answers to today's energy challenges. From breakthroughs in fundamental science to new clean technologies to integrated energy systems that power our lives, NREL researchers are transforming the way the nation and the world use energy.", url: "https://www.nrel.gov/"},"13": {name: "&lt;h3&gt;National Renewable Energy Laboratory: Fairbanks, Alaska Campus&lt;/h3&gt;", lat: "64.8537299623149", lng: "-147.837596407391", description: "At the National Renewable Energy Laboratory (NREL), we focus on creative answers to today's energy challenges. From breakthroughs in fundamental science to new clean technologies to integrated energy systems that power our lives, NREL researchers are transforming the way the nation and the world use energy.", url: "https://www.nrel.gov/"},"14": {name: "&lt;h3&gt;National Renewable Energy Laboratory: Washington, DC Office&lt;/h3&gt;", lat: "38.8851118195762", lng: "-77.0247393642722", description: "At the National Renewable Energy Laboratory (NREL), we focus on creative answers to today's energy challenges. From breakthroughs in fundamental science to new clean technologies to integrated energy systems that power our lives, NREL researchers are transforming the way the nation and the world use energy.", url: "https://www.nrel.gov/"},"15": {name: "&lt;h3&gt;Oak Ridge National Laboratory&lt;/h3&gt;", lat: "35.9321849899877", lng: "-84.311142322733", description: "Oak Ridge National Laboratory is the world’s premier research institution, empowering leaders and teams to pursue breakthroughs in an environment marked by operational excellence and engagement with the communities where we live and work.", url: "https://www.ornl.gov/"},"16": {name: "&lt;h3&gt;Pacific Northwest National Laboratory&lt;/h3&gt;", lat: "46.3451848085916", lng: "-119.279176158657", description: "Pacific Northwest National Laboratory is a leading center for scientific discovery in chemistry, data analytics, and Earth science, and for technological innovation in sustainable energy and national security.", url: "https://www.pnnl.gov/"},"17": {name: "&lt;h3&gt;Princeton Plasma Physics Laboratory&lt;/h3&gt;", lat: "40.3500882303157", lng: "-74.6030231742418", description: "Our Lab is a longstanding leader in the science and engineering behind the development of fusion energy — a clean, safe, and virtually limitless energy source. With an eye to the future, we're also applying our expertise in plasma, the fourth state of matter, to microelectronics, quantum materials and devices, and sustainability science. ", url: "https://www.pppl.gov/"},"18": {name: "&lt;h3&gt;Sandia National Laboratories: Albuquerque, New Mexico&lt;/h3&gt;", lat: "35.0545739646123", lng: "-106.529371997393", description: "National security is our business. We apply science to help detect, repel, defeat, or mitigate threats. For more than 70 years, Sandia has delivered essential science and technology to resolve the nation’s most challenging security issues.", url: "https://www.sandia.gov/"},"19": {name: "&lt;h3&gt;Sandia National Laboratories: Livermore, California&lt;/h3&gt;", lat: "37.6850441438766", lng: "-121.698520916668", description: "National security is our business. We apply science to help detect, repel, defeat, or mitigate threats. For more than 70 years, Sandia has delivered essential science and technology to resolve the nation’s most challenging security issues.", url: "https://www.sandia.gov/"},"20": {name: "&lt;h3&gt;Sandia National Laboratories: Tonopah Test Range&lt;/h3&gt;", lat: "37.8435698239769", lng: "-116.730213474333", description: "National security is our business. We apply science to help detect, repel, defeat, or mitigate threats. For more than 70 years, Sandia has delivered essential science and technology to resolve the nation’s most challenging security issues.", url: "https://www.sandia.gov/"},"21": {name: "&lt;h3&gt;Sandia National Laboratories: Kauai Test Facility&lt;/h3&gt;", lat: "22.0350685771928", lng: "-159.781989590116", description: "National security is our business. We apply science to help detect, repel, defeat, or mitigate threats. For more than 70 years, Sandia has delivered essential science and technology to resolve the nation’s most challenging security issues.", url: "https://www.sandia.gov/"},"22": {name: "&lt;h3&gt;Sandia National Laboratories: Sandia Science &amp; Technology Park (SSTP)&lt;/h3&gt;", lat: "35.0534894728016", lng: "-106.528832445594", description: "National security is our business. We apply science to help detect, repel, defeat, or mitigate threats. For more than 70 years, Sandia has delivered essential science and technology to resolve the nation’s most challenging security issues.", url: "https://www.sandia.gov/"},"23": {name: "&lt;h3&gt;Sandia National Laboratories: Washington, D.C.&lt;/h3&gt;", lat: "38.8831382490728", lng: "-77.0251173608025", description: "National security is our business. We apply science to help detect, repel, defeat, or mitigate threats. For more than 70 years, Sandia has delivered essential science and technology to resolve the nation’s most challenging security issues.", url: "https://www.sandia.gov/"},"24": {name: "&lt;h3&gt;Savannah River National Laboratory&lt;/h3&gt;", lat: "33.3427926504832", lng: "-81.737838189826", description: "Savannah River National Laboratory (SRNL) is an applied research and development laboratory for the U.S. Department of Energy (DOE) Office of Environmental Management at the Savannah River Site in South Carolina. Since starting operations in the 1950s during the Cold War, SRNL has built its reputation in three primary mission areas – environmental and legacy management, national security, and weapons production technology – earning the designation of a national laboratory in 2004. It is the only DOE Environmental Management sponsored lab. ", url: "https://www.srnl.gov/"},"25": {name: "&lt;h3&gt;SLAC National Accelerator Laboratory&lt;/h3&gt;", lat: "37.4199654599764", lng: "-122.204324445513", description: "As one of 17 Department of Energy national labs, SLAC pushes the frontiers of human knowledge and drives discoveries that benefit humankind. We invent the tools that make those discoveries possible and share them with scientists all over the world.", url: "https://www6.slac.stanford.edu/"},"26": {name: "&lt;h3&gt;Thomas Jefferson National Acceleratory Laboratory&lt;/h3&gt;", lat: "37.0945145610148", lng: "-76.4816122031955", description: "Scientists worldwide utilize the lab’s unique particle accelerator, known as the Continuous Electron Beam Accelerator Facility (CEBAF), to probe the most basic building blocks of matter - helping us to better understand these particles and the forces that bind them - and ultimately our world. In addition, the lab capitalizes on its unique technologies and expertise to perform advanced computing and applied research with industry and university partners, and provides programs designed to help educate the next generation in science and technology.", url: "https://www.jlab.org/"}}</v>
      </c>
    </row>
    <row r="6" spans="1:2" x14ac:dyDescent="0.25">
      <c r="A6" s="8" t="s">
        <v>5</v>
      </c>
      <c r="B6" s="8" t="str">
        <f>A6&amp;": {"&amp;_xlfn.TEXTJOIN(",",TRUE,labels!O2:O200)&amp;"}"</f>
        <v>labels: {NH: {x: "932", y: "183", parent_id: "NH", pill: "yes", display: "all"},VT: {x: "883", y: "243", parent_id: "VT", pill: "yes", display: "all"},RI: {x: "932", y: "273", parent_id: "RI", pill: "yes", display: "all"},NJ: {x: "883", y: "273", parent_id: "NJ", pill: "yes", display: "all"},DE: {x: "883", y: "303", parent_id: "DE", pill: "yes", display: "all"},MD: {x: "932", y: "303", parent_id: "MD", pill: "yes", display: "all"},DC: {x: "884", y: "332", parent_id: "DC", pill: "yes", display: "all"},MA: {x: "932", y: "213", parent_id: "MA", pill: "yes", display: "all"},CT: {x: "932", y: "243", parent_id: "CT", pill: "yes", display: "all"},HI: {x: "305", y: "565", parent_id: "HI", pill: "yes"},AK: {x: "113", y: "495", parent_id: "AK"},FL: {x: "773", y: "510", parent_id: "FL"},ME: {x: "893", y: "85", parent_id: "ME"},NY: {x: "815", y: "158", parent_id: "NY"},PA: {x: "786", y: "210", parent_id: "PA"},VA: {x: "790", y: "282", parent_id: "VA"},WV: {x: "744", y: "270", parent_id: "WV"},OH: {x: "700", y: "240", parent_id: "OH"},IN: {x: "650", y: "250", parent_id: "IN"},IL: {x: "600", y: "250", parent_id: "IL"},WI: {x: "575", y: "155", parent_id: "WI"},NC: {x: "784", y: "326", parent_id: "NC"},TN: {x: "655", y: "340", parent_id: "TN"},AR: {x: "548", y: "368", parent_id: "AR"},MO: {x: "548", y: "293", parent_id: "MO"},GA: {x: "718", y: "405", parent_id: "GA"},SC: {x: "760", y: "371", parent_id: "SC"},KY: {x: "680", y: "300", parent_id: "KY"},AL: {x: "655", y: "405", parent_id: "AL"},LA: {x: "550", y: "435", parent_id: "LA"},MS: {x: "600", y: "405", parent_id: "MS"},IA: {x: "525", y: "210", parent_id: "IA"},MN: {x: "506", y: "124", parent_id: "MN"},OK: {x: "460", y: "360", parent_id: "OK"},TX: {x: "425", y: "435", parent_id: "TX"},NM: {x: "305", y: "365", parent_id: "NM"},KS: {x: "445", y: "290", parent_id: "KS"},NE: {x: "420", y: "225", parent_id: "NE"},SD: {x: "413", y: "160", parent_id: "SD"},ND: {x: "416", y: "96", parent_id: "ND"},WY: {x: "300", y: "180", parent_id: "WY"},MT: {x: "280", y: "95", parent_id: "MT"},CO: {x: "320", y: "275", parent_id: "CO"},UT: {x: "223", y: "260", parent_id: "UT"},AZ: {x: "205", y: "360", parent_id: "AZ"},NV: {x: "140", y: "235", parent_id: "NV"},OR: {x: "100", y: "120", parent_id: "OR"},WA: {x: "130", y: "55", parent_id: "WA"},ID: {x: "200", y: "150", parent_id: "ID"},CA: {x: "79", y: "285", parent_id: "CA"},MI: {x: "663", y: "185", parent_id: "MI"},PR: {x: "620", y: "545", parent_id: "PR"},GU: {x: "550", y: "540", parent_id: "GU"},VI: {x: "680", y: "519", parent_id: "VI"},MP: {x: "570", y: "575", parent_id: "MP"},AS: {x: "665", y: "580", parent_id: "AS"}}</v>
      </c>
    </row>
    <row r="7" spans="1:2" x14ac:dyDescent="0.25">
      <c r="A7" s="8" t="s">
        <v>6</v>
      </c>
      <c r="B7" s="8" t="str">
        <f>A7&amp;": {entries: ["&amp;_xlfn.TEXTJOIN(",",TRUE,Key!F2:F200)&amp;"]}"</f>
        <v>legend: {entries: [ {name: "Key Item 1", type: "location", shape: "circle"}, {name: "Key Item 2", type: "state", shape: "square"}, {name: "Key Item 3", type: "location", shape: "marker"}, {name: "Key Item 4", type: "state", shape: "triangle"}, {name: "Key Item 5", type: "location", shape: "heart"}, {name: "Key Item 6", type: "state", shape: "star"}, {name: "Key Item 7", type: "location", shape: "diamond"}]}</v>
      </c>
    </row>
    <row r="8" spans="1:2" x14ac:dyDescent="0.25">
      <c r="A8" s="7" t="s">
        <v>474</v>
      </c>
      <c r="B8" s="6" t="str">
        <f>"var simplemaps_usmap_mapdata={"&amp;_xlfn.TEXTJOIN(",",TRUE,B2:B7)&amp;",  data: {    data: {}  }};"</f>
        <v>var simplemaps_usmap_mapdata={main_settings: {width: "responsive",background_color: "#82D3F3",background_transparent: "no",state_color: "#127EA8",state_hover_color: "#329EC9",state_description: "US State",all_states_inactive: "no",border_color: "#FFFFFF",location_color: "#CC2200",location_hover_color: "#EE4422",location_size: "50",location_type: "marker",location_opacity: "0.8",location_pulse: "yes",location_pulse_size: "4",location_hover_border: "3",all_locations_inactive: "no",all_locations_hidden: "no",label_color: "#FFFFFF",label_hover_color: "#FFFFFF",manual_zoom: "yes",initial_zoom: "-1",zoom_time: "0.75",location_popups: "on_click",keyboard_navigation: "auto"},state_specific: {AL: {name: "Alabama"},AK: {name: "Alaska"},AZ: {name: "Arizona"},AR: {name: "Arkansas"},CA: {name: "California"},CO: {name: "Colorado"},CT: {name: "Connecticut"},DE: {name: "Delaware"},DC: {name: "District of Columbia"},FL: {name: "Florida"},GA: {name: "Georgia"},HI: {name: "Hawaii"},ID: {name: "Idaho"},IL: {name: "Illinois"},IN: {name: "Indiana"},IA: {name: "Iowa"},KS: {name: "Kansas"},KY: {name: "Kentucky"},LA: {name: "Louisiana"},ME: {name: "Maine"},MD: {name: "Maryland"},MA: {name: "Massachusetts"},MI: {name: "Michigan"},MN: {name: "Minnesota"},MS: {name: "Mississippi"},MO: {name: "Missouri"},MT: {name: "Montana"},NE: {name: "Nebraska"},NV: {name: "Nevada"},NH: {name: "New Hampshire"},NJ: {name: "New Jersey"},NM: {name: "New Mexico"},NY: {name: "New York"},NC: {name: "North Carolina"},ND: {name: "North Dakota"},OH: {name: "Ohio"},OK: {name: "Oklahoma"},OR: {name: "Oregon"},PA: {name: "Pennsylvania"},RI: {name: "Rhode Island"},SC: {name: "South Carolina"},SD: {name: "South Dakota"},TN: {name: "Tennessee"},TX: {name: "Texas"},UT: {name: "Utah"},VT: {name: "Vermont"},VA: {name: "Virginia"},WA: {name: "Washington"},WV: {name: "West Virginia"},WI: {name: "Wisconsin"},WY: {name: "Wyoming"},GU: {name: "Guam"},VI: {name: "Virgin Islands"},PR: {name: "Puerto Rico"},MP: {name: "Northern Mariana Islands"},AS: {name: "American Samoa"}},regions: {0: {name: "Region One", description: "Description of Region Two", states: ["ID","WY","MT","ND","SD","MN","IA","WI","IL","MI","IN","OH"], color: "#CC6666", hover_color: "#FF9999"},1: {name: "Region Two", description: "Description of Region One", states: ["NE","KS","OK","TX","MO","AR","LA","MS","AL","GA","FL"], color: "#FF9999", hover_color: "#CC6666"}},locations: {"0": {name: "&lt;h3&gt;Ames Laboratory&lt;/h3&gt;", lat: "42.0519983473695", lng: "-93.6471846098289", description: "Ames National Laboratory is a U.S. Department of Energy National Laboratory dedicated to creating materials, inspiring minds to solve problems, and addressing global challenges. We are leaders in the discovery, synthesis, analysis, and application of new materials, novel chemistries, and transformational analytical tools. ", url: "https://www.ameslab.gov/"},"1": {name: "&lt;h3&gt;Argonne National Laboratory&lt;/h3&gt;", lat: "41.7182947124199", lng: "-87.9788804288353", description: "Argonne is a multidisciplinary science and engineering research center, where talented scientists and engineers work together to answer the biggest questions facing humanity, from how to obtain affordable clean energy to protecting ourselves and our environment. Ever since we were born out of the University of Chicago’s work on the Manhattan Project in the 1940s, our goal has been to make an impact — from the atomic to the human to the global scale.", url: "https://www.anl.gov/"},"2": {name: "&lt;h3&gt;Brookhaven National Laboratory&lt;/h3&gt;", lat: "40.8680881699909", lng: "-72.8832388418936", description: "We advance fundamental research in nuclear and particle physics to gain a deeper understanding of matter, energy, space, and time; apply photon sciences and nanomaterials research to energy challenges of critical importance to the nation; and perform cross-disciplinary research on computation, sustainable energy, national security, and Earth’s ecosystems.", url: "https://www.bnl.gov/world/"},"3": {name: "&lt;h3&gt;Fermi National Accelerator Laboratory&lt;/h3&gt;", lat: "41.8406575138445", lng: "-88.2795006269875", description: "Since 1967, Fermilab has worked to answer fundamental questions and enhance our understanding of everything we see around us. As the United States' premier particle physics laboratory, we do science that matters. We work on the world's most advanced particle accelerators and dig down to the smallest building blocks of matter. We also probe the farthest reaches of the universe, seeking out the nature of dark matter and dark energy.", url: "https://www.fnal.gov/"},"4": {name: "&lt;h3&gt;Idaho National Laboratory&lt;/h3&gt;", lat: "43.5174046720196", lng: "-112.048996574117", description: "INL houses an exceptional array of scientific expertise, equipment and vision to help shape extraordinary new technologies into practical, everyday uses. Though we are diverse in our research, all our missions call for us to advance human knowledge to make a safer, cleaner world with a higher standard of living for everyone.", url: "https://inl.gov/"},"5": {name: "&lt;h3&gt;Lawrence Berkley National Laboratory&lt;/h3&gt;", lat: "37.8511958836285", lng: "-122.294621041444", description: "Berkeley Lab’s nine-plus decades of transforming discovery science into solutions have resulted in hundreds of breakthroughs. ", url: "https://www.lbl.gov/"},"6": {name: "&lt;h3&gt;Lawrence Livermore National Laboratory&lt;/h3&gt;", lat: "37.6871400785815", lng: "-121.705850029819", description: "For more than 70 years, Lawrence Livermore National Laboratory has applied science and technology (S&amp;T) to make the world a safer place. While keeping our crucial mission-driven commitments in mind, we apply cutting-edge science and technology to achieve breakthroughs in nuclear deterrence, counterterrorism and nonproliferation, defense and intelligence and energy and environmental security.", url: "https://www.llnl.gov/"},"7": {name: "&lt;h3&gt;Los Alamos National Laboratory&lt;/h3&gt;", lat: "35.8803756251928", lng: "-106.321382042674", description: "As a federally funded research and development center, Los Alamos National Laboratory aligns our strategic plan with priorities set by the Department of Energy's National Nuclear Security Administration (DOE NNSA) and key national strategy guidance documents. We execute work across all of DOE’s missions: national security, science, energy, and environmental management. Scientific and engineering capabilities developed through LANL’s stockpile research are part of what makes DOE and NNSA a science, technology, and engineering powerhouse for the nation.", url: "https://www.lanl.gov/"},"8": {name: "&lt;h3&gt;National Energy Technology Laboratory: Albany&lt;/h3&gt;", lat: "44.623157", lng: "-123.120658", description: "Driving innovation and delivering solutions for an environmentally sustainable and prosperous energy future: Ensuring affordable, abundant and reliable energy that drives a robust economy and national security, while developing technologies to manage carbon across the full life cycle, and enabling environmental sustainability for all Americans.", url: "https://netl.doe.gov/"},"9": {name: "&lt;h3&gt;National Energy Technology Laboratory: Morgantown&lt;/h3&gt;", lat: "39.67234", lng: "-79.977347", description: "Driving innovation and delivering solutions for an environmentally sustainable and prosperous energy future: Ensuring affordable, abundant and reliable energy that drives a robust economy and national security, while developing technologies to manage carbon across the full life cycle, and enabling environmental sustainability for all Americans.", url: "https://netl.doe.gov/"},"10": {name: "&lt;h3&gt;National Energy Technology Laboratory: Pittsburg&lt;/h3&gt;", lat: "40.300521", lng: "-79.977682", description: "Driving innovation and delivering solutions for an environmentally sustainable and prosperous energy future: Ensuring affordable, abundant and reliable energy that drives a robust economy and national security, while developing technologies to manage carbon across the full life cycle, and enabling environmental sustainability for all Americans.", url: "https://netl.doe.gov/"},"11": {name: "&lt;h3&gt;National Renewable Energy Laboratory: Golden Campus&lt;/h3&gt;", lat: "39.7382144402207", lng: "-105.168686", description: "At the National Renewable Energy Laboratory (NREL), we focus on creative answers to today's energy challenges. From breakthroughs in fundamental science to new clean technologies to integrated energy systems that power our lives, NREL researchers are transforming the way the nation and the world use energy.", url: "https://www.nrel.gov/"},"12": {name: "&lt;h3&gt;National Renewable Energy Laboratory: Flatirons Campus&lt;/h3&gt;", lat: "39.9141473934979", lng: "-105.21536381736", description: "At the National Renewable Energy Laboratory (NREL), we focus on creative answers to today's energy challenges. From breakthroughs in fundamental science to new clean technologies to integrated energy systems that power our lives, NREL researchers are transforming the way the nation and the world use energy.", url: "https://www.nrel.gov/"},"13": {name: "&lt;h3&gt;National Renewable Energy Laboratory: Fairbanks, Alaska Campus&lt;/h3&gt;", lat: "64.8537299623149", lng: "-147.837596407391", description: "At the National Renewable Energy Laboratory (NREL), we focus on creative answers to today's energy challenges. From breakthroughs in fundamental science to new clean technologies to integrated energy systems that power our lives, NREL researchers are transforming the way the nation and the world use energy.", url: "https://www.nrel.gov/"},"14": {name: "&lt;h3&gt;National Renewable Energy Laboratory: Washington, DC Office&lt;/h3&gt;", lat: "38.8851118195762", lng: "-77.0247393642722", description: "At the National Renewable Energy Laboratory (NREL), we focus on creative answers to today's energy challenges. From breakthroughs in fundamental science to new clean technologies to integrated energy systems that power our lives, NREL researchers are transforming the way the nation and the world use energy.", url: "https://www.nrel.gov/"},"15": {name: "&lt;h3&gt;Oak Ridge National Laboratory&lt;/h3&gt;", lat: "35.9321849899877", lng: "-84.311142322733", description: "Oak Ridge National Laboratory is the world’s premier research institution, empowering leaders and teams to pursue breakthroughs in an environment marked by operational excellence and engagement with the communities where we live and work.", url: "https://www.ornl.gov/"},"16": {name: "&lt;h3&gt;Pacific Northwest National Laboratory&lt;/h3&gt;", lat: "46.3451848085916", lng: "-119.279176158657", description: "Pacific Northwest National Laboratory is a leading center for scientific discovery in chemistry, data analytics, and Earth science, and for technological innovation in sustainable energy and national security.", url: "https://www.pnnl.gov/"},"17": {name: "&lt;h3&gt;Princeton Plasma Physics Laboratory&lt;/h3&gt;", lat: "40.3500882303157", lng: "-74.6030231742418", description: "Our Lab is a longstanding leader in the science and engineering behind the development of fusion energy — a clean, safe, and virtually limitless energy source. With an eye to the future, we're also applying our expertise in plasma, the fourth state of matter, to microelectronics, quantum materials and devices, and sustainability science. ", url: "https://www.pppl.gov/"},"18": {name: "&lt;h3&gt;Sandia National Laboratories: Albuquerque, New Mexico&lt;/h3&gt;", lat: "35.0545739646123", lng: "-106.529371997393", description: "National security is our business. We apply science to help detect, repel, defeat, or mitigate threats. For more than 70 years, Sandia has delivered essential science and technology to resolve the nation’s most challenging security issues.", url: "https://www.sandia.gov/"},"19": {name: "&lt;h3&gt;Sandia National Laboratories: Livermore, California&lt;/h3&gt;", lat: "37.6850441438766", lng: "-121.698520916668", description: "National security is our business. We apply science to help detect, repel, defeat, or mitigate threats. For more than 70 years, Sandia has delivered essential science and technology to resolve the nation’s most challenging security issues.", url: "https://www.sandia.gov/"},"20": {name: "&lt;h3&gt;Sandia National Laboratories: Tonopah Test Range&lt;/h3&gt;", lat: "37.8435698239769", lng: "-116.730213474333", description: "National security is our business. We apply science to help detect, repel, defeat, or mitigate threats. For more than 70 years, Sandia has delivered essential science and technology to resolve the nation’s most challenging security issues.", url: "https://www.sandia.gov/"},"21": {name: "&lt;h3&gt;Sandia National Laboratories: Kauai Test Facility&lt;/h3&gt;", lat: "22.0350685771928", lng: "-159.781989590116", description: "National security is our business. We apply science to help detect, repel, defeat, or mitigate threats. For more than 70 years, Sandia has delivered essential science and technology to resolve the nation’s most challenging security issues.", url: "https://www.sandia.gov/"},"22": {name: "&lt;h3&gt;Sandia National Laboratories: Sandia Science &amp; Technology Park (SSTP)&lt;/h3&gt;", lat: "35.0534894728016", lng: "-106.528832445594", description: "National security is our business. We apply science to help detect, repel, defeat, or mitigate threats. For more than 70 years, Sandia has delivered essential science and technology to resolve the nation’s most challenging security issues.", url: "https://www.sandia.gov/"},"23": {name: "&lt;h3&gt;Sandia National Laboratories: Washington, D.C.&lt;/h3&gt;", lat: "38.8831382490728", lng: "-77.0251173608025", description: "National security is our business. We apply science to help detect, repel, defeat, or mitigate threats. For more than 70 years, Sandia has delivered essential science and technology to resolve the nation’s most challenging security issues.", url: "https://www.sandia.gov/"},"24": {name: "&lt;h3&gt;Savannah River National Laboratory&lt;/h3&gt;", lat: "33.3427926504832", lng: "-81.737838189826", description: "Savannah River National Laboratory (SRNL) is an applied research and development laboratory for the U.S. Department of Energy (DOE) Office of Environmental Management at the Savannah River Site in South Carolina. Since starting operations in the 1950s during the Cold War, SRNL has built its reputation in three primary mission areas – environmental and legacy management, national security, and weapons production technology – earning the designation of a national laboratory in 2004. It is the only DOE Environmental Management sponsored lab. ", url: "https://www.srnl.gov/"},"25": {name: "&lt;h3&gt;SLAC National Accelerator Laboratory&lt;/h3&gt;", lat: "37.4199654599764", lng: "-122.204324445513", description: "As one of 17 Department of Energy national labs, SLAC pushes the frontiers of human knowledge and drives discoveries that benefit humankind. We invent the tools that make those discoveries possible and share them with scientists all over the world.", url: "https://www6.slac.stanford.edu/"},"26": {name: "&lt;h3&gt;Thomas Jefferson National Acceleratory Laboratory&lt;/h3&gt;", lat: "37.0945145610148", lng: "-76.4816122031955", description: "Scientists worldwide utilize the lab’s unique particle accelerator, known as the Continuous Electron Beam Accelerator Facility (CEBAF), to probe the most basic building blocks of matter - helping us to better understand these particles and the forces that bind them - and ultimately our world. In addition, the lab capitalizes on its unique technologies and expertise to perform advanced computing and applied research with industry and university partners, and provides programs designed to help educate the next generation in science and technology.", url: "https://www.jlab.org/"}},labels: {NH: {x: "932", y: "183", parent_id: "NH", pill: "yes", display: "all"},VT: {x: "883", y: "243", parent_id: "VT", pill: "yes", display: "all"},RI: {x: "932", y: "273", parent_id: "RI", pill: "yes", display: "all"},NJ: {x: "883", y: "273", parent_id: "NJ", pill: "yes", display: "all"},DE: {x: "883", y: "303", parent_id: "DE", pill: "yes", display: "all"},MD: {x: "932", y: "303", parent_id: "MD", pill: "yes", display: "all"},DC: {x: "884", y: "332", parent_id: "DC", pill: "yes", display: "all"},MA: {x: "932", y: "213", parent_id: "MA", pill: "yes", display: "all"},CT: {x: "932", y: "243", parent_id: "CT", pill: "yes", display: "all"},HI: {x: "305", y: "565", parent_id: "HI", pill: "yes"},AK: {x: "113", y: "495", parent_id: "AK"},FL: {x: "773", y: "510", parent_id: "FL"},ME: {x: "893", y: "85", parent_id: "ME"},NY: {x: "815", y: "158", parent_id: "NY"},PA: {x: "786", y: "210", parent_id: "PA"},VA: {x: "790", y: "282", parent_id: "VA"},WV: {x: "744", y: "270", parent_id: "WV"},OH: {x: "700", y: "240", parent_id: "OH"},IN: {x: "650", y: "250", parent_id: "IN"},IL: {x: "600", y: "250", parent_id: "IL"},WI: {x: "575", y: "155", parent_id: "WI"},NC: {x: "784", y: "326", parent_id: "NC"},TN: {x: "655", y: "340", parent_id: "TN"},AR: {x: "548", y: "368", parent_id: "AR"},MO: {x: "548", y: "293", parent_id: "MO"},GA: {x: "718", y: "405", parent_id: "GA"},SC: {x: "760", y: "371", parent_id: "SC"},KY: {x: "680", y: "300", parent_id: "KY"},AL: {x: "655", y: "405", parent_id: "AL"},LA: {x: "550", y: "435", parent_id: "LA"},MS: {x: "600", y: "405", parent_id: "MS"},IA: {x: "525", y: "210", parent_id: "IA"},MN: {x: "506", y: "124", parent_id: "MN"},OK: {x: "460", y: "360", parent_id: "OK"},TX: {x: "425", y: "435", parent_id: "TX"},NM: {x: "305", y: "365", parent_id: "NM"},KS: {x: "445", y: "290", parent_id: "KS"},NE: {x: "420", y: "225", parent_id: "NE"},SD: {x: "413", y: "160", parent_id: "SD"},ND: {x: "416", y: "96", parent_id: "ND"},WY: {x: "300", y: "180", parent_id: "WY"},MT: {x: "280", y: "95", parent_id: "MT"},CO: {x: "320", y: "275", parent_id: "CO"},UT: {x: "223", y: "260", parent_id: "UT"},AZ: {x: "205", y: "360", parent_id: "AZ"},NV: {x: "140", y: "235", parent_id: "NV"},OR: {x: "100", y: "120", parent_id: "OR"},WA: {x: "130", y: "55", parent_id: "WA"},ID: {x: "200", y: "150", parent_id: "ID"},CA: {x: "79", y: "285", parent_id: "CA"},MI: {x: "663", y: "185", parent_id: "MI"},PR: {x: "620", y: "545", parent_id: "PR"},GU: {x: "550", y: "540", parent_id: "GU"},VI: {x: "680", y: "519", parent_id: "VI"},MP: {x: "570", y: "575", parent_id: "MP"},AS: {x: "665", y: "580", parent_id: "AS"}},legend: {entries: [ {name: "Key Item 1", type: "location", shape: "circle"}, {name: "Key Item 2", type: "state", shape: "square"}, {name: "Key Item 3", type: "location", shape: "marker"}, {name: "Key Item 4", type: "state", shape: "triangle"}, {name: "Key Item 5", type: "location", shape: "heart"}, {name: "Key Item 6", type: "state", shape: "star"}, {name: "Key Item 7", type: "location", shape: "diamond"}]},  data: {    data: {}  }};</v>
      </c>
    </row>
    <row r="9" spans="1:2" x14ac:dyDescent="0.25">
      <c r="A9" t="s">
        <v>476</v>
      </c>
      <c r="B9" t="s">
        <v>475</v>
      </c>
    </row>
  </sheetData>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2911AF-521D-46C8-A9D1-48624E326028}">
  <dimension ref="A1:E84"/>
  <sheetViews>
    <sheetView workbookViewId="0">
      <pane ySplit="1" topLeftCell="A2" activePane="bottomLeft" state="frozen"/>
      <selection pane="bottomLeft" activeCell="C92" sqref="C92"/>
    </sheetView>
  </sheetViews>
  <sheetFormatPr defaultRowHeight="15" x14ac:dyDescent="0.25"/>
  <cols>
    <col min="1" max="1" width="19" style="1" bestFit="1" customWidth="1"/>
    <col min="2" max="2" width="40.140625" style="1" bestFit="1" customWidth="1"/>
    <col min="3" max="3" width="44.5703125" style="1" customWidth="1"/>
    <col min="4" max="4" width="12.42578125" style="1" bestFit="1" customWidth="1"/>
    <col min="5" max="5" width="27.28515625" style="1" customWidth="1"/>
    <col min="6" max="16384" width="9.140625" style="1"/>
  </cols>
  <sheetData>
    <row r="1" spans="1:5" x14ac:dyDescent="0.25">
      <c r="A1" s="1" t="s">
        <v>7</v>
      </c>
      <c r="B1" s="1" t="s">
        <v>8</v>
      </c>
      <c r="C1" s="1" t="s">
        <v>9</v>
      </c>
      <c r="D1" s="1" t="s">
        <v>10</v>
      </c>
      <c r="E1" s="1" t="s">
        <v>11</v>
      </c>
    </row>
    <row r="2" spans="1:5" ht="45" x14ac:dyDescent="0.25">
      <c r="A2" s="1" t="s">
        <v>12</v>
      </c>
      <c r="B2" s="1" t="s">
        <v>13</v>
      </c>
      <c r="C2" s="1" t="s">
        <v>14</v>
      </c>
      <c r="D2" s="1" t="s">
        <v>15</v>
      </c>
      <c r="E2" s="1" t="str">
        <f>IF(
   D2="",
  "",
B2&amp;": """&amp;D2&amp;""""
)</f>
        <v>width: "responsive"</v>
      </c>
    </row>
    <row r="3" spans="1:5" x14ac:dyDescent="0.25">
      <c r="A3" s="1" t="s">
        <v>12</v>
      </c>
      <c r="B3" s="1" t="s">
        <v>16</v>
      </c>
      <c r="C3" s="1" t="s">
        <v>17</v>
      </c>
      <c r="D3" s="1" t="s">
        <v>18</v>
      </c>
      <c r="E3" s="1" t="str">
        <f t="shared" ref="E3:E65" si="0">IF(
   D3="",
  "",
B3&amp;": """&amp;D3&amp;""""
)</f>
        <v>background_color: "#82D3F3"</v>
      </c>
    </row>
    <row r="4" spans="1:5" ht="45" x14ac:dyDescent="0.25">
      <c r="A4" s="1" t="s">
        <v>12</v>
      </c>
      <c r="B4" s="1" t="s">
        <v>19</v>
      </c>
      <c r="C4" s="1" t="s">
        <v>20</v>
      </c>
      <c r="E4" s="1" t="str">
        <f t="shared" si="0"/>
        <v/>
      </c>
    </row>
    <row r="5" spans="1:5" ht="30" x14ac:dyDescent="0.25">
      <c r="A5" s="1" t="s">
        <v>12</v>
      </c>
      <c r="B5" s="1" t="s">
        <v>21</v>
      </c>
      <c r="C5" s="1" t="s">
        <v>22</v>
      </c>
      <c r="D5" s="1" t="s">
        <v>23</v>
      </c>
      <c r="E5" s="1" t="str">
        <f t="shared" si="0"/>
        <v>background_transparent: "no"</v>
      </c>
    </row>
    <row r="6" spans="1:5" ht="90" x14ac:dyDescent="0.25">
      <c r="A6" s="1" t="s">
        <v>12</v>
      </c>
      <c r="B6" s="1" t="s">
        <v>24</v>
      </c>
      <c r="C6" s="2" t="s">
        <v>25</v>
      </c>
      <c r="E6" s="1" t="str">
        <f t="shared" si="0"/>
        <v/>
      </c>
    </row>
    <row r="7" spans="1:5" x14ac:dyDescent="0.25">
      <c r="A7" s="1" t="s">
        <v>26</v>
      </c>
      <c r="B7" s="1" t="s">
        <v>27</v>
      </c>
      <c r="C7" s="1" t="s">
        <v>28</v>
      </c>
      <c r="D7" s="1" t="s">
        <v>29</v>
      </c>
      <c r="E7" s="1" t="str">
        <f t="shared" si="0"/>
        <v>state_color: "#127EA8"</v>
      </c>
    </row>
    <row r="8" spans="1:5" ht="30" x14ac:dyDescent="0.25">
      <c r="A8" s="1" t="s">
        <v>26</v>
      </c>
      <c r="B8" s="1" t="s">
        <v>30</v>
      </c>
      <c r="C8" s="1" t="s">
        <v>31</v>
      </c>
      <c r="D8" s="1" t="s">
        <v>32</v>
      </c>
      <c r="E8" s="1" t="str">
        <f t="shared" si="0"/>
        <v>state_hover_color: "#329EC9"</v>
      </c>
    </row>
    <row r="9" spans="1:5" ht="30" x14ac:dyDescent="0.25">
      <c r="A9" s="1" t="s">
        <v>26</v>
      </c>
      <c r="B9" s="1" t="s">
        <v>33</v>
      </c>
      <c r="C9" s="1" t="s">
        <v>34</v>
      </c>
      <c r="D9" s="1" t="s">
        <v>35</v>
      </c>
      <c r="E9" s="1" t="str">
        <f t="shared" si="0"/>
        <v>state_description: "US State"</v>
      </c>
    </row>
    <row r="10" spans="1:5" ht="30" x14ac:dyDescent="0.25">
      <c r="A10" s="1" t="s">
        <v>26</v>
      </c>
      <c r="B10" s="1" t="s">
        <v>36</v>
      </c>
      <c r="C10" s="1" t="s">
        <v>37</v>
      </c>
      <c r="E10" s="1" t="str">
        <f t="shared" si="0"/>
        <v/>
      </c>
    </row>
    <row r="11" spans="1:5" ht="45" x14ac:dyDescent="0.25">
      <c r="A11" s="1" t="s">
        <v>26</v>
      </c>
      <c r="B11" s="1" t="s">
        <v>38</v>
      </c>
      <c r="C11" s="1" t="s">
        <v>39</v>
      </c>
      <c r="D11" s="1" t="s">
        <v>23</v>
      </c>
      <c r="E11" s="1" t="str">
        <f t="shared" si="0"/>
        <v>all_states_inactive: "no"</v>
      </c>
    </row>
    <row r="12" spans="1:5" ht="60" x14ac:dyDescent="0.25">
      <c r="A12" s="1" t="s">
        <v>26</v>
      </c>
      <c r="B12" s="1" t="s">
        <v>40</v>
      </c>
      <c r="C12" s="1" t="s">
        <v>41</v>
      </c>
      <c r="E12" s="1" t="str">
        <f t="shared" si="0"/>
        <v/>
      </c>
    </row>
    <row r="13" spans="1:5" ht="30" x14ac:dyDescent="0.25">
      <c r="A13" s="1" t="s">
        <v>26</v>
      </c>
      <c r="B13" s="1" t="s">
        <v>42</v>
      </c>
      <c r="C13" s="1" t="s">
        <v>43</v>
      </c>
      <c r="E13" s="1" t="str">
        <f t="shared" si="0"/>
        <v/>
      </c>
    </row>
    <row r="14" spans="1:5" ht="60" x14ac:dyDescent="0.25">
      <c r="A14" s="1" t="s">
        <v>26</v>
      </c>
      <c r="B14" s="1" t="s">
        <v>44</v>
      </c>
      <c r="C14" s="1" t="s">
        <v>45</v>
      </c>
      <c r="D14" s="1" t="s">
        <v>46</v>
      </c>
      <c r="E14" s="1" t="str">
        <f t="shared" si="0"/>
        <v>border_color: "#FFFFFF"</v>
      </c>
    </row>
    <row r="15" spans="1:5" ht="30" x14ac:dyDescent="0.25">
      <c r="A15" s="1" t="s">
        <v>26</v>
      </c>
      <c r="B15" s="1" t="s">
        <v>47</v>
      </c>
      <c r="C15" s="1" t="s">
        <v>48</v>
      </c>
      <c r="E15" s="1" t="str">
        <f t="shared" si="0"/>
        <v/>
      </c>
    </row>
    <row r="16" spans="1:5" ht="45" x14ac:dyDescent="0.25">
      <c r="A16" s="1" t="s">
        <v>26</v>
      </c>
      <c r="B16" s="1" t="s">
        <v>49</v>
      </c>
      <c r="C16" s="1" t="s">
        <v>50</v>
      </c>
      <c r="E16" s="1" t="str">
        <f t="shared" si="0"/>
        <v/>
      </c>
    </row>
    <row r="17" spans="1:5" x14ac:dyDescent="0.25">
      <c r="A17" s="1" t="s">
        <v>26</v>
      </c>
      <c r="B17" s="1" t="s">
        <v>51</v>
      </c>
      <c r="E17" s="1" t="str">
        <f t="shared" si="0"/>
        <v/>
      </c>
    </row>
    <row r="18" spans="1:5" x14ac:dyDescent="0.25">
      <c r="A18" s="1" t="s">
        <v>26</v>
      </c>
      <c r="B18" s="1" t="s">
        <v>52</v>
      </c>
      <c r="C18" s="1" t="s">
        <v>53</v>
      </c>
      <c r="E18" s="1" t="str">
        <f t="shared" si="0"/>
        <v/>
      </c>
    </row>
    <row r="19" spans="1:5" ht="30" x14ac:dyDescent="0.25">
      <c r="A19" s="1" t="s">
        <v>26</v>
      </c>
      <c r="B19" s="1" t="s">
        <v>54</v>
      </c>
      <c r="C19" s="1" t="s">
        <v>55</v>
      </c>
      <c r="E19" s="1" t="str">
        <f t="shared" si="0"/>
        <v/>
      </c>
    </row>
    <row r="20" spans="1:5" ht="30" x14ac:dyDescent="0.25">
      <c r="A20" s="1" t="s">
        <v>26</v>
      </c>
      <c r="B20" s="1" t="s">
        <v>56</v>
      </c>
      <c r="C20" s="1" t="s">
        <v>57</v>
      </c>
      <c r="E20" s="1" t="str">
        <f t="shared" si="0"/>
        <v/>
      </c>
    </row>
    <row r="21" spans="1:5" ht="30" x14ac:dyDescent="0.25">
      <c r="A21" s="1" t="s">
        <v>58</v>
      </c>
      <c r="B21" s="1" t="s">
        <v>59</v>
      </c>
      <c r="C21" s="1" t="s">
        <v>60</v>
      </c>
      <c r="D21" s="1" t="s">
        <v>61</v>
      </c>
      <c r="E21" s="1" t="str">
        <f t="shared" si="0"/>
        <v>location_color: "#CC2200"</v>
      </c>
    </row>
    <row r="22" spans="1:5" ht="30" x14ac:dyDescent="0.25">
      <c r="A22" s="1" t="s">
        <v>58</v>
      </c>
      <c r="B22" s="1" t="s">
        <v>62</v>
      </c>
      <c r="C22" s="1" t="s">
        <v>63</v>
      </c>
      <c r="D22" s="1" t="s">
        <v>64</v>
      </c>
      <c r="E22" s="1" t="str">
        <f t="shared" si="0"/>
        <v>location_hover_color: "#EE4422"</v>
      </c>
    </row>
    <row r="23" spans="1:5" ht="30" x14ac:dyDescent="0.25">
      <c r="A23" s="1" t="s">
        <v>58</v>
      </c>
      <c r="B23" s="1" t="s">
        <v>65</v>
      </c>
      <c r="C23" s="1" t="s">
        <v>66</v>
      </c>
      <c r="E23" s="1" t="str">
        <f t="shared" si="0"/>
        <v/>
      </c>
    </row>
    <row r="24" spans="1:5" ht="30" x14ac:dyDescent="0.25">
      <c r="A24" s="1" t="s">
        <v>58</v>
      </c>
      <c r="B24" s="1" t="s">
        <v>67</v>
      </c>
      <c r="C24" s="1" t="s">
        <v>68</v>
      </c>
      <c r="E24" s="1" t="str">
        <f t="shared" si="0"/>
        <v/>
      </c>
    </row>
    <row r="25" spans="1:5" x14ac:dyDescent="0.25">
      <c r="A25" s="1" t="s">
        <v>58</v>
      </c>
      <c r="B25" s="1" t="s">
        <v>69</v>
      </c>
      <c r="C25" s="1" t="s">
        <v>70</v>
      </c>
      <c r="D25" s="1">
        <v>50</v>
      </c>
      <c r="E25" s="1" t="str">
        <f t="shared" si="0"/>
        <v>location_size: "50"</v>
      </c>
    </row>
    <row r="26" spans="1:5" ht="30" x14ac:dyDescent="0.25">
      <c r="A26" s="1" t="s">
        <v>58</v>
      </c>
      <c r="B26" s="1" t="s">
        <v>71</v>
      </c>
      <c r="C26" s="1" t="s">
        <v>72</v>
      </c>
      <c r="D26" s="1" t="s">
        <v>73</v>
      </c>
      <c r="E26" s="1" t="str">
        <f t="shared" si="0"/>
        <v>location_type: "marker"</v>
      </c>
    </row>
    <row r="27" spans="1:5" ht="45" x14ac:dyDescent="0.25">
      <c r="A27" s="1" t="s">
        <v>58</v>
      </c>
      <c r="B27" s="1" t="s">
        <v>74</v>
      </c>
      <c r="C27" s="1" t="s">
        <v>75</v>
      </c>
      <c r="E27" s="1" t="str">
        <f t="shared" si="0"/>
        <v/>
      </c>
    </row>
    <row r="28" spans="1:5" x14ac:dyDescent="0.25">
      <c r="A28" s="1" t="s">
        <v>58</v>
      </c>
      <c r="B28" s="1" t="s">
        <v>76</v>
      </c>
      <c r="C28" s="1" t="s">
        <v>77</v>
      </c>
      <c r="D28" s="1">
        <v>0.8</v>
      </c>
      <c r="E28" s="1" t="str">
        <f t="shared" si="0"/>
        <v>location_opacity: "0.8"</v>
      </c>
    </row>
    <row r="29" spans="1:5" x14ac:dyDescent="0.25">
      <c r="A29" s="1" t="s">
        <v>58</v>
      </c>
      <c r="B29" s="1" t="s">
        <v>78</v>
      </c>
      <c r="C29" s="1" t="s">
        <v>79</v>
      </c>
      <c r="E29" s="1" t="str">
        <f t="shared" si="0"/>
        <v/>
      </c>
    </row>
    <row r="30" spans="1:5" x14ac:dyDescent="0.25">
      <c r="A30" s="1" t="s">
        <v>58</v>
      </c>
      <c r="B30" s="1" t="s">
        <v>80</v>
      </c>
      <c r="C30" s="1" t="s">
        <v>81</v>
      </c>
      <c r="E30" s="1" t="str">
        <f t="shared" si="0"/>
        <v/>
      </c>
    </row>
    <row r="31" spans="1:5" x14ac:dyDescent="0.25">
      <c r="A31" s="1" t="s">
        <v>58</v>
      </c>
      <c r="B31" s="1" t="s">
        <v>82</v>
      </c>
      <c r="C31" s="1" t="s">
        <v>83</v>
      </c>
      <c r="E31" s="1" t="str">
        <f t="shared" si="0"/>
        <v/>
      </c>
    </row>
    <row r="32" spans="1:5" x14ac:dyDescent="0.25">
      <c r="A32" s="1" t="s">
        <v>58</v>
      </c>
      <c r="B32" s="1" t="s">
        <v>84</v>
      </c>
      <c r="C32" s="1" t="s">
        <v>85</v>
      </c>
      <c r="D32" s="1" t="s">
        <v>86</v>
      </c>
      <c r="E32" s="1" t="str">
        <f t="shared" si="0"/>
        <v>location_pulse: "yes"</v>
      </c>
    </row>
    <row r="33" spans="1:5" x14ac:dyDescent="0.25">
      <c r="A33" s="1" t="s">
        <v>58</v>
      </c>
      <c r="B33" s="1" t="s">
        <v>87</v>
      </c>
      <c r="C33" s="1" t="s">
        <v>53</v>
      </c>
      <c r="D33" s="1">
        <v>4</v>
      </c>
      <c r="E33" s="1" t="str">
        <f t="shared" si="0"/>
        <v>location_pulse_size: "4"</v>
      </c>
    </row>
    <row r="34" spans="1:5" ht="30" x14ac:dyDescent="0.25">
      <c r="A34" s="1" t="s">
        <v>58</v>
      </c>
      <c r="B34" s="1" t="s">
        <v>88</v>
      </c>
      <c r="C34" s="1" t="s">
        <v>55</v>
      </c>
      <c r="E34" s="1" t="str">
        <f t="shared" si="0"/>
        <v/>
      </c>
    </row>
    <row r="35" spans="1:5" x14ac:dyDescent="0.25">
      <c r="A35" s="1" t="s">
        <v>58</v>
      </c>
      <c r="B35" s="1" t="s">
        <v>89</v>
      </c>
      <c r="C35" s="1" t="s">
        <v>90</v>
      </c>
      <c r="D35" s="1">
        <v>3</v>
      </c>
      <c r="E35" s="1" t="str">
        <f t="shared" si="0"/>
        <v>location_hover_border: "3"</v>
      </c>
    </row>
    <row r="36" spans="1:5" ht="45" x14ac:dyDescent="0.25">
      <c r="A36" s="1" t="s">
        <v>58</v>
      </c>
      <c r="B36" s="1" t="s">
        <v>91</v>
      </c>
      <c r="C36" s="1" t="s">
        <v>92</v>
      </c>
      <c r="D36" s="1" t="s">
        <v>23</v>
      </c>
      <c r="E36" s="1" t="str">
        <f t="shared" si="0"/>
        <v>all_locations_inactive: "no"</v>
      </c>
    </row>
    <row r="37" spans="1:5" x14ac:dyDescent="0.25">
      <c r="A37" s="1" t="s">
        <v>58</v>
      </c>
      <c r="B37" s="1" t="s">
        <v>93</v>
      </c>
      <c r="C37" s="1" t="s">
        <v>94</v>
      </c>
      <c r="D37" s="1" t="s">
        <v>23</v>
      </c>
      <c r="E37" s="1" t="str">
        <f t="shared" si="0"/>
        <v>all_locations_hidden: "no"</v>
      </c>
    </row>
    <row r="38" spans="1:5" ht="75" x14ac:dyDescent="0.25">
      <c r="A38" s="1" t="s">
        <v>58</v>
      </c>
      <c r="B38" s="1" t="s">
        <v>95</v>
      </c>
      <c r="C38" s="1" t="s">
        <v>96</v>
      </c>
      <c r="E38" s="1" t="str">
        <f t="shared" si="0"/>
        <v/>
      </c>
    </row>
    <row r="39" spans="1:5" x14ac:dyDescent="0.25">
      <c r="A39" s="1" t="s">
        <v>97</v>
      </c>
      <c r="B39" s="1" t="s">
        <v>98</v>
      </c>
      <c r="C39" s="1" t="s">
        <v>99</v>
      </c>
      <c r="D39" s="1" t="s">
        <v>46</v>
      </c>
      <c r="E39" s="1" t="str">
        <f t="shared" si="0"/>
        <v>label_color: "#FFFFFF"</v>
      </c>
    </row>
    <row r="40" spans="1:5" ht="30" x14ac:dyDescent="0.25">
      <c r="A40" s="1" t="s">
        <v>97</v>
      </c>
      <c r="B40" s="1" t="s">
        <v>100</v>
      </c>
      <c r="C40" s="1" t="s">
        <v>101</v>
      </c>
      <c r="D40" s="1" t="s">
        <v>46</v>
      </c>
      <c r="E40" s="1" t="str">
        <f t="shared" si="0"/>
        <v>label_hover_color: "#FFFFFF"</v>
      </c>
    </row>
    <row r="41" spans="1:5" x14ac:dyDescent="0.25">
      <c r="A41" s="1" t="s">
        <v>97</v>
      </c>
      <c r="B41" s="1" t="s">
        <v>102</v>
      </c>
      <c r="C41" s="1" t="s">
        <v>103</v>
      </c>
      <c r="E41" s="1" t="str">
        <f t="shared" si="0"/>
        <v/>
      </c>
    </row>
    <row r="42" spans="1:5" x14ac:dyDescent="0.25">
      <c r="A42" s="1" t="s">
        <v>97</v>
      </c>
      <c r="B42" s="1" t="s">
        <v>104</v>
      </c>
      <c r="C42" s="1" t="s">
        <v>105</v>
      </c>
      <c r="E42" s="1" t="str">
        <f t="shared" si="0"/>
        <v/>
      </c>
    </row>
    <row r="43" spans="1:5" ht="30" x14ac:dyDescent="0.25">
      <c r="A43" s="1" t="s">
        <v>97</v>
      </c>
      <c r="B43" s="1" t="s">
        <v>106</v>
      </c>
      <c r="C43" s="1" t="s">
        <v>107</v>
      </c>
      <c r="E43" s="1" t="str">
        <f t="shared" si="0"/>
        <v/>
      </c>
    </row>
    <row r="44" spans="1:5" ht="30" x14ac:dyDescent="0.25">
      <c r="A44" s="1" t="s">
        <v>108</v>
      </c>
      <c r="B44" s="1" t="s">
        <v>109</v>
      </c>
      <c r="C44" s="1" t="s">
        <v>110</v>
      </c>
      <c r="D44" s="1" t="s">
        <v>86</v>
      </c>
      <c r="E44" s="1" t="str">
        <f t="shared" si="0"/>
        <v>manual_zoom: "yes"</v>
      </c>
    </row>
    <row r="45" spans="1:5" ht="45" x14ac:dyDescent="0.25">
      <c r="A45" s="1" t="s">
        <v>108</v>
      </c>
      <c r="B45" s="1" t="s">
        <v>111</v>
      </c>
      <c r="C45" s="1" t="s">
        <v>112</v>
      </c>
      <c r="E45" s="1" t="str">
        <f t="shared" si="0"/>
        <v/>
      </c>
    </row>
    <row r="46" spans="1:5" ht="45" x14ac:dyDescent="0.25">
      <c r="A46" s="1" t="s">
        <v>108</v>
      </c>
      <c r="B46" s="1" t="s">
        <v>113</v>
      </c>
      <c r="C46" s="1" t="s">
        <v>114</v>
      </c>
      <c r="E46" s="1" t="str">
        <f t="shared" si="0"/>
        <v/>
      </c>
    </row>
    <row r="47" spans="1:5" ht="30" x14ac:dyDescent="0.25">
      <c r="A47" s="1" t="s">
        <v>108</v>
      </c>
      <c r="B47" s="1" t="s">
        <v>115</v>
      </c>
      <c r="C47" s="1" t="s">
        <v>116</v>
      </c>
      <c r="E47" s="1" t="str">
        <f t="shared" si="0"/>
        <v/>
      </c>
    </row>
    <row r="48" spans="1:5" ht="30" x14ac:dyDescent="0.25">
      <c r="A48" s="1" t="s">
        <v>108</v>
      </c>
      <c r="B48" s="1" t="s">
        <v>117</v>
      </c>
      <c r="C48" s="1" t="s">
        <v>118</v>
      </c>
      <c r="E48" s="1" t="str">
        <f t="shared" si="0"/>
        <v/>
      </c>
    </row>
    <row r="49" spans="1:5" ht="30" x14ac:dyDescent="0.25">
      <c r="A49" s="1" t="s">
        <v>108</v>
      </c>
      <c r="B49" s="1" t="s">
        <v>119</v>
      </c>
      <c r="C49" s="1" t="s">
        <v>120</v>
      </c>
      <c r="D49" s="1">
        <v>-1</v>
      </c>
      <c r="E49" s="1" t="str">
        <f t="shared" si="0"/>
        <v>initial_zoom: "-1"</v>
      </c>
    </row>
    <row r="50" spans="1:5" ht="30" x14ac:dyDescent="0.25">
      <c r="A50" s="1" t="s">
        <v>108</v>
      </c>
      <c r="B50" s="1" t="s">
        <v>121</v>
      </c>
      <c r="C50" s="1" t="s">
        <v>122</v>
      </c>
      <c r="E50" s="1" t="str">
        <f t="shared" si="0"/>
        <v/>
      </c>
    </row>
    <row r="51" spans="1:5" ht="90" x14ac:dyDescent="0.25">
      <c r="A51" s="1" t="s">
        <v>108</v>
      </c>
      <c r="B51" s="1" t="s">
        <v>123</v>
      </c>
      <c r="C51" s="1" t="s">
        <v>124</v>
      </c>
      <c r="E51" s="1" t="str">
        <f t="shared" si="0"/>
        <v/>
      </c>
    </row>
    <row r="52" spans="1:5" ht="30" x14ac:dyDescent="0.25">
      <c r="A52" s="1" t="s">
        <v>108</v>
      </c>
      <c r="B52" s="1" t="s">
        <v>125</v>
      </c>
      <c r="C52" s="1" t="s">
        <v>126</v>
      </c>
      <c r="E52" s="1" t="str">
        <f t="shared" si="0"/>
        <v/>
      </c>
    </row>
    <row r="53" spans="1:5" x14ac:dyDescent="0.25">
      <c r="A53" s="1" t="s">
        <v>108</v>
      </c>
      <c r="B53" s="1" t="s">
        <v>127</v>
      </c>
      <c r="C53" s="1" t="s">
        <v>128</v>
      </c>
      <c r="E53" s="1" t="str">
        <f t="shared" si="0"/>
        <v/>
      </c>
    </row>
    <row r="54" spans="1:5" ht="30" x14ac:dyDescent="0.25">
      <c r="A54" s="1" t="s">
        <v>108</v>
      </c>
      <c r="B54" s="1" t="s">
        <v>129</v>
      </c>
      <c r="C54" s="1" t="s">
        <v>130</v>
      </c>
      <c r="E54" s="1" t="str">
        <f t="shared" si="0"/>
        <v/>
      </c>
    </row>
    <row r="55" spans="1:5" ht="30" x14ac:dyDescent="0.25">
      <c r="A55" s="1" t="s">
        <v>108</v>
      </c>
      <c r="B55" s="1" t="s">
        <v>131</v>
      </c>
      <c r="C55" s="1" t="s">
        <v>132</v>
      </c>
      <c r="E55" s="1" t="str">
        <f t="shared" si="0"/>
        <v/>
      </c>
    </row>
    <row r="56" spans="1:5" ht="30" x14ac:dyDescent="0.25">
      <c r="A56" s="1" t="s">
        <v>108</v>
      </c>
      <c r="B56" s="1" t="s">
        <v>133</v>
      </c>
      <c r="C56" s="1" t="s">
        <v>134</v>
      </c>
      <c r="E56" s="1" t="str">
        <f t="shared" si="0"/>
        <v/>
      </c>
    </row>
    <row r="57" spans="1:5" ht="45" x14ac:dyDescent="0.25">
      <c r="A57" s="1" t="s">
        <v>108</v>
      </c>
      <c r="B57" s="1" t="s">
        <v>135</v>
      </c>
      <c r="C57" s="1" t="s">
        <v>136</v>
      </c>
      <c r="E57" s="1" t="str">
        <f t="shared" si="0"/>
        <v/>
      </c>
    </row>
    <row r="58" spans="1:5" ht="60" x14ac:dyDescent="0.25">
      <c r="A58" s="1" t="s">
        <v>108</v>
      </c>
      <c r="B58" s="1" t="s">
        <v>137</v>
      </c>
      <c r="C58" s="1" t="s">
        <v>138</v>
      </c>
      <c r="E58" s="1" t="str">
        <f t="shared" si="0"/>
        <v/>
      </c>
    </row>
    <row r="59" spans="1:5" x14ac:dyDescent="0.25">
      <c r="A59" s="1" t="s">
        <v>108</v>
      </c>
      <c r="B59" s="1" t="s">
        <v>139</v>
      </c>
      <c r="C59" s="1" t="s">
        <v>140</v>
      </c>
      <c r="E59" s="1" t="str">
        <f t="shared" si="0"/>
        <v/>
      </c>
    </row>
    <row r="60" spans="1:5" ht="30" x14ac:dyDescent="0.25">
      <c r="A60" s="1" t="s">
        <v>108</v>
      </c>
      <c r="B60" s="1" t="s">
        <v>141</v>
      </c>
      <c r="C60" s="1" t="s">
        <v>142</v>
      </c>
      <c r="E60" s="1" t="str">
        <f t="shared" si="0"/>
        <v/>
      </c>
    </row>
    <row r="61" spans="1:5" ht="30" x14ac:dyDescent="0.25">
      <c r="A61" s="1" t="s">
        <v>108</v>
      </c>
      <c r="B61" s="1" t="s">
        <v>143</v>
      </c>
      <c r="C61" s="1" t="s">
        <v>144</v>
      </c>
      <c r="E61" s="1" t="str">
        <f t="shared" si="0"/>
        <v/>
      </c>
    </row>
    <row r="62" spans="1:5" ht="45" x14ac:dyDescent="0.25">
      <c r="A62" s="1" t="s">
        <v>108</v>
      </c>
      <c r="B62" s="1" t="s">
        <v>145</v>
      </c>
      <c r="C62" s="1" t="s">
        <v>146</v>
      </c>
      <c r="D62" s="1">
        <v>0.75</v>
      </c>
      <c r="E62" s="1" t="str">
        <f t="shared" si="0"/>
        <v>zoom_time: "0.75"</v>
      </c>
    </row>
    <row r="63" spans="1:5" ht="45" x14ac:dyDescent="0.25">
      <c r="A63" s="1" t="s">
        <v>108</v>
      </c>
      <c r="B63" s="1" t="s">
        <v>147</v>
      </c>
      <c r="C63" s="1" t="s">
        <v>148</v>
      </c>
      <c r="E63" s="1" t="str">
        <f t="shared" si="0"/>
        <v/>
      </c>
    </row>
    <row r="64" spans="1:5" ht="30" x14ac:dyDescent="0.25">
      <c r="A64" s="1" t="s">
        <v>149</v>
      </c>
      <c r="B64" s="1" t="s">
        <v>150</v>
      </c>
      <c r="C64" s="1" t="s">
        <v>151</v>
      </c>
      <c r="E64" s="1" t="str">
        <f t="shared" si="0"/>
        <v/>
      </c>
    </row>
    <row r="65" spans="1:5" ht="30" x14ac:dyDescent="0.25">
      <c r="A65" s="1" t="s">
        <v>149</v>
      </c>
      <c r="B65" s="1" t="s">
        <v>152</v>
      </c>
      <c r="C65" s="1" t="s">
        <v>153</v>
      </c>
      <c r="E65" s="1" t="str">
        <f t="shared" si="0"/>
        <v/>
      </c>
    </row>
    <row r="66" spans="1:5" ht="60" x14ac:dyDescent="0.25">
      <c r="A66" s="1" t="s">
        <v>149</v>
      </c>
      <c r="B66" s="1" t="s">
        <v>154</v>
      </c>
      <c r="C66" s="1" t="s">
        <v>155</v>
      </c>
      <c r="E66" s="1" t="str">
        <f t="shared" ref="E66:E84" si="1">IF(
   D66="",
  "",
B66&amp;": """&amp;D66&amp;""""
)</f>
        <v/>
      </c>
    </row>
    <row r="67" spans="1:5" ht="90" x14ac:dyDescent="0.25">
      <c r="A67" s="1" t="s">
        <v>149</v>
      </c>
      <c r="B67" s="1" t="s">
        <v>156</v>
      </c>
      <c r="C67" s="1" t="s">
        <v>157</v>
      </c>
      <c r="E67" s="1" t="str">
        <f t="shared" si="1"/>
        <v/>
      </c>
    </row>
    <row r="68" spans="1:5" ht="45" x14ac:dyDescent="0.25">
      <c r="A68" s="1" t="s">
        <v>149</v>
      </c>
      <c r="B68" s="1" t="s">
        <v>158</v>
      </c>
      <c r="C68" s="1" t="s">
        <v>159</v>
      </c>
      <c r="E68" s="1" t="str">
        <f t="shared" si="1"/>
        <v/>
      </c>
    </row>
    <row r="69" spans="1:5" ht="45" x14ac:dyDescent="0.25">
      <c r="A69" s="1" t="s">
        <v>149</v>
      </c>
      <c r="B69" s="1" t="s">
        <v>160</v>
      </c>
      <c r="C69" s="1" t="s">
        <v>161</v>
      </c>
      <c r="E69" s="1" t="str">
        <f t="shared" si="1"/>
        <v/>
      </c>
    </row>
    <row r="70" spans="1:5" ht="30" x14ac:dyDescent="0.25">
      <c r="A70" s="1" t="s">
        <v>149</v>
      </c>
      <c r="B70" s="1" t="s">
        <v>162</v>
      </c>
      <c r="C70" s="1" t="s">
        <v>163</v>
      </c>
      <c r="D70" s="1" t="s">
        <v>164</v>
      </c>
      <c r="E70" s="1" t="str">
        <f t="shared" si="1"/>
        <v>location_popups: "on_click"</v>
      </c>
    </row>
    <row r="71" spans="1:5" ht="30" x14ac:dyDescent="0.25">
      <c r="A71" s="1" t="s">
        <v>149</v>
      </c>
      <c r="B71" s="1" t="s">
        <v>165</v>
      </c>
      <c r="C71" s="1" t="s">
        <v>166</v>
      </c>
      <c r="E71" s="1" t="str">
        <f t="shared" si="1"/>
        <v/>
      </c>
    </row>
    <row r="72" spans="1:5" ht="30" x14ac:dyDescent="0.25">
      <c r="A72" s="1" t="s">
        <v>149</v>
      </c>
      <c r="B72" s="1" t="s">
        <v>167</v>
      </c>
      <c r="C72" s="1" t="s">
        <v>168</v>
      </c>
      <c r="E72" s="1" t="str">
        <f t="shared" si="1"/>
        <v/>
      </c>
    </row>
    <row r="73" spans="1:5" ht="60" x14ac:dyDescent="0.25">
      <c r="A73" s="1" t="s">
        <v>149</v>
      </c>
      <c r="B73" s="1" t="s">
        <v>169</v>
      </c>
      <c r="C73" s="1" t="s">
        <v>170</v>
      </c>
      <c r="E73" s="1" t="str">
        <f t="shared" si="1"/>
        <v/>
      </c>
    </row>
    <row r="74" spans="1:5" ht="60" x14ac:dyDescent="0.25">
      <c r="A74" s="1" t="s">
        <v>149</v>
      </c>
      <c r="B74" s="1" t="s">
        <v>171</v>
      </c>
      <c r="C74" s="1" t="s">
        <v>172</v>
      </c>
      <c r="E74" s="1" t="str">
        <f t="shared" si="1"/>
        <v/>
      </c>
    </row>
    <row r="75" spans="1:5" ht="60" x14ac:dyDescent="0.25">
      <c r="A75" s="1" t="s">
        <v>173</v>
      </c>
      <c r="B75" s="1" t="s">
        <v>174</v>
      </c>
      <c r="C75" s="1" t="s">
        <v>175</v>
      </c>
      <c r="E75" s="1" t="str">
        <f t="shared" si="1"/>
        <v/>
      </c>
    </row>
    <row r="76" spans="1:5" ht="60" x14ac:dyDescent="0.25">
      <c r="A76" s="1" t="s">
        <v>173</v>
      </c>
      <c r="B76" s="1" t="s">
        <v>176</v>
      </c>
      <c r="C76" s="1" t="s">
        <v>177</v>
      </c>
      <c r="E76" s="1" t="str">
        <f t="shared" si="1"/>
        <v/>
      </c>
    </row>
    <row r="77" spans="1:5" ht="75" x14ac:dyDescent="0.25">
      <c r="A77" s="1" t="s">
        <v>173</v>
      </c>
      <c r="B77" s="1" t="s">
        <v>178</v>
      </c>
      <c r="C77" s="1" t="s">
        <v>179</v>
      </c>
      <c r="E77" s="1" t="str">
        <f t="shared" si="1"/>
        <v/>
      </c>
    </row>
    <row r="78" spans="1:5" ht="60" x14ac:dyDescent="0.25">
      <c r="A78" s="1" t="s">
        <v>173</v>
      </c>
      <c r="B78" s="1" t="s">
        <v>180</v>
      </c>
      <c r="C78" s="1" t="s">
        <v>181</v>
      </c>
      <c r="E78" s="1" t="str">
        <f t="shared" si="1"/>
        <v/>
      </c>
    </row>
    <row r="79" spans="1:5" ht="60" x14ac:dyDescent="0.25">
      <c r="A79" s="1" t="s">
        <v>173</v>
      </c>
      <c r="B79" s="1" t="s">
        <v>182</v>
      </c>
      <c r="C79" s="1" t="s">
        <v>183</v>
      </c>
      <c r="E79" s="1" t="str">
        <f t="shared" si="1"/>
        <v/>
      </c>
    </row>
    <row r="80" spans="1:5" ht="60" x14ac:dyDescent="0.25">
      <c r="A80" s="1" t="s">
        <v>173</v>
      </c>
      <c r="B80" s="1" t="s">
        <v>184</v>
      </c>
      <c r="C80" s="1" t="s">
        <v>185</v>
      </c>
      <c r="E80" s="1" t="str">
        <f t="shared" si="1"/>
        <v/>
      </c>
    </row>
    <row r="81" spans="1:5" ht="60" x14ac:dyDescent="0.25">
      <c r="A81" s="1" t="s">
        <v>173</v>
      </c>
      <c r="B81" s="1" t="s">
        <v>186</v>
      </c>
      <c r="C81" s="1" t="s">
        <v>187</v>
      </c>
      <c r="E81" s="1" t="str">
        <f t="shared" si="1"/>
        <v/>
      </c>
    </row>
    <row r="82" spans="1:5" ht="75" x14ac:dyDescent="0.25">
      <c r="A82" s="1" t="s">
        <v>173</v>
      </c>
      <c r="B82" s="1" t="s">
        <v>188</v>
      </c>
      <c r="C82" s="1" t="s">
        <v>189</v>
      </c>
      <c r="E82" s="1" t="str">
        <f t="shared" si="1"/>
        <v/>
      </c>
    </row>
    <row r="83" spans="1:5" ht="60" x14ac:dyDescent="0.25">
      <c r="A83" s="1" t="s">
        <v>190</v>
      </c>
      <c r="B83" s="1" t="s">
        <v>191</v>
      </c>
      <c r="C83" s="1" t="s">
        <v>192</v>
      </c>
      <c r="D83" s="1" t="s">
        <v>193</v>
      </c>
      <c r="E83" s="1" t="str">
        <f t="shared" si="1"/>
        <v>keyboard_navigation: "auto"</v>
      </c>
    </row>
    <row r="84" spans="1:5" ht="60" x14ac:dyDescent="0.25">
      <c r="A84" s="1" t="s">
        <v>190</v>
      </c>
      <c r="B84" s="1" t="s">
        <v>194</v>
      </c>
      <c r="C84" s="1" t="s">
        <v>195</v>
      </c>
      <c r="E84" s="1" t="str">
        <f t="shared" si="1"/>
        <v/>
      </c>
    </row>
  </sheetData>
  <phoneticPr fontId="1"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EF8A00-CB6A-4EBD-BE02-AA57B2FC8E2D}">
  <dimension ref="A1:M58"/>
  <sheetViews>
    <sheetView workbookViewId="0">
      <pane ySplit="1" topLeftCell="A3" activePane="bottomLeft" state="frozen"/>
      <selection pane="bottomLeft" activeCell="M3" sqref="M3"/>
    </sheetView>
  </sheetViews>
  <sheetFormatPr defaultRowHeight="15" x14ac:dyDescent="0.25"/>
  <cols>
    <col min="1" max="1" width="9.140625" style="1"/>
    <col min="2" max="2" width="23.7109375" style="1" bestFit="1" customWidth="1"/>
    <col min="3" max="3" width="24.28515625" style="1" customWidth="1"/>
    <col min="4" max="4" width="13" style="1" customWidth="1"/>
    <col min="5" max="5" width="12.42578125" style="1" customWidth="1"/>
    <col min="6" max="6" width="24.28515625" style="1" customWidth="1"/>
    <col min="7" max="7" width="6.42578125" style="1" customWidth="1"/>
    <col min="8" max="8" width="10" style="1" customWidth="1"/>
    <col min="9" max="9" width="17.42578125" style="1" customWidth="1"/>
    <col min="10" max="10" width="8.140625" style="1" customWidth="1"/>
    <col min="11" max="11" width="6.85546875" style="1" customWidth="1"/>
    <col min="12" max="12" width="12.42578125" style="1" customWidth="1"/>
    <col min="13" max="13" width="48.7109375" style="1" customWidth="1"/>
    <col min="14" max="16384" width="9.140625" style="1"/>
  </cols>
  <sheetData>
    <row r="1" spans="1:13" x14ac:dyDescent="0.25">
      <c r="B1" s="1" t="s">
        <v>196</v>
      </c>
      <c r="C1" s="1" t="s">
        <v>197</v>
      </c>
      <c r="D1" s="1" t="s">
        <v>198</v>
      </c>
      <c r="E1" s="1" t="s">
        <v>199</v>
      </c>
      <c r="F1" s="1" t="s">
        <v>200</v>
      </c>
      <c r="G1" s="1" t="s">
        <v>201</v>
      </c>
      <c r="H1" s="1" t="s">
        <v>202</v>
      </c>
      <c r="I1" s="1" t="s">
        <v>137</v>
      </c>
      <c r="J1" s="1" t="s">
        <v>203</v>
      </c>
      <c r="K1" s="1" t="s">
        <v>204</v>
      </c>
      <c r="L1" s="1" t="s">
        <v>44</v>
      </c>
      <c r="M1" s="1" t="s">
        <v>205</v>
      </c>
    </row>
    <row r="2" spans="1:13" ht="300" x14ac:dyDescent="0.25">
      <c r="B2" s="1" t="s">
        <v>206</v>
      </c>
      <c r="C2" s="1" t="s">
        <v>207</v>
      </c>
      <c r="D2" s="1" t="s">
        <v>208</v>
      </c>
      <c r="E2" s="1" t="s">
        <v>209</v>
      </c>
      <c r="F2" s="1" t="s">
        <v>210</v>
      </c>
      <c r="G2" s="1" t="s">
        <v>211</v>
      </c>
      <c r="H2" s="1" t="s">
        <v>212</v>
      </c>
      <c r="I2" s="1" t="s">
        <v>213</v>
      </c>
      <c r="J2" s="1" t="s">
        <v>214</v>
      </c>
      <c r="K2" s="1" t="s">
        <v>215</v>
      </c>
      <c r="L2" s="1" t="s">
        <v>216</v>
      </c>
    </row>
    <row r="3" spans="1:13" x14ac:dyDescent="0.25">
      <c r="A3" s="1" t="s">
        <v>217</v>
      </c>
      <c r="B3" s="1" t="s">
        <v>218</v>
      </c>
      <c r="M3" s="1" t="str">
        <f>IF(
_xlfn.TEXTJOIN("",TRUE,state_specific!B3:L3)="",
"",
A3&amp;": {"&amp;
_xlfn.TEXTJOIN(", ",TRUE,
IF(B3="","",B$1&amp;": """&amp;B3&amp;""""),
IF(C3="","",C$1&amp;": """&amp;C3&amp;""""),
IF(D3="","",D$1&amp;": """&amp;D3&amp;""""),
IF(E3="","",E$1&amp;": """&amp;E3&amp;""""),
IF(F3="","",F$1&amp;": """&amp;F3&amp;""""),
IF(G3="","",G$1&amp;": """&amp;G3&amp;""""),
IF(H3="","",H$1&amp;": """&amp;H3&amp;""""),
IF(I3="","",I$1&amp;": """&amp;I3&amp;""""),
IF(J3="","",J$1&amp;": """&amp;J3&amp;""""),
IF(K3="","",K$1&amp;": """&amp;K3&amp;""""),
IF(L3="","",L$1&amp;": """&amp;L3&amp;"""")
)
&amp;
"}"
)</f>
        <v>AL: {name: "Alabama"}</v>
      </c>
    </row>
    <row r="4" spans="1:13" x14ac:dyDescent="0.25">
      <c r="A4" s="1" t="s">
        <v>219</v>
      </c>
      <c r="B4" s="1" t="s">
        <v>220</v>
      </c>
      <c r="M4" s="1" t="str">
        <f>IF(
_xlfn.TEXTJOIN("",TRUE,state_specific!B4:L4)="",
"",
A4&amp;": {"&amp;
_xlfn.TEXTJOIN(", ",TRUE,
IF(B4="","",B$1&amp;": """&amp;B4&amp;""""),
IF(C4="","",C$1&amp;": """&amp;C4&amp;""""),
IF(D4="","",D$1&amp;": """&amp;D4&amp;""""),
IF(E4="","",E$1&amp;": """&amp;E4&amp;""""),
IF(F4="","",F$1&amp;": """&amp;F4&amp;""""),
IF(G4="","",G$1&amp;": """&amp;G4&amp;""""),
IF(H4="","",H$1&amp;": """&amp;H4&amp;""""),
IF(I4="","",I$1&amp;": """&amp;I4&amp;""""),
IF(J4="","",J$1&amp;": """&amp;J4&amp;""""),
IF(K4="","",K$1&amp;": """&amp;K4&amp;""""),
IF(L4="","",L$1&amp;": """&amp;L4&amp;"""")
)
&amp;
"}"
)</f>
        <v>AK: {name: "Alaska"}</v>
      </c>
    </row>
    <row r="5" spans="1:13" x14ac:dyDescent="0.25">
      <c r="A5" s="1" t="s">
        <v>221</v>
      </c>
      <c r="B5" s="1" t="s">
        <v>222</v>
      </c>
      <c r="M5" s="1" t="str">
        <f>IF(
_xlfn.TEXTJOIN("",TRUE,state_specific!B5:L5)="",
"",
A5&amp;": {"&amp;
_xlfn.TEXTJOIN(", ",TRUE,
IF(B5="","",B$1&amp;": """&amp;B5&amp;""""),
IF(C5="","",C$1&amp;": """&amp;C5&amp;""""),
IF(D5="","",D$1&amp;": """&amp;D5&amp;""""),
IF(E5="","",E$1&amp;": """&amp;E5&amp;""""),
IF(F5="","",F$1&amp;": """&amp;F5&amp;""""),
IF(G5="","",G$1&amp;": """&amp;G5&amp;""""),
IF(H5="","",H$1&amp;": """&amp;H5&amp;""""),
IF(I5="","",I$1&amp;": """&amp;I5&amp;""""),
IF(J5="","",J$1&amp;": """&amp;J5&amp;""""),
IF(K5="","",K$1&amp;": """&amp;K5&amp;""""),
IF(L5="","",L$1&amp;": """&amp;L5&amp;"""")
)
&amp;
"}"
)</f>
        <v>AZ: {name: "Arizona"}</v>
      </c>
    </row>
    <row r="6" spans="1:13" x14ac:dyDescent="0.25">
      <c r="A6" s="1" t="s">
        <v>223</v>
      </c>
      <c r="B6" s="1" t="s">
        <v>224</v>
      </c>
      <c r="M6" s="1" t="str">
        <f>IF(
_xlfn.TEXTJOIN("",TRUE,state_specific!B6:L6)="",
"",
A6&amp;": {"&amp;
_xlfn.TEXTJOIN(", ",TRUE,
IF(B6="","",B$1&amp;": """&amp;B6&amp;""""),
IF(C6="","",C$1&amp;": """&amp;C6&amp;""""),
IF(D6="","",D$1&amp;": """&amp;D6&amp;""""),
IF(E6="","",E$1&amp;": """&amp;E6&amp;""""),
IF(F6="","",F$1&amp;": """&amp;F6&amp;""""),
IF(G6="","",G$1&amp;": """&amp;G6&amp;""""),
IF(H6="","",H$1&amp;": """&amp;H6&amp;""""),
IF(I6="","",I$1&amp;": """&amp;I6&amp;""""),
IF(J6="","",J$1&amp;": """&amp;J6&amp;""""),
IF(K6="","",K$1&amp;": """&amp;K6&amp;""""),
IF(L6="","",L$1&amp;": """&amp;L6&amp;"""")
)
&amp;
"}"
)</f>
        <v>AR: {name: "Arkansas"}</v>
      </c>
    </row>
    <row r="7" spans="1:13" x14ac:dyDescent="0.25">
      <c r="A7" s="1" t="s">
        <v>225</v>
      </c>
      <c r="B7" s="1" t="s">
        <v>226</v>
      </c>
      <c r="M7" s="1" t="str">
        <f>IF(
_xlfn.TEXTJOIN("",TRUE,state_specific!B7:L7)="",
"",
A7&amp;": {"&amp;
_xlfn.TEXTJOIN(", ",TRUE,
IF(B7="","",B$1&amp;": """&amp;B7&amp;""""),
IF(C7="","",C$1&amp;": """&amp;C7&amp;""""),
IF(D7="","",D$1&amp;": """&amp;D7&amp;""""),
IF(E7="","",E$1&amp;": """&amp;E7&amp;""""),
IF(F7="","",F$1&amp;": """&amp;F7&amp;""""),
IF(G7="","",G$1&amp;": """&amp;G7&amp;""""),
IF(H7="","",H$1&amp;": """&amp;H7&amp;""""),
IF(I7="","",I$1&amp;": """&amp;I7&amp;""""),
IF(J7="","",J$1&amp;": """&amp;J7&amp;""""),
IF(K7="","",K$1&amp;": """&amp;K7&amp;""""),
IF(L7="","",L$1&amp;": """&amp;L7&amp;"""")
)
&amp;
"}"
)</f>
        <v>CA: {name: "California"}</v>
      </c>
    </row>
    <row r="8" spans="1:13" x14ac:dyDescent="0.25">
      <c r="A8" s="1" t="s">
        <v>227</v>
      </c>
      <c r="B8" s="1" t="s">
        <v>228</v>
      </c>
      <c r="M8" s="1" t="str">
        <f>IF(
_xlfn.TEXTJOIN("",TRUE,state_specific!B8:L8)="",
"",
A8&amp;": {"&amp;
_xlfn.TEXTJOIN(", ",TRUE,
IF(B8="","",B$1&amp;": """&amp;B8&amp;""""),
IF(C8="","",C$1&amp;": """&amp;C8&amp;""""),
IF(D8="","",D$1&amp;": """&amp;D8&amp;""""),
IF(E8="","",E$1&amp;": """&amp;E8&amp;""""),
IF(F8="","",F$1&amp;": """&amp;F8&amp;""""),
IF(G8="","",G$1&amp;": """&amp;G8&amp;""""),
IF(H8="","",H$1&amp;": """&amp;H8&amp;""""),
IF(I8="","",I$1&amp;": """&amp;I8&amp;""""),
IF(J8="","",J$1&amp;": """&amp;J8&amp;""""),
IF(K8="","",K$1&amp;": """&amp;K8&amp;""""),
IF(L8="","",L$1&amp;": """&amp;L8&amp;"""")
)
&amp;
"}"
)</f>
        <v>CO: {name: "Colorado"}</v>
      </c>
    </row>
    <row r="9" spans="1:13" x14ac:dyDescent="0.25">
      <c r="A9" s="1" t="s">
        <v>229</v>
      </c>
      <c r="B9" s="1" t="s">
        <v>230</v>
      </c>
      <c r="M9" s="1" t="str">
        <f>IF(
_xlfn.TEXTJOIN("",TRUE,state_specific!B9:L9)="",
"",
A9&amp;": {"&amp;
_xlfn.TEXTJOIN(", ",TRUE,
IF(B9="","",B$1&amp;": """&amp;B9&amp;""""),
IF(C9="","",C$1&amp;": """&amp;C9&amp;""""),
IF(D9="","",D$1&amp;": """&amp;D9&amp;""""),
IF(E9="","",E$1&amp;": """&amp;E9&amp;""""),
IF(F9="","",F$1&amp;": """&amp;F9&amp;""""),
IF(G9="","",G$1&amp;": """&amp;G9&amp;""""),
IF(H9="","",H$1&amp;": """&amp;H9&amp;""""),
IF(I9="","",I$1&amp;": """&amp;I9&amp;""""),
IF(J9="","",J$1&amp;": """&amp;J9&amp;""""),
IF(K9="","",K$1&amp;": """&amp;K9&amp;""""),
IF(L9="","",L$1&amp;": """&amp;L9&amp;"""")
)
&amp;
"}"
)</f>
        <v>CT: {name: "Connecticut"}</v>
      </c>
    </row>
    <row r="10" spans="1:13" x14ac:dyDescent="0.25">
      <c r="A10" s="1" t="s">
        <v>231</v>
      </c>
      <c r="B10" s="1" t="s">
        <v>232</v>
      </c>
      <c r="M10" s="1" t="str">
        <f>IF(
_xlfn.TEXTJOIN("",TRUE,state_specific!B10:L10)="",
"",
A10&amp;": {"&amp;
_xlfn.TEXTJOIN(", ",TRUE,
IF(B10="","",B$1&amp;": """&amp;B10&amp;""""),
IF(C10="","",C$1&amp;": """&amp;C10&amp;""""),
IF(D10="","",D$1&amp;": """&amp;D10&amp;""""),
IF(E10="","",E$1&amp;": """&amp;E10&amp;""""),
IF(F10="","",F$1&amp;": """&amp;F10&amp;""""),
IF(G10="","",G$1&amp;": """&amp;G10&amp;""""),
IF(H10="","",H$1&amp;": """&amp;H10&amp;""""),
IF(I10="","",I$1&amp;": """&amp;I10&amp;""""),
IF(J10="","",J$1&amp;": """&amp;J10&amp;""""),
IF(K10="","",K$1&amp;": """&amp;K10&amp;""""),
IF(L10="","",L$1&amp;": """&amp;L10&amp;"""")
)
&amp;
"}"
)</f>
        <v>DE: {name: "Delaware"}</v>
      </c>
    </row>
    <row r="11" spans="1:13" x14ac:dyDescent="0.25">
      <c r="A11" s="1" t="s">
        <v>233</v>
      </c>
      <c r="B11" s="1" t="s">
        <v>234</v>
      </c>
      <c r="M11" s="1" t="str">
        <f>IF(
_xlfn.TEXTJOIN("",TRUE,state_specific!B11:L11)="",
"",
A11&amp;": {"&amp;
_xlfn.TEXTJOIN(", ",TRUE,
IF(B11="","",B$1&amp;": """&amp;B11&amp;""""),
IF(C11="","",C$1&amp;": """&amp;C11&amp;""""),
IF(D11="","",D$1&amp;": """&amp;D11&amp;""""),
IF(E11="","",E$1&amp;": """&amp;E11&amp;""""),
IF(F11="","",F$1&amp;": """&amp;F11&amp;""""),
IF(G11="","",G$1&amp;": """&amp;G11&amp;""""),
IF(H11="","",H$1&amp;": """&amp;H11&amp;""""),
IF(I11="","",I$1&amp;": """&amp;I11&amp;""""),
IF(J11="","",J$1&amp;": """&amp;J11&amp;""""),
IF(K11="","",K$1&amp;": """&amp;K11&amp;""""),
IF(L11="","",L$1&amp;": """&amp;L11&amp;"""")
)
&amp;
"}"
)</f>
        <v>DC: {name: "District of Columbia"}</v>
      </c>
    </row>
    <row r="12" spans="1:13" x14ac:dyDescent="0.25">
      <c r="A12" s="1" t="s">
        <v>235</v>
      </c>
      <c r="B12" s="1" t="s">
        <v>236</v>
      </c>
      <c r="M12" s="1" t="str">
        <f>IF(
_xlfn.TEXTJOIN("",TRUE,state_specific!B12:L12)="",
"",
A12&amp;": {"&amp;
_xlfn.TEXTJOIN(", ",TRUE,
IF(B12="","",B$1&amp;": """&amp;B12&amp;""""),
IF(C12="","",C$1&amp;": """&amp;C12&amp;""""),
IF(D12="","",D$1&amp;": """&amp;D12&amp;""""),
IF(E12="","",E$1&amp;": """&amp;E12&amp;""""),
IF(F12="","",F$1&amp;": """&amp;F12&amp;""""),
IF(G12="","",G$1&amp;": """&amp;G12&amp;""""),
IF(H12="","",H$1&amp;": """&amp;H12&amp;""""),
IF(I12="","",I$1&amp;": """&amp;I12&amp;""""),
IF(J12="","",J$1&amp;": """&amp;J12&amp;""""),
IF(K12="","",K$1&amp;": """&amp;K12&amp;""""),
IF(L12="","",L$1&amp;": """&amp;L12&amp;"""")
)
&amp;
"}"
)</f>
        <v>FL: {name: "Florida"}</v>
      </c>
    </row>
    <row r="13" spans="1:13" x14ac:dyDescent="0.25">
      <c r="A13" s="1" t="s">
        <v>237</v>
      </c>
      <c r="B13" s="1" t="s">
        <v>238</v>
      </c>
      <c r="M13" s="1" t="str">
        <f>IF(
_xlfn.TEXTJOIN("",TRUE,state_specific!B13:L13)="",
"",
A13&amp;": {"&amp;
_xlfn.TEXTJOIN(", ",TRUE,
IF(B13="","",B$1&amp;": """&amp;B13&amp;""""),
IF(C13="","",C$1&amp;": """&amp;C13&amp;""""),
IF(D13="","",D$1&amp;": """&amp;D13&amp;""""),
IF(E13="","",E$1&amp;": """&amp;E13&amp;""""),
IF(F13="","",F$1&amp;": """&amp;F13&amp;""""),
IF(G13="","",G$1&amp;": """&amp;G13&amp;""""),
IF(H13="","",H$1&amp;": """&amp;H13&amp;""""),
IF(I13="","",I$1&amp;": """&amp;I13&amp;""""),
IF(J13="","",J$1&amp;": """&amp;J13&amp;""""),
IF(K13="","",K$1&amp;": """&amp;K13&amp;""""),
IF(L13="","",L$1&amp;": """&amp;L13&amp;"""")
)
&amp;
"}"
)</f>
        <v>GA: {name: "Georgia"}</v>
      </c>
    </row>
    <row r="14" spans="1:13" x14ac:dyDescent="0.25">
      <c r="A14" s="1" t="s">
        <v>239</v>
      </c>
      <c r="B14" s="1" t="s">
        <v>240</v>
      </c>
      <c r="M14" s="1" t="str">
        <f>IF(
_xlfn.TEXTJOIN("",TRUE,state_specific!B14:L14)="",
"",
A14&amp;": {"&amp;
_xlfn.TEXTJOIN(", ",TRUE,
IF(B14="","",B$1&amp;": """&amp;B14&amp;""""),
IF(C14="","",C$1&amp;": """&amp;C14&amp;""""),
IF(D14="","",D$1&amp;": """&amp;D14&amp;""""),
IF(E14="","",E$1&amp;": """&amp;E14&amp;""""),
IF(F14="","",F$1&amp;": """&amp;F14&amp;""""),
IF(G14="","",G$1&amp;": """&amp;G14&amp;""""),
IF(H14="","",H$1&amp;": """&amp;H14&amp;""""),
IF(I14="","",I$1&amp;": """&amp;I14&amp;""""),
IF(J14="","",J$1&amp;": """&amp;J14&amp;""""),
IF(K14="","",K$1&amp;": """&amp;K14&amp;""""),
IF(L14="","",L$1&amp;": """&amp;L14&amp;"""")
)
&amp;
"}"
)</f>
        <v>HI: {name: "Hawaii"}</v>
      </c>
    </row>
    <row r="15" spans="1:13" x14ac:dyDescent="0.25">
      <c r="A15" s="1" t="s">
        <v>241</v>
      </c>
      <c r="B15" s="1" t="s">
        <v>242</v>
      </c>
      <c r="M15" s="1" t="str">
        <f>IF(
_xlfn.TEXTJOIN("",TRUE,state_specific!B15:L15)="",
"",
A15&amp;": {"&amp;
_xlfn.TEXTJOIN(", ",TRUE,
IF(B15="","",B$1&amp;": """&amp;B15&amp;""""),
IF(C15="","",C$1&amp;": """&amp;C15&amp;""""),
IF(D15="","",D$1&amp;": """&amp;D15&amp;""""),
IF(E15="","",E$1&amp;": """&amp;E15&amp;""""),
IF(F15="","",F$1&amp;": """&amp;F15&amp;""""),
IF(G15="","",G$1&amp;": """&amp;G15&amp;""""),
IF(H15="","",H$1&amp;": """&amp;H15&amp;""""),
IF(I15="","",I$1&amp;": """&amp;I15&amp;""""),
IF(J15="","",J$1&amp;": """&amp;J15&amp;""""),
IF(K15="","",K$1&amp;": """&amp;K15&amp;""""),
IF(L15="","",L$1&amp;": """&amp;L15&amp;"""")
)
&amp;
"}"
)</f>
        <v>ID: {name: "Idaho"}</v>
      </c>
    </row>
    <row r="16" spans="1:13" x14ac:dyDescent="0.25">
      <c r="A16" s="1" t="s">
        <v>243</v>
      </c>
      <c r="B16" s="1" t="s">
        <v>244</v>
      </c>
      <c r="M16" s="1" t="str">
        <f>IF(
_xlfn.TEXTJOIN("",TRUE,state_specific!B16:L16)="",
"",
A16&amp;": {"&amp;
_xlfn.TEXTJOIN(", ",TRUE,
IF(B16="","",B$1&amp;": """&amp;B16&amp;""""),
IF(C16="","",C$1&amp;": """&amp;C16&amp;""""),
IF(D16="","",D$1&amp;": """&amp;D16&amp;""""),
IF(E16="","",E$1&amp;": """&amp;E16&amp;""""),
IF(F16="","",F$1&amp;": """&amp;F16&amp;""""),
IF(G16="","",G$1&amp;": """&amp;G16&amp;""""),
IF(H16="","",H$1&amp;": """&amp;H16&amp;""""),
IF(I16="","",I$1&amp;": """&amp;I16&amp;""""),
IF(J16="","",J$1&amp;": """&amp;J16&amp;""""),
IF(K16="","",K$1&amp;": """&amp;K16&amp;""""),
IF(L16="","",L$1&amp;": """&amp;L16&amp;"""")
)
&amp;
"}"
)</f>
        <v>IL: {name: "Illinois"}</v>
      </c>
    </row>
    <row r="17" spans="1:13" x14ac:dyDescent="0.25">
      <c r="A17" s="1" t="s">
        <v>245</v>
      </c>
      <c r="B17" s="1" t="s">
        <v>246</v>
      </c>
      <c r="M17" s="1" t="str">
        <f>IF(
_xlfn.TEXTJOIN("",TRUE,state_specific!B17:L17)="",
"",
A17&amp;": {"&amp;
_xlfn.TEXTJOIN(", ",TRUE,
IF(B17="","",B$1&amp;": """&amp;B17&amp;""""),
IF(C17="","",C$1&amp;": """&amp;C17&amp;""""),
IF(D17="","",D$1&amp;": """&amp;D17&amp;""""),
IF(E17="","",E$1&amp;": """&amp;E17&amp;""""),
IF(F17="","",F$1&amp;": """&amp;F17&amp;""""),
IF(G17="","",G$1&amp;": """&amp;G17&amp;""""),
IF(H17="","",H$1&amp;": """&amp;H17&amp;""""),
IF(I17="","",I$1&amp;": """&amp;I17&amp;""""),
IF(J17="","",J$1&amp;": """&amp;J17&amp;""""),
IF(K17="","",K$1&amp;": """&amp;K17&amp;""""),
IF(L17="","",L$1&amp;": """&amp;L17&amp;"""")
)
&amp;
"}"
)</f>
        <v>IN: {name: "Indiana"}</v>
      </c>
    </row>
    <row r="18" spans="1:13" x14ac:dyDescent="0.25">
      <c r="A18" s="1" t="s">
        <v>247</v>
      </c>
      <c r="B18" s="1" t="s">
        <v>248</v>
      </c>
      <c r="M18" s="1" t="str">
        <f>IF(
_xlfn.TEXTJOIN("",TRUE,state_specific!B18:L18)="",
"",
A18&amp;": {"&amp;
_xlfn.TEXTJOIN(", ",TRUE,
IF(B18="","",B$1&amp;": """&amp;B18&amp;""""),
IF(C18="","",C$1&amp;": """&amp;C18&amp;""""),
IF(D18="","",D$1&amp;": """&amp;D18&amp;""""),
IF(E18="","",E$1&amp;": """&amp;E18&amp;""""),
IF(F18="","",F$1&amp;": """&amp;F18&amp;""""),
IF(G18="","",G$1&amp;": """&amp;G18&amp;""""),
IF(H18="","",H$1&amp;": """&amp;H18&amp;""""),
IF(I18="","",I$1&amp;": """&amp;I18&amp;""""),
IF(J18="","",J$1&amp;": """&amp;J18&amp;""""),
IF(K18="","",K$1&amp;": """&amp;K18&amp;""""),
IF(L18="","",L$1&amp;": """&amp;L18&amp;"""")
)
&amp;
"}"
)</f>
        <v>IA: {name: "Iowa"}</v>
      </c>
    </row>
    <row r="19" spans="1:13" x14ac:dyDescent="0.25">
      <c r="A19" s="1" t="s">
        <v>249</v>
      </c>
      <c r="B19" s="1" t="s">
        <v>250</v>
      </c>
      <c r="M19" s="1" t="str">
        <f>IF(
_xlfn.TEXTJOIN("",TRUE,state_specific!B19:L19)="",
"",
A19&amp;": {"&amp;
_xlfn.TEXTJOIN(", ",TRUE,
IF(B19="","",B$1&amp;": """&amp;B19&amp;""""),
IF(C19="","",C$1&amp;": """&amp;C19&amp;""""),
IF(D19="","",D$1&amp;": """&amp;D19&amp;""""),
IF(E19="","",E$1&amp;": """&amp;E19&amp;""""),
IF(F19="","",F$1&amp;": """&amp;F19&amp;""""),
IF(G19="","",G$1&amp;": """&amp;G19&amp;""""),
IF(H19="","",H$1&amp;": """&amp;H19&amp;""""),
IF(I19="","",I$1&amp;": """&amp;I19&amp;""""),
IF(J19="","",J$1&amp;": """&amp;J19&amp;""""),
IF(K19="","",K$1&amp;": """&amp;K19&amp;""""),
IF(L19="","",L$1&amp;": """&amp;L19&amp;"""")
)
&amp;
"}"
)</f>
        <v>KS: {name: "Kansas"}</v>
      </c>
    </row>
    <row r="20" spans="1:13" x14ac:dyDescent="0.25">
      <c r="A20" s="1" t="s">
        <v>251</v>
      </c>
      <c r="B20" s="1" t="s">
        <v>252</v>
      </c>
      <c r="M20" s="1" t="str">
        <f>IF(
_xlfn.TEXTJOIN("",TRUE,state_specific!B20:L20)="",
"",
A20&amp;": {"&amp;
_xlfn.TEXTJOIN(", ",TRUE,
IF(B20="","",B$1&amp;": """&amp;B20&amp;""""),
IF(C20="","",C$1&amp;": """&amp;C20&amp;""""),
IF(D20="","",D$1&amp;": """&amp;D20&amp;""""),
IF(E20="","",E$1&amp;": """&amp;E20&amp;""""),
IF(F20="","",F$1&amp;": """&amp;F20&amp;""""),
IF(G20="","",G$1&amp;": """&amp;G20&amp;""""),
IF(H20="","",H$1&amp;": """&amp;H20&amp;""""),
IF(I20="","",I$1&amp;": """&amp;I20&amp;""""),
IF(J20="","",J$1&amp;": """&amp;J20&amp;""""),
IF(K20="","",K$1&amp;": """&amp;K20&amp;""""),
IF(L20="","",L$1&amp;": """&amp;L20&amp;"""")
)
&amp;
"}"
)</f>
        <v>KY: {name: "Kentucky"}</v>
      </c>
    </row>
    <row r="21" spans="1:13" x14ac:dyDescent="0.25">
      <c r="A21" s="1" t="s">
        <v>253</v>
      </c>
      <c r="B21" s="1" t="s">
        <v>254</v>
      </c>
      <c r="M21" s="1" t="str">
        <f>IF(
_xlfn.TEXTJOIN("",TRUE,state_specific!B21:L21)="",
"",
A21&amp;": {"&amp;
_xlfn.TEXTJOIN(", ",TRUE,
IF(B21="","",B$1&amp;": """&amp;B21&amp;""""),
IF(C21="","",C$1&amp;": """&amp;C21&amp;""""),
IF(D21="","",D$1&amp;": """&amp;D21&amp;""""),
IF(E21="","",E$1&amp;": """&amp;E21&amp;""""),
IF(F21="","",F$1&amp;": """&amp;F21&amp;""""),
IF(G21="","",G$1&amp;": """&amp;G21&amp;""""),
IF(H21="","",H$1&amp;": """&amp;H21&amp;""""),
IF(I21="","",I$1&amp;": """&amp;I21&amp;""""),
IF(J21="","",J$1&amp;": """&amp;J21&amp;""""),
IF(K21="","",K$1&amp;": """&amp;K21&amp;""""),
IF(L21="","",L$1&amp;": """&amp;L21&amp;"""")
)
&amp;
"}"
)</f>
        <v>LA: {name: "Louisiana"}</v>
      </c>
    </row>
    <row r="22" spans="1:13" x14ac:dyDescent="0.25">
      <c r="A22" s="1" t="s">
        <v>255</v>
      </c>
      <c r="B22" s="1" t="s">
        <v>256</v>
      </c>
      <c r="M22" s="1" t="str">
        <f>IF(
_xlfn.TEXTJOIN("",TRUE,state_specific!B22:L22)="",
"",
A22&amp;": {"&amp;
_xlfn.TEXTJOIN(", ",TRUE,
IF(B22="","",B$1&amp;": """&amp;B22&amp;""""),
IF(C22="","",C$1&amp;": """&amp;C22&amp;""""),
IF(D22="","",D$1&amp;": """&amp;D22&amp;""""),
IF(E22="","",E$1&amp;": """&amp;E22&amp;""""),
IF(F22="","",F$1&amp;": """&amp;F22&amp;""""),
IF(G22="","",G$1&amp;": """&amp;G22&amp;""""),
IF(H22="","",H$1&amp;": """&amp;H22&amp;""""),
IF(I22="","",I$1&amp;": """&amp;I22&amp;""""),
IF(J22="","",J$1&amp;": """&amp;J22&amp;""""),
IF(K22="","",K$1&amp;": """&amp;K22&amp;""""),
IF(L22="","",L$1&amp;": """&amp;L22&amp;"""")
)
&amp;
"}"
)</f>
        <v>ME: {name: "Maine"}</v>
      </c>
    </row>
    <row r="23" spans="1:13" x14ac:dyDescent="0.25">
      <c r="A23" s="1" t="s">
        <v>257</v>
      </c>
      <c r="B23" s="1" t="s">
        <v>258</v>
      </c>
      <c r="M23" s="1" t="str">
        <f>IF(
_xlfn.TEXTJOIN("",TRUE,state_specific!B23:L23)="",
"",
A23&amp;": {"&amp;
_xlfn.TEXTJOIN(", ",TRUE,
IF(B23="","",B$1&amp;": """&amp;B23&amp;""""),
IF(C23="","",C$1&amp;": """&amp;C23&amp;""""),
IF(D23="","",D$1&amp;": """&amp;D23&amp;""""),
IF(E23="","",E$1&amp;": """&amp;E23&amp;""""),
IF(F23="","",F$1&amp;": """&amp;F23&amp;""""),
IF(G23="","",G$1&amp;": """&amp;G23&amp;""""),
IF(H23="","",H$1&amp;": """&amp;H23&amp;""""),
IF(I23="","",I$1&amp;": """&amp;I23&amp;""""),
IF(J23="","",J$1&amp;": """&amp;J23&amp;""""),
IF(K23="","",K$1&amp;": """&amp;K23&amp;""""),
IF(L23="","",L$1&amp;": """&amp;L23&amp;"""")
)
&amp;
"}"
)</f>
        <v>MD: {name: "Maryland"}</v>
      </c>
    </row>
    <row r="24" spans="1:13" x14ac:dyDescent="0.25">
      <c r="A24" s="1" t="s">
        <v>259</v>
      </c>
      <c r="B24" s="1" t="s">
        <v>260</v>
      </c>
      <c r="M24" s="1" t="str">
        <f>IF(
_xlfn.TEXTJOIN("",TRUE,state_specific!B24:L24)="",
"",
A24&amp;": {"&amp;
_xlfn.TEXTJOIN(", ",TRUE,
IF(B24="","",B$1&amp;": """&amp;B24&amp;""""),
IF(C24="","",C$1&amp;": """&amp;C24&amp;""""),
IF(D24="","",D$1&amp;": """&amp;D24&amp;""""),
IF(E24="","",E$1&amp;": """&amp;E24&amp;""""),
IF(F24="","",F$1&amp;": """&amp;F24&amp;""""),
IF(G24="","",G$1&amp;": """&amp;G24&amp;""""),
IF(H24="","",H$1&amp;": """&amp;H24&amp;""""),
IF(I24="","",I$1&amp;": """&amp;I24&amp;""""),
IF(J24="","",J$1&amp;": """&amp;J24&amp;""""),
IF(K24="","",K$1&amp;": """&amp;K24&amp;""""),
IF(L24="","",L$1&amp;": """&amp;L24&amp;"""")
)
&amp;
"}"
)</f>
        <v>MA: {name: "Massachusetts"}</v>
      </c>
    </row>
    <row r="25" spans="1:13" x14ac:dyDescent="0.25">
      <c r="A25" s="1" t="s">
        <v>261</v>
      </c>
      <c r="B25" s="1" t="s">
        <v>262</v>
      </c>
      <c r="M25" s="1" t="str">
        <f>IF(
_xlfn.TEXTJOIN("",TRUE,state_specific!B25:L25)="",
"",
A25&amp;": {"&amp;
_xlfn.TEXTJOIN(", ",TRUE,
IF(B25="","",B$1&amp;": """&amp;B25&amp;""""),
IF(C25="","",C$1&amp;": """&amp;C25&amp;""""),
IF(D25="","",D$1&amp;": """&amp;D25&amp;""""),
IF(E25="","",E$1&amp;": """&amp;E25&amp;""""),
IF(F25="","",F$1&amp;": """&amp;F25&amp;""""),
IF(G25="","",G$1&amp;": """&amp;G25&amp;""""),
IF(H25="","",H$1&amp;": """&amp;H25&amp;""""),
IF(I25="","",I$1&amp;": """&amp;I25&amp;""""),
IF(J25="","",J$1&amp;": """&amp;J25&amp;""""),
IF(K25="","",K$1&amp;": """&amp;K25&amp;""""),
IF(L25="","",L$1&amp;": """&amp;L25&amp;"""")
)
&amp;
"}"
)</f>
        <v>MI: {name: "Michigan"}</v>
      </c>
    </row>
    <row r="26" spans="1:13" x14ac:dyDescent="0.25">
      <c r="A26" s="1" t="s">
        <v>263</v>
      </c>
      <c r="B26" s="1" t="s">
        <v>264</v>
      </c>
      <c r="M26" s="1" t="str">
        <f>IF(
_xlfn.TEXTJOIN("",TRUE,state_specific!B26:L26)="",
"",
A26&amp;": {"&amp;
_xlfn.TEXTJOIN(", ",TRUE,
IF(B26="","",B$1&amp;": """&amp;B26&amp;""""),
IF(C26="","",C$1&amp;": """&amp;C26&amp;""""),
IF(D26="","",D$1&amp;": """&amp;D26&amp;""""),
IF(E26="","",E$1&amp;": """&amp;E26&amp;""""),
IF(F26="","",F$1&amp;": """&amp;F26&amp;""""),
IF(G26="","",G$1&amp;": """&amp;G26&amp;""""),
IF(H26="","",H$1&amp;": """&amp;H26&amp;""""),
IF(I26="","",I$1&amp;": """&amp;I26&amp;""""),
IF(J26="","",J$1&amp;": """&amp;J26&amp;""""),
IF(K26="","",K$1&amp;": """&amp;K26&amp;""""),
IF(L26="","",L$1&amp;": """&amp;L26&amp;"""")
)
&amp;
"}"
)</f>
        <v>MN: {name: "Minnesota"}</v>
      </c>
    </row>
    <row r="27" spans="1:13" x14ac:dyDescent="0.25">
      <c r="A27" s="1" t="s">
        <v>265</v>
      </c>
      <c r="B27" s="1" t="s">
        <v>266</v>
      </c>
      <c r="M27" s="1" t="str">
        <f>IF(
_xlfn.TEXTJOIN("",TRUE,state_specific!B27:L27)="",
"",
A27&amp;": {"&amp;
_xlfn.TEXTJOIN(", ",TRUE,
IF(B27="","",B$1&amp;": """&amp;B27&amp;""""),
IF(C27="","",C$1&amp;": """&amp;C27&amp;""""),
IF(D27="","",D$1&amp;": """&amp;D27&amp;""""),
IF(E27="","",E$1&amp;": """&amp;E27&amp;""""),
IF(F27="","",F$1&amp;": """&amp;F27&amp;""""),
IF(G27="","",G$1&amp;": """&amp;G27&amp;""""),
IF(H27="","",H$1&amp;": """&amp;H27&amp;""""),
IF(I27="","",I$1&amp;": """&amp;I27&amp;""""),
IF(J27="","",J$1&amp;": """&amp;J27&amp;""""),
IF(K27="","",K$1&amp;": """&amp;K27&amp;""""),
IF(L27="","",L$1&amp;": """&amp;L27&amp;"""")
)
&amp;
"}"
)</f>
        <v>MS: {name: "Mississippi"}</v>
      </c>
    </row>
    <row r="28" spans="1:13" x14ac:dyDescent="0.25">
      <c r="A28" s="1" t="s">
        <v>267</v>
      </c>
      <c r="B28" s="1" t="s">
        <v>268</v>
      </c>
      <c r="M28" s="1" t="str">
        <f>IF(
_xlfn.TEXTJOIN("",TRUE,state_specific!B28:L28)="",
"",
A28&amp;": {"&amp;
_xlfn.TEXTJOIN(", ",TRUE,
IF(B28="","",B$1&amp;": """&amp;B28&amp;""""),
IF(C28="","",C$1&amp;": """&amp;C28&amp;""""),
IF(D28="","",D$1&amp;": """&amp;D28&amp;""""),
IF(E28="","",E$1&amp;": """&amp;E28&amp;""""),
IF(F28="","",F$1&amp;": """&amp;F28&amp;""""),
IF(G28="","",G$1&amp;": """&amp;G28&amp;""""),
IF(H28="","",H$1&amp;": """&amp;H28&amp;""""),
IF(I28="","",I$1&amp;": """&amp;I28&amp;""""),
IF(J28="","",J$1&amp;": """&amp;J28&amp;""""),
IF(K28="","",K$1&amp;": """&amp;K28&amp;""""),
IF(L28="","",L$1&amp;": """&amp;L28&amp;"""")
)
&amp;
"}"
)</f>
        <v>MO: {name: "Missouri"}</v>
      </c>
    </row>
    <row r="29" spans="1:13" x14ac:dyDescent="0.25">
      <c r="A29" s="1" t="s">
        <v>269</v>
      </c>
      <c r="B29" s="1" t="s">
        <v>270</v>
      </c>
      <c r="M29" s="1" t="str">
        <f>IF(
_xlfn.TEXTJOIN("",TRUE,state_specific!B29:L29)="",
"",
A29&amp;": {"&amp;
_xlfn.TEXTJOIN(", ",TRUE,
IF(B29="","",B$1&amp;": """&amp;B29&amp;""""),
IF(C29="","",C$1&amp;": """&amp;C29&amp;""""),
IF(D29="","",D$1&amp;": """&amp;D29&amp;""""),
IF(E29="","",E$1&amp;": """&amp;E29&amp;""""),
IF(F29="","",F$1&amp;": """&amp;F29&amp;""""),
IF(G29="","",G$1&amp;": """&amp;G29&amp;""""),
IF(H29="","",H$1&amp;": """&amp;H29&amp;""""),
IF(I29="","",I$1&amp;": """&amp;I29&amp;""""),
IF(J29="","",J$1&amp;": """&amp;J29&amp;""""),
IF(K29="","",K$1&amp;": """&amp;K29&amp;""""),
IF(L29="","",L$1&amp;": """&amp;L29&amp;"""")
)
&amp;
"}"
)</f>
        <v>MT: {name: "Montana"}</v>
      </c>
    </row>
    <row r="30" spans="1:13" x14ac:dyDescent="0.25">
      <c r="A30" s="1" t="s">
        <v>271</v>
      </c>
      <c r="B30" s="1" t="s">
        <v>272</v>
      </c>
      <c r="M30" s="1" t="str">
        <f>IF(
_xlfn.TEXTJOIN("",TRUE,state_specific!B30:L30)="",
"",
A30&amp;": {"&amp;
_xlfn.TEXTJOIN(", ",TRUE,
IF(B30="","",B$1&amp;": """&amp;B30&amp;""""),
IF(C30="","",C$1&amp;": """&amp;C30&amp;""""),
IF(D30="","",D$1&amp;": """&amp;D30&amp;""""),
IF(E30="","",E$1&amp;": """&amp;E30&amp;""""),
IF(F30="","",F$1&amp;": """&amp;F30&amp;""""),
IF(G30="","",G$1&amp;": """&amp;G30&amp;""""),
IF(H30="","",H$1&amp;": """&amp;H30&amp;""""),
IF(I30="","",I$1&amp;": """&amp;I30&amp;""""),
IF(J30="","",J$1&amp;": """&amp;J30&amp;""""),
IF(K30="","",K$1&amp;": """&amp;K30&amp;""""),
IF(L30="","",L$1&amp;": """&amp;L30&amp;"""")
)
&amp;
"}"
)</f>
        <v>NE: {name: "Nebraska"}</v>
      </c>
    </row>
    <row r="31" spans="1:13" x14ac:dyDescent="0.25">
      <c r="A31" s="1" t="s">
        <v>273</v>
      </c>
      <c r="B31" s="1" t="s">
        <v>274</v>
      </c>
      <c r="M31" s="1" t="str">
        <f>IF(
_xlfn.TEXTJOIN("",TRUE,state_specific!B31:L31)="",
"",
A31&amp;": {"&amp;
_xlfn.TEXTJOIN(", ",TRUE,
IF(B31="","",B$1&amp;": """&amp;B31&amp;""""),
IF(C31="","",C$1&amp;": """&amp;C31&amp;""""),
IF(D31="","",D$1&amp;": """&amp;D31&amp;""""),
IF(E31="","",E$1&amp;": """&amp;E31&amp;""""),
IF(F31="","",F$1&amp;": """&amp;F31&amp;""""),
IF(G31="","",G$1&amp;": """&amp;G31&amp;""""),
IF(H31="","",H$1&amp;": """&amp;H31&amp;""""),
IF(I31="","",I$1&amp;": """&amp;I31&amp;""""),
IF(J31="","",J$1&amp;": """&amp;J31&amp;""""),
IF(K31="","",K$1&amp;": """&amp;K31&amp;""""),
IF(L31="","",L$1&amp;": """&amp;L31&amp;"""")
)
&amp;
"}"
)</f>
        <v>NV: {name: "Nevada"}</v>
      </c>
    </row>
    <row r="32" spans="1:13" x14ac:dyDescent="0.25">
      <c r="A32" s="1" t="s">
        <v>275</v>
      </c>
      <c r="B32" s="1" t="s">
        <v>276</v>
      </c>
      <c r="M32" s="1" t="str">
        <f>IF(
_xlfn.TEXTJOIN("",TRUE,state_specific!B32:L32)="",
"",
A32&amp;": {"&amp;
_xlfn.TEXTJOIN(", ",TRUE,
IF(B32="","",B$1&amp;": """&amp;B32&amp;""""),
IF(C32="","",C$1&amp;": """&amp;C32&amp;""""),
IF(D32="","",D$1&amp;": """&amp;D32&amp;""""),
IF(E32="","",E$1&amp;": """&amp;E32&amp;""""),
IF(F32="","",F$1&amp;": """&amp;F32&amp;""""),
IF(G32="","",G$1&amp;": """&amp;G32&amp;""""),
IF(H32="","",H$1&amp;": """&amp;H32&amp;""""),
IF(I32="","",I$1&amp;": """&amp;I32&amp;""""),
IF(J32="","",J$1&amp;": """&amp;J32&amp;""""),
IF(K32="","",K$1&amp;": """&amp;K32&amp;""""),
IF(L32="","",L$1&amp;": """&amp;L32&amp;"""")
)
&amp;
"}"
)</f>
        <v>NH: {name: "New Hampshire"}</v>
      </c>
    </row>
    <row r="33" spans="1:13" x14ac:dyDescent="0.25">
      <c r="A33" s="1" t="s">
        <v>277</v>
      </c>
      <c r="B33" s="1" t="s">
        <v>278</v>
      </c>
      <c r="M33" s="1" t="str">
        <f>IF(
_xlfn.TEXTJOIN("",TRUE,state_specific!B33:L33)="",
"",
A33&amp;": {"&amp;
_xlfn.TEXTJOIN(", ",TRUE,
IF(B33="","",B$1&amp;": """&amp;B33&amp;""""),
IF(C33="","",C$1&amp;": """&amp;C33&amp;""""),
IF(D33="","",D$1&amp;": """&amp;D33&amp;""""),
IF(E33="","",E$1&amp;": """&amp;E33&amp;""""),
IF(F33="","",F$1&amp;": """&amp;F33&amp;""""),
IF(G33="","",G$1&amp;": """&amp;G33&amp;""""),
IF(H33="","",H$1&amp;": """&amp;H33&amp;""""),
IF(I33="","",I$1&amp;": """&amp;I33&amp;""""),
IF(J33="","",J$1&amp;": """&amp;J33&amp;""""),
IF(K33="","",K$1&amp;": """&amp;K33&amp;""""),
IF(L33="","",L$1&amp;": """&amp;L33&amp;"""")
)
&amp;
"}"
)</f>
        <v>NJ: {name: "New Jersey"}</v>
      </c>
    </row>
    <row r="34" spans="1:13" x14ac:dyDescent="0.25">
      <c r="A34" s="1" t="s">
        <v>279</v>
      </c>
      <c r="B34" s="1" t="s">
        <v>280</v>
      </c>
      <c r="M34" s="1" t="str">
        <f>IF(
_xlfn.TEXTJOIN("",TRUE,state_specific!B34:L34)="",
"",
A34&amp;": {"&amp;
_xlfn.TEXTJOIN(", ",TRUE,
IF(B34="","",B$1&amp;": """&amp;B34&amp;""""),
IF(C34="","",C$1&amp;": """&amp;C34&amp;""""),
IF(D34="","",D$1&amp;": """&amp;D34&amp;""""),
IF(E34="","",E$1&amp;": """&amp;E34&amp;""""),
IF(F34="","",F$1&amp;": """&amp;F34&amp;""""),
IF(G34="","",G$1&amp;": """&amp;G34&amp;""""),
IF(H34="","",H$1&amp;": """&amp;H34&amp;""""),
IF(I34="","",I$1&amp;": """&amp;I34&amp;""""),
IF(J34="","",J$1&amp;": """&amp;J34&amp;""""),
IF(K34="","",K$1&amp;": """&amp;K34&amp;""""),
IF(L34="","",L$1&amp;": """&amp;L34&amp;"""")
)
&amp;
"}"
)</f>
        <v>NM: {name: "New Mexico"}</v>
      </c>
    </row>
    <row r="35" spans="1:13" x14ac:dyDescent="0.25">
      <c r="A35" s="1" t="s">
        <v>281</v>
      </c>
      <c r="B35" s="1" t="s">
        <v>282</v>
      </c>
      <c r="M35" s="1" t="str">
        <f>IF(
_xlfn.TEXTJOIN("",TRUE,state_specific!B35:L35)="",
"",
A35&amp;": {"&amp;
_xlfn.TEXTJOIN(", ",TRUE,
IF(B35="","",B$1&amp;": """&amp;B35&amp;""""),
IF(C35="","",C$1&amp;": """&amp;C35&amp;""""),
IF(D35="","",D$1&amp;": """&amp;D35&amp;""""),
IF(E35="","",E$1&amp;": """&amp;E35&amp;""""),
IF(F35="","",F$1&amp;": """&amp;F35&amp;""""),
IF(G35="","",G$1&amp;": """&amp;G35&amp;""""),
IF(H35="","",H$1&amp;": """&amp;H35&amp;""""),
IF(I35="","",I$1&amp;": """&amp;I35&amp;""""),
IF(J35="","",J$1&amp;": """&amp;J35&amp;""""),
IF(K35="","",K$1&amp;": """&amp;K35&amp;""""),
IF(L35="","",L$1&amp;": """&amp;L35&amp;"""")
)
&amp;
"}"
)</f>
        <v>NY: {name: "New York"}</v>
      </c>
    </row>
    <row r="36" spans="1:13" x14ac:dyDescent="0.25">
      <c r="A36" s="1" t="s">
        <v>283</v>
      </c>
      <c r="B36" s="1" t="s">
        <v>284</v>
      </c>
      <c r="M36" s="1" t="str">
        <f>IF(
_xlfn.TEXTJOIN("",TRUE,state_specific!B36:L36)="",
"",
A36&amp;": {"&amp;
_xlfn.TEXTJOIN(", ",TRUE,
IF(B36="","",B$1&amp;": """&amp;B36&amp;""""),
IF(C36="","",C$1&amp;": """&amp;C36&amp;""""),
IF(D36="","",D$1&amp;": """&amp;D36&amp;""""),
IF(E36="","",E$1&amp;": """&amp;E36&amp;""""),
IF(F36="","",F$1&amp;": """&amp;F36&amp;""""),
IF(G36="","",G$1&amp;": """&amp;G36&amp;""""),
IF(H36="","",H$1&amp;": """&amp;H36&amp;""""),
IF(I36="","",I$1&amp;": """&amp;I36&amp;""""),
IF(J36="","",J$1&amp;": """&amp;J36&amp;""""),
IF(K36="","",K$1&amp;": """&amp;K36&amp;""""),
IF(L36="","",L$1&amp;": """&amp;L36&amp;"""")
)
&amp;
"}"
)</f>
        <v>NC: {name: "North Carolina"}</v>
      </c>
    </row>
    <row r="37" spans="1:13" x14ac:dyDescent="0.25">
      <c r="A37" s="1" t="s">
        <v>285</v>
      </c>
      <c r="B37" s="1" t="s">
        <v>286</v>
      </c>
      <c r="M37" s="1" t="str">
        <f>IF(
_xlfn.TEXTJOIN("",TRUE,state_specific!B37:L37)="",
"",
A37&amp;": {"&amp;
_xlfn.TEXTJOIN(", ",TRUE,
IF(B37="","",B$1&amp;": """&amp;B37&amp;""""),
IF(C37="","",C$1&amp;": """&amp;C37&amp;""""),
IF(D37="","",D$1&amp;": """&amp;D37&amp;""""),
IF(E37="","",E$1&amp;": """&amp;E37&amp;""""),
IF(F37="","",F$1&amp;": """&amp;F37&amp;""""),
IF(G37="","",G$1&amp;": """&amp;G37&amp;""""),
IF(H37="","",H$1&amp;": """&amp;H37&amp;""""),
IF(I37="","",I$1&amp;": """&amp;I37&amp;""""),
IF(J37="","",J$1&amp;": """&amp;J37&amp;""""),
IF(K37="","",K$1&amp;": """&amp;K37&amp;""""),
IF(L37="","",L$1&amp;": """&amp;L37&amp;"""")
)
&amp;
"}"
)</f>
        <v>ND: {name: "North Dakota"}</v>
      </c>
    </row>
    <row r="38" spans="1:13" x14ac:dyDescent="0.25">
      <c r="A38" s="1" t="s">
        <v>287</v>
      </c>
      <c r="B38" s="1" t="s">
        <v>288</v>
      </c>
      <c r="M38" s="1" t="str">
        <f>IF(
_xlfn.TEXTJOIN("",TRUE,state_specific!B38:L38)="",
"",
A38&amp;": {"&amp;
_xlfn.TEXTJOIN(", ",TRUE,
IF(B38="","",B$1&amp;": """&amp;B38&amp;""""),
IF(C38="","",C$1&amp;": """&amp;C38&amp;""""),
IF(D38="","",D$1&amp;": """&amp;D38&amp;""""),
IF(E38="","",E$1&amp;": """&amp;E38&amp;""""),
IF(F38="","",F$1&amp;": """&amp;F38&amp;""""),
IF(G38="","",G$1&amp;": """&amp;G38&amp;""""),
IF(H38="","",H$1&amp;": """&amp;H38&amp;""""),
IF(I38="","",I$1&amp;": """&amp;I38&amp;""""),
IF(J38="","",J$1&amp;": """&amp;J38&amp;""""),
IF(K38="","",K$1&amp;": """&amp;K38&amp;""""),
IF(L38="","",L$1&amp;": """&amp;L38&amp;"""")
)
&amp;
"}"
)</f>
        <v>OH: {name: "Ohio"}</v>
      </c>
    </row>
    <row r="39" spans="1:13" x14ac:dyDescent="0.25">
      <c r="A39" s="1" t="s">
        <v>289</v>
      </c>
      <c r="B39" s="1" t="s">
        <v>290</v>
      </c>
      <c r="M39" s="1" t="str">
        <f>IF(
_xlfn.TEXTJOIN("",TRUE,state_specific!B39:L39)="",
"",
A39&amp;": {"&amp;
_xlfn.TEXTJOIN(", ",TRUE,
IF(B39="","",B$1&amp;": """&amp;B39&amp;""""),
IF(C39="","",C$1&amp;": """&amp;C39&amp;""""),
IF(D39="","",D$1&amp;": """&amp;D39&amp;""""),
IF(E39="","",E$1&amp;": """&amp;E39&amp;""""),
IF(F39="","",F$1&amp;": """&amp;F39&amp;""""),
IF(G39="","",G$1&amp;": """&amp;G39&amp;""""),
IF(H39="","",H$1&amp;": """&amp;H39&amp;""""),
IF(I39="","",I$1&amp;": """&amp;I39&amp;""""),
IF(J39="","",J$1&amp;": """&amp;J39&amp;""""),
IF(K39="","",K$1&amp;": """&amp;K39&amp;""""),
IF(L39="","",L$1&amp;": """&amp;L39&amp;"""")
)
&amp;
"}"
)</f>
        <v>OK: {name: "Oklahoma"}</v>
      </c>
    </row>
    <row r="40" spans="1:13" x14ac:dyDescent="0.25">
      <c r="A40" s="1" t="s">
        <v>291</v>
      </c>
      <c r="B40" s="1" t="s">
        <v>292</v>
      </c>
      <c r="M40" s="1" t="str">
        <f>IF(
_xlfn.TEXTJOIN("",TRUE,state_specific!B40:L40)="",
"",
A40&amp;": {"&amp;
_xlfn.TEXTJOIN(", ",TRUE,
IF(B40="","",B$1&amp;": """&amp;B40&amp;""""),
IF(C40="","",C$1&amp;": """&amp;C40&amp;""""),
IF(D40="","",D$1&amp;": """&amp;D40&amp;""""),
IF(E40="","",E$1&amp;": """&amp;E40&amp;""""),
IF(F40="","",F$1&amp;": """&amp;F40&amp;""""),
IF(G40="","",G$1&amp;": """&amp;G40&amp;""""),
IF(H40="","",H$1&amp;": """&amp;H40&amp;""""),
IF(I40="","",I$1&amp;": """&amp;I40&amp;""""),
IF(J40="","",J$1&amp;": """&amp;J40&amp;""""),
IF(K40="","",K$1&amp;": """&amp;K40&amp;""""),
IF(L40="","",L$1&amp;": """&amp;L40&amp;"""")
)
&amp;
"}"
)</f>
        <v>OR: {name: "Oregon"}</v>
      </c>
    </row>
    <row r="41" spans="1:13" x14ac:dyDescent="0.25">
      <c r="A41" s="1" t="s">
        <v>293</v>
      </c>
      <c r="B41" s="1" t="s">
        <v>294</v>
      </c>
      <c r="M41" s="1" t="str">
        <f>IF(
_xlfn.TEXTJOIN("",TRUE,state_specific!B41:L41)="",
"",
A41&amp;": {"&amp;
_xlfn.TEXTJOIN(", ",TRUE,
IF(B41="","",B$1&amp;": """&amp;B41&amp;""""),
IF(C41="","",C$1&amp;": """&amp;C41&amp;""""),
IF(D41="","",D$1&amp;": """&amp;D41&amp;""""),
IF(E41="","",E$1&amp;": """&amp;E41&amp;""""),
IF(F41="","",F$1&amp;": """&amp;F41&amp;""""),
IF(G41="","",G$1&amp;": """&amp;G41&amp;""""),
IF(H41="","",H$1&amp;": """&amp;H41&amp;""""),
IF(I41="","",I$1&amp;": """&amp;I41&amp;""""),
IF(J41="","",J$1&amp;": """&amp;J41&amp;""""),
IF(K41="","",K$1&amp;": """&amp;K41&amp;""""),
IF(L41="","",L$1&amp;": """&amp;L41&amp;"""")
)
&amp;
"}"
)</f>
        <v>PA: {name: "Pennsylvania"}</v>
      </c>
    </row>
    <row r="42" spans="1:13" x14ac:dyDescent="0.25">
      <c r="A42" s="1" t="s">
        <v>295</v>
      </c>
      <c r="B42" s="1" t="s">
        <v>296</v>
      </c>
      <c r="M42" s="1" t="str">
        <f>IF(
_xlfn.TEXTJOIN("",TRUE,state_specific!B42:L42)="",
"",
A42&amp;": {"&amp;
_xlfn.TEXTJOIN(", ",TRUE,
IF(B42="","",B$1&amp;": """&amp;B42&amp;""""),
IF(C42="","",C$1&amp;": """&amp;C42&amp;""""),
IF(D42="","",D$1&amp;": """&amp;D42&amp;""""),
IF(E42="","",E$1&amp;": """&amp;E42&amp;""""),
IF(F42="","",F$1&amp;": """&amp;F42&amp;""""),
IF(G42="","",G$1&amp;": """&amp;G42&amp;""""),
IF(H42="","",H$1&amp;": """&amp;H42&amp;""""),
IF(I42="","",I$1&amp;": """&amp;I42&amp;""""),
IF(J42="","",J$1&amp;": """&amp;J42&amp;""""),
IF(K42="","",K$1&amp;": """&amp;K42&amp;""""),
IF(L42="","",L$1&amp;": """&amp;L42&amp;"""")
)
&amp;
"}"
)</f>
        <v>RI: {name: "Rhode Island"}</v>
      </c>
    </row>
    <row r="43" spans="1:13" x14ac:dyDescent="0.25">
      <c r="A43" s="1" t="s">
        <v>297</v>
      </c>
      <c r="B43" s="1" t="s">
        <v>298</v>
      </c>
      <c r="M43" s="1" t="str">
        <f>IF(
_xlfn.TEXTJOIN("",TRUE,state_specific!B43:L43)="",
"",
A43&amp;": {"&amp;
_xlfn.TEXTJOIN(", ",TRUE,
IF(B43="","",B$1&amp;": """&amp;B43&amp;""""),
IF(C43="","",C$1&amp;": """&amp;C43&amp;""""),
IF(D43="","",D$1&amp;": """&amp;D43&amp;""""),
IF(E43="","",E$1&amp;": """&amp;E43&amp;""""),
IF(F43="","",F$1&amp;": """&amp;F43&amp;""""),
IF(G43="","",G$1&amp;": """&amp;G43&amp;""""),
IF(H43="","",H$1&amp;": """&amp;H43&amp;""""),
IF(I43="","",I$1&amp;": """&amp;I43&amp;""""),
IF(J43="","",J$1&amp;": """&amp;J43&amp;""""),
IF(K43="","",K$1&amp;": """&amp;K43&amp;""""),
IF(L43="","",L$1&amp;": """&amp;L43&amp;"""")
)
&amp;
"}"
)</f>
        <v>SC: {name: "South Carolina"}</v>
      </c>
    </row>
    <row r="44" spans="1:13" x14ac:dyDescent="0.25">
      <c r="A44" s="1" t="s">
        <v>299</v>
      </c>
      <c r="B44" s="1" t="s">
        <v>300</v>
      </c>
      <c r="M44" s="1" t="str">
        <f>IF(
_xlfn.TEXTJOIN("",TRUE,state_specific!B44:L44)="",
"",
A44&amp;": {"&amp;
_xlfn.TEXTJOIN(", ",TRUE,
IF(B44="","",B$1&amp;": """&amp;B44&amp;""""),
IF(C44="","",C$1&amp;": """&amp;C44&amp;""""),
IF(D44="","",D$1&amp;": """&amp;D44&amp;""""),
IF(E44="","",E$1&amp;": """&amp;E44&amp;""""),
IF(F44="","",F$1&amp;": """&amp;F44&amp;""""),
IF(G44="","",G$1&amp;": """&amp;G44&amp;""""),
IF(H44="","",H$1&amp;": """&amp;H44&amp;""""),
IF(I44="","",I$1&amp;": """&amp;I44&amp;""""),
IF(J44="","",J$1&amp;": """&amp;J44&amp;""""),
IF(K44="","",K$1&amp;": """&amp;K44&amp;""""),
IF(L44="","",L$1&amp;": """&amp;L44&amp;"""")
)
&amp;
"}"
)</f>
        <v>SD: {name: "South Dakota"}</v>
      </c>
    </row>
    <row r="45" spans="1:13" x14ac:dyDescent="0.25">
      <c r="A45" s="1" t="s">
        <v>301</v>
      </c>
      <c r="B45" s="1" t="s">
        <v>302</v>
      </c>
      <c r="M45" s="1" t="str">
        <f>IF(
_xlfn.TEXTJOIN("",TRUE,state_specific!B45:L45)="",
"",
A45&amp;": {"&amp;
_xlfn.TEXTJOIN(", ",TRUE,
IF(B45="","",B$1&amp;": """&amp;B45&amp;""""),
IF(C45="","",C$1&amp;": """&amp;C45&amp;""""),
IF(D45="","",D$1&amp;": """&amp;D45&amp;""""),
IF(E45="","",E$1&amp;": """&amp;E45&amp;""""),
IF(F45="","",F$1&amp;": """&amp;F45&amp;""""),
IF(G45="","",G$1&amp;": """&amp;G45&amp;""""),
IF(H45="","",H$1&amp;": """&amp;H45&amp;""""),
IF(I45="","",I$1&amp;": """&amp;I45&amp;""""),
IF(J45="","",J$1&amp;": """&amp;J45&amp;""""),
IF(K45="","",K$1&amp;": """&amp;K45&amp;""""),
IF(L45="","",L$1&amp;": """&amp;L45&amp;"""")
)
&amp;
"}"
)</f>
        <v>TN: {name: "Tennessee"}</v>
      </c>
    </row>
    <row r="46" spans="1:13" x14ac:dyDescent="0.25">
      <c r="A46" s="1" t="s">
        <v>303</v>
      </c>
      <c r="B46" s="1" t="s">
        <v>304</v>
      </c>
      <c r="M46" s="1" t="str">
        <f>IF(
_xlfn.TEXTJOIN("",TRUE,state_specific!B46:L46)="",
"",
A46&amp;": {"&amp;
_xlfn.TEXTJOIN(", ",TRUE,
IF(B46="","",B$1&amp;": """&amp;B46&amp;""""),
IF(C46="","",C$1&amp;": """&amp;C46&amp;""""),
IF(D46="","",D$1&amp;": """&amp;D46&amp;""""),
IF(E46="","",E$1&amp;": """&amp;E46&amp;""""),
IF(F46="","",F$1&amp;": """&amp;F46&amp;""""),
IF(G46="","",G$1&amp;": """&amp;G46&amp;""""),
IF(H46="","",H$1&amp;": """&amp;H46&amp;""""),
IF(I46="","",I$1&amp;": """&amp;I46&amp;""""),
IF(J46="","",J$1&amp;": """&amp;J46&amp;""""),
IF(K46="","",K$1&amp;": """&amp;K46&amp;""""),
IF(L46="","",L$1&amp;": """&amp;L46&amp;"""")
)
&amp;
"}"
)</f>
        <v>TX: {name: "Texas"}</v>
      </c>
    </row>
    <row r="47" spans="1:13" x14ac:dyDescent="0.25">
      <c r="A47" s="1" t="s">
        <v>305</v>
      </c>
      <c r="B47" s="1" t="s">
        <v>306</v>
      </c>
      <c r="M47" s="1" t="str">
        <f>IF(
_xlfn.TEXTJOIN("",TRUE,state_specific!B47:L47)="",
"",
A47&amp;": {"&amp;
_xlfn.TEXTJOIN(", ",TRUE,
IF(B47="","",B$1&amp;": """&amp;B47&amp;""""),
IF(C47="","",C$1&amp;": """&amp;C47&amp;""""),
IF(D47="","",D$1&amp;": """&amp;D47&amp;""""),
IF(E47="","",E$1&amp;": """&amp;E47&amp;""""),
IF(F47="","",F$1&amp;": """&amp;F47&amp;""""),
IF(G47="","",G$1&amp;": """&amp;G47&amp;""""),
IF(H47="","",H$1&amp;": """&amp;H47&amp;""""),
IF(I47="","",I$1&amp;": """&amp;I47&amp;""""),
IF(J47="","",J$1&amp;": """&amp;J47&amp;""""),
IF(K47="","",K$1&amp;": """&amp;K47&amp;""""),
IF(L47="","",L$1&amp;": """&amp;L47&amp;"""")
)
&amp;
"}"
)</f>
        <v>UT: {name: "Utah"}</v>
      </c>
    </row>
    <row r="48" spans="1:13" x14ac:dyDescent="0.25">
      <c r="A48" s="1" t="s">
        <v>307</v>
      </c>
      <c r="B48" s="1" t="s">
        <v>308</v>
      </c>
      <c r="M48" s="1" t="str">
        <f>IF(
_xlfn.TEXTJOIN("",TRUE,state_specific!B48:L48)="",
"",
A48&amp;": {"&amp;
_xlfn.TEXTJOIN(", ",TRUE,
IF(B48="","",B$1&amp;": """&amp;B48&amp;""""),
IF(C48="","",C$1&amp;": """&amp;C48&amp;""""),
IF(D48="","",D$1&amp;": """&amp;D48&amp;""""),
IF(E48="","",E$1&amp;": """&amp;E48&amp;""""),
IF(F48="","",F$1&amp;": """&amp;F48&amp;""""),
IF(G48="","",G$1&amp;": """&amp;G48&amp;""""),
IF(H48="","",H$1&amp;": """&amp;H48&amp;""""),
IF(I48="","",I$1&amp;": """&amp;I48&amp;""""),
IF(J48="","",J$1&amp;": """&amp;J48&amp;""""),
IF(K48="","",K$1&amp;": """&amp;K48&amp;""""),
IF(L48="","",L$1&amp;": """&amp;L48&amp;"""")
)
&amp;
"}"
)</f>
        <v>VT: {name: "Vermont"}</v>
      </c>
    </row>
    <row r="49" spans="1:13" x14ac:dyDescent="0.25">
      <c r="A49" s="1" t="s">
        <v>309</v>
      </c>
      <c r="B49" s="1" t="s">
        <v>310</v>
      </c>
      <c r="M49" s="1" t="str">
        <f>IF(
_xlfn.TEXTJOIN("",TRUE,state_specific!B49:L49)="",
"",
A49&amp;": {"&amp;
_xlfn.TEXTJOIN(", ",TRUE,
IF(B49="","",B$1&amp;": """&amp;B49&amp;""""),
IF(C49="","",C$1&amp;": """&amp;C49&amp;""""),
IF(D49="","",D$1&amp;": """&amp;D49&amp;""""),
IF(E49="","",E$1&amp;": """&amp;E49&amp;""""),
IF(F49="","",F$1&amp;": """&amp;F49&amp;""""),
IF(G49="","",G$1&amp;": """&amp;G49&amp;""""),
IF(H49="","",H$1&amp;": """&amp;H49&amp;""""),
IF(I49="","",I$1&amp;": """&amp;I49&amp;""""),
IF(J49="","",J$1&amp;": """&amp;J49&amp;""""),
IF(K49="","",K$1&amp;": """&amp;K49&amp;""""),
IF(L49="","",L$1&amp;": """&amp;L49&amp;"""")
)
&amp;
"}"
)</f>
        <v>VA: {name: "Virginia"}</v>
      </c>
    </row>
    <row r="50" spans="1:13" x14ac:dyDescent="0.25">
      <c r="A50" s="1" t="s">
        <v>311</v>
      </c>
      <c r="B50" s="1" t="s">
        <v>312</v>
      </c>
      <c r="M50" s="1" t="str">
        <f>IF(
_xlfn.TEXTJOIN("",TRUE,state_specific!B50:L50)="",
"",
A50&amp;": {"&amp;
_xlfn.TEXTJOIN(", ",TRUE,
IF(B50="","",B$1&amp;": """&amp;B50&amp;""""),
IF(C50="","",C$1&amp;": """&amp;C50&amp;""""),
IF(D50="","",D$1&amp;": """&amp;D50&amp;""""),
IF(E50="","",E$1&amp;": """&amp;E50&amp;""""),
IF(F50="","",F$1&amp;": """&amp;F50&amp;""""),
IF(G50="","",G$1&amp;": """&amp;G50&amp;""""),
IF(H50="","",H$1&amp;": """&amp;H50&amp;""""),
IF(I50="","",I$1&amp;": """&amp;I50&amp;""""),
IF(J50="","",J$1&amp;": """&amp;J50&amp;""""),
IF(K50="","",K$1&amp;": """&amp;K50&amp;""""),
IF(L50="","",L$1&amp;": """&amp;L50&amp;"""")
)
&amp;
"}"
)</f>
        <v>WA: {name: "Washington"}</v>
      </c>
    </row>
    <row r="51" spans="1:13" x14ac:dyDescent="0.25">
      <c r="A51" s="1" t="s">
        <v>313</v>
      </c>
      <c r="B51" s="1" t="s">
        <v>314</v>
      </c>
      <c r="M51" s="1" t="str">
        <f>IF(
_xlfn.TEXTJOIN("",TRUE,state_specific!B51:L51)="",
"",
A51&amp;": {"&amp;
_xlfn.TEXTJOIN(", ",TRUE,
IF(B51="","",B$1&amp;": """&amp;B51&amp;""""),
IF(C51="","",C$1&amp;": """&amp;C51&amp;""""),
IF(D51="","",D$1&amp;": """&amp;D51&amp;""""),
IF(E51="","",E$1&amp;": """&amp;E51&amp;""""),
IF(F51="","",F$1&amp;": """&amp;F51&amp;""""),
IF(G51="","",G$1&amp;": """&amp;G51&amp;""""),
IF(H51="","",H$1&amp;": """&amp;H51&amp;""""),
IF(I51="","",I$1&amp;": """&amp;I51&amp;""""),
IF(J51="","",J$1&amp;": """&amp;J51&amp;""""),
IF(K51="","",K$1&amp;": """&amp;K51&amp;""""),
IF(L51="","",L$1&amp;": """&amp;L51&amp;"""")
)
&amp;
"}"
)</f>
        <v>WV: {name: "West Virginia"}</v>
      </c>
    </row>
    <row r="52" spans="1:13" x14ac:dyDescent="0.25">
      <c r="A52" s="1" t="s">
        <v>315</v>
      </c>
      <c r="B52" s="1" t="s">
        <v>316</v>
      </c>
      <c r="M52" s="1" t="str">
        <f>IF(
_xlfn.TEXTJOIN("",TRUE,state_specific!B52:L52)="",
"",
A52&amp;": {"&amp;
_xlfn.TEXTJOIN(", ",TRUE,
IF(B52="","",B$1&amp;": """&amp;B52&amp;""""),
IF(C52="","",C$1&amp;": """&amp;C52&amp;""""),
IF(D52="","",D$1&amp;": """&amp;D52&amp;""""),
IF(E52="","",E$1&amp;": """&amp;E52&amp;""""),
IF(F52="","",F$1&amp;": """&amp;F52&amp;""""),
IF(G52="","",G$1&amp;": """&amp;G52&amp;""""),
IF(H52="","",H$1&amp;": """&amp;H52&amp;""""),
IF(I52="","",I$1&amp;": """&amp;I52&amp;""""),
IF(J52="","",J$1&amp;": """&amp;J52&amp;""""),
IF(K52="","",K$1&amp;": """&amp;K52&amp;""""),
IF(L52="","",L$1&amp;": """&amp;L52&amp;"""")
)
&amp;
"}"
)</f>
        <v>WI: {name: "Wisconsin"}</v>
      </c>
    </row>
    <row r="53" spans="1:13" x14ac:dyDescent="0.25">
      <c r="A53" s="1" t="s">
        <v>317</v>
      </c>
      <c r="B53" s="1" t="s">
        <v>318</v>
      </c>
      <c r="M53" s="1" t="str">
        <f>IF(
_xlfn.TEXTJOIN("",TRUE,state_specific!B53:L53)="",
"",
A53&amp;": {"&amp;
_xlfn.TEXTJOIN(", ",TRUE,
IF(B53="","",B$1&amp;": """&amp;B53&amp;""""),
IF(C53="","",C$1&amp;": """&amp;C53&amp;""""),
IF(D53="","",D$1&amp;": """&amp;D53&amp;""""),
IF(E53="","",E$1&amp;": """&amp;E53&amp;""""),
IF(F53="","",F$1&amp;": """&amp;F53&amp;""""),
IF(G53="","",G$1&amp;": """&amp;G53&amp;""""),
IF(H53="","",H$1&amp;": """&amp;H53&amp;""""),
IF(I53="","",I$1&amp;": """&amp;I53&amp;""""),
IF(J53="","",J$1&amp;": """&amp;J53&amp;""""),
IF(K53="","",K$1&amp;": """&amp;K53&amp;""""),
IF(L53="","",L$1&amp;": """&amp;L53&amp;"""")
)
&amp;
"}"
)</f>
        <v>WY: {name: "Wyoming"}</v>
      </c>
    </row>
    <row r="54" spans="1:13" x14ac:dyDescent="0.25">
      <c r="A54" s="1" t="s">
        <v>319</v>
      </c>
      <c r="B54" s="1" t="s">
        <v>320</v>
      </c>
      <c r="M54" s="1" t="str">
        <f>IF(
_xlfn.TEXTJOIN("",TRUE,state_specific!B54:L54)="",
"",
A54&amp;": {"&amp;
_xlfn.TEXTJOIN(", ",TRUE,
IF(B54="","",B$1&amp;": """&amp;B54&amp;""""),
IF(C54="","",C$1&amp;": """&amp;C54&amp;""""),
IF(D54="","",D$1&amp;": """&amp;D54&amp;""""),
IF(E54="","",E$1&amp;": """&amp;E54&amp;""""),
IF(F54="","",F$1&amp;": """&amp;F54&amp;""""),
IF(G54="","",G$1&amp;": """&amp;G54&amp;""""),
IF(H54="","",H$1&amp;": """&amp;H54&amp;""""),
IF(I54="","",I$1&amp;": """&amp;I54&amp;""""),
IF(J54="","",J$1&amp;": """&amp;J54&amp;""""),
IF(K54="","",K$1&amp;": """&amp;K54&amp;""""),
IF(L54="","",L$1&amp;": """&amp;L54&amp;"""")
)
&amp;
"}"
)</f>
        <v>GU: {name: "Guam"}</v>
      </c>
    </row>
    <row r="55" spans="1:13" x14ac:dyDescent="0.25">
      <c r="A55" s="1" t="s">
        <v>321</v>
      </c>
      <c r="B55" s="1" t="s">
        <v>322</v>
      </c>
      <c r="M55" s="1" t="str">
        <f>IF(
_xlfn.TEXTJOIN("",TRUE,state_specific!B55:L55)="",
"",
A55&amp;": {"&amp;
_xlfn.TEXTJOIN(", ",TRUE,
IF(B55="","",B$1&amp;": """&amp;B55&amp;""""),
IF(C55="","",C$1&amp;": """&amp;C55&amp;""""),
IF(D55="","",D$1&amp;": """&amp;D55&amp;""""),
IF(E55="","",E$1&amp;": """&amp;E55&amp;""""),
IF(F55="","",F$1&amp;": """&amp;F55&amp;""""),
IF(G55="","",G$1&amp;": """&amp;G55&amp;""""),
IF(H55="","",H$1&amp;": """&amp;H55&amp;""""),
IF(I55="","",I$1&amp;": """&amp;I55&amp;""""),
IF(J55="","",J$1&amp;": """&amp;J55&amp;""""),
IF(K55="","",K$1&amp;": """&amp;K55&amp;""""),
IF(L55="","",L$1&amp;": """&amp;L55&amp;"""")
)
&amp;
"}"
)</f>
        <v>VI: {name: "Virgin Islands"}</v>
      </c>
    </row>
    <row r="56" spans="1:13" x14ac:dyDescent="0.25">
      <c r="A56" s="1" t="s">
        <v>323</v>
      </c>
      <c r="B56" s="1" t="s">
        <v>324</v>
      </c>
      <c r="M56" s="1" t="str">
        <f>IF(
_xlfn.TEXTJOIN("",TRUE,state_specific!B56:L56)="",
"",
A56&amp;": {"&amp;
_xlfn.TEXTJOIN(", ",TRUE,
IF(B56="","",B$1&amp;": """&amp;B56&amp;""""),
IF(C56="","",C$1&amp;": """&amp;C56&amp;""""),
IF(D56="","",D$1&amp;": """&amp;D56&amp;""""),
IF(E56="","",E$1&amp;": """&amp;E56&amp;""""),
IF(F56="","",F$1&amp;": """&amp;F56&amp;""""),
IF(G56="","",G$1&amp;": """&amp;G56&amp;""""),
IF(H56="","",H$1&amp;": """&amp;H56&amp;""""),
IF(I56="","",I$1&amp;": """&amp;I56&amp;""""),
IF(J56="","",J$1&amp;": """&amp;J56&amp;""""),
IF(K56="","",K$1&amp;": """&amp;K56&amp;""""),
IF(L56="","",L$1&amp;": """&amp;L56&amp;"""")
)
&amp;
"}"
)</f>
        <v>PR: {name: "Puerto Rico"}</v>
      </c>
    </row>
    <row r="57" spans="1:13" x14ac:dyDescent="0.25">
      <c r="A57" s="1" t="s">
        <v>325</v>
      </c>
      <c r="B57" s="1" t="s">
        <v>326</v>
      </c>
      <c r="M57" s="1" t="str">
        <f>IF(
_xlfn.TEXTJOIN("",TRUE,state_specific!B57:L57)="",
"",
A57&amp;": {"&amp;
_xlfn.TEXTJOIN(", ",TRUE,
IF(B57="","",B$1&amp;": """&amp;B57&amp;""""),
IF(C57="","",C$1&amp;": """&amp;C57&amp;""""),
IF(D57="","",D$1&amp;": """&amp;D57&amp;""""),
IF(E57="","",E$1&amp;": """&amp;E57&amp;""""),
IF(F57="","",F$1&amp;": """&amp;F57&amp;""""),
IF(G57="","",G$1&amp;": """&amp;G57&amp;""""),
IF(H57="","",H$1&amp;": """&amp;H57&amp;""""),
IF(I57="","",I$1&amp;": """&amp;I57&amp;""""),
IF(J57="","",J$1&amp;": """&amp;J57&amp;""""),
IF(K57="","",K$1&amp;": """&amp;K57&amp;""""),
IF(L57="","",L$1&amp;": """&amp;L57&amp;"""")
)
&amp;
"}"
)</f>
        <v>MP: {name: "Northern Mariana Islands"}</v>
      </c>
    </row>
    <row r="58" spans="1:13" x14ac:dyDescent="0.25">
      <c r="A58" s="1" t="s">
        <v>327</v>
      </c>
      <c r="B58" s="1" t="s">
        <v>328</v>
      </c>
      <c r="M58" s="1" t="str">
        <f>IF(
_xlfn.TEXTJOIN("",TRUE,state_specific!B58:L58)="",
"",
A58&amp;": {"&amp;
_xlfn.TEXTJOIN(", ",TRUE,
IF(B58="","",B$1&amp;": """&amp;B58&amp;""""),
IF(C58="","",C$1&amp;": """&amp;C58&amp;""""),
IF(D58="","",D$1&amp;": """&amp;D58&amp;""""),
IF(E58="","",E$1&amp;": """&amp;E58&amp;""""),
IF(F58="","",F$1&amp;": """&amp;F58&amp;""""),
IF(G58="","",G$1&amp;": """&amp;G58&amp;""""),
IF(H58="","",H$1&amp;": """&amp;H58&amp;""""),
IF(I58="","",I$1&amp;": """&amp;I58&amp;""""),
IF(J58="","",J$1&amp;": """&amp;J58&amp;""""),
IF(K58="","",K$1&amp;": """&amp;K58&amp;""""),
IF(L58="","",L$1&amp;": """&amp;L58&amp;"""")
)
&amp;
"}"
)</f>
        <v>AS: {name: "American Samoa"}</v>
      </c>
    </row>
  </sheetData>
  <sortState xmlns:xlrd2="http://schemas.microsoft.com/office/spreadsheetml/2017/richdata2" ref="A3:B53">
    <sortCondition ref="B53"/>
  </sortState>
  <pageMargins left="0.7" right="0.7" top="0.75" bottom="0.75" header="0.3" footer="0.3"/>
  <pageSetup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1FED50-9035-46EF-AFC1-7D7ADE6768FC}">
  <dimension ref="A1:N90"/>
  <sheetViews>
    <sheetView workbookViewId="0">
      <pane ySplit="1" topLeftCell="A2" activePane="bottomLeft" state="frozen"/>
      <selection pane="bottomLeft" activeCell="G12" sqref="G12"/>
    </sheetView>
  </sheetViews>
  <sheetFormatPr defaultRowHeight="15" x14ac:dyDescent="0.25"/>
  <cols>
    <col min="1" max="1" width="3" bestFit="1" customWidth="1"/>
    <col min="2" max="2" width="32.42578125" bestFit="1" customWidth="1"/>
    <col min="3" max="3" width="24.42578125" customWidth="1"/>
    <col min="4" max="4" width="55.28515625" style="1" customWidth="1"/>
    <col min="14" max="14" width="12.140625" bestFit="1" customWidth="1"/>
  </cols>
  <sheetData>
    <row r="1" spans="1:14" x14ac:dyDescent="0.25">
      <c r="B1" t="s">
        <v>196</v>
      </c>
      <c r="C1" t="s">
        <v>197</v>
      </c>
      <c r="D1" t="s">
        <v>329</v>
      </c>
      <c r="E1" t="s">
        <v>198</v>
      </c>
      <c r="F1" t="s">
        <v>199</v>
      </c>
      <c r="G1" t="s">
        <v>330</v>
      </c>
      <c r="H1" t="s">
        <v>202</v>
      </c>
      <c r="I1" t="s">
        <v>137</v>
      </c>
      <c r="J1" t="s">
        <v>200</v>
      </c>
      <c r="K1" t="s">
        <v>139</v>
      </c>
      <c r="L1" t="s">
        <v>141</v>
      </c>
      <c r="M1" t="s">
        <v>331</v>
      </c>
      <c r="N1" t="s">
        <v>205</v>
      </c>
    </row>
    <row r="2" spans="1:14" ht="409.5" x14ac:dyDescent="0.25">
      <c r="B2" s="1" t="s">
        <v>332</v>
      </c>
      <c r="C2" s="1" t="s">
        <v>333</v>
      </c>
      <c r="D2" s="1" t="s">
        <v>334</v>
      </c>
      <c r="E2" s="1" t="s">
        <v>335</v>
      </c>
      <c r="F2" s="1" t="s">
        <v>336</v>
      </c>
      <c r="G2" s="1" t="s">
        <v>337</v>
      </c>
      <c r="H2" s="1" t="s">
        <v>338</v>
      </c>
      <c r="I2" s="1" t="s">
        <v>339</v>
      </c>
      <c r="J2" s="1" t="s">
        <v>340</v>
      </c>
      <c r="K2" s="1" t="s">
        <v>341</v>
      </c>
      <c r="L2" s="1" t="s">
        <v>342</v>
      </c>
      <c r="M2" s="1" t="s">
        <v>343</v>
      </c>
    </row>
    <row r="3" spans="1:14" ht="30" x14ac:dyDescent="0.25">
      <c r="A3">
        <v>0</v>
      </c>
      <c r="B3" t="s">
        <v>497</v>
      </c>
      <c r="C3" s="1" t="s">
        <v>500</v>
      </c>
      <c r="D3" s="1" t="s">
        <v>510</v>
      </c>
      <c r="E3" t="s">
        <v>509</v>
      </c>
      <c r="F3" t="s">
        <v>508</v>
      </c>
      <c r="N3" t="str">
        <f>IF(
_xlfn.TEXTJOIN("",TRUE,B3:M3)="",
"",
A3&amp;": {"&amp;
_xlfn.TEXTJOIN(", ",TRUE,
IF(B3="","",B$1&amp;": """&amp;B3&amp;""""),
IF(C3="","",C$1&amp;": """&amp;C3&amp;""""),
IF(D3="","",D$1&amp;": ["&amp;D3&amp;"]"),
IF(E3="","",E$1&amp;": """&amp;E3&amp;""""),
IF(F3="","",F$1&amp;": """&amp;F3&amp;""""),
IF(G3="","",G$1&amp;": """&amp;G3&amp;""""),
IF(H3="","",H$1&amp;": """&amp;H3&amp;""""),
IF(I3="","",I$1&amp;": """&amp;I3&amp;""""),
IF(J3="","",J$1&amp;": """&amp;J3&amp;""""),
IF(K3="","",K$1&amp;": """&amp;K3&amp;""""),
IF(L3="","",L$1&amp;": """&amp;L3&amp;""""),
IF(M3="","",M$1&amp;": """&amp;M3&amp;"""")
)
&amp;
"}"
)</f>
        <v>0: {name: "Region One", description: "Description of Region Two", states: ["ID","WY","MT","ND","SD","MN","IA","WI","IL","MI","IN","OH"], color: "#CC6666", hover_color: "#FF9999"}</v>
      </c>
    </row>
    <row r="4" spans="1:14" ht="30" x14ac:dyDescent="0.25">
      <c r="A4">
        <v>1</v>
      </c>
      <c r="B4" t="s">
        <v>498</v>
      </c>
      <c r="C4" s="1" t="s">
        <v>499</v>
      </c>
      <c r="D4" s="1" t="s">
        <v>496</v>
      </c>
      <c r="E4" t="s">
        <v>508</v>
      </c>
      <c r="F4" t="s">
        <v>509</v>
      </c>
      <c r="N4" t="str">
        <f t="shared" ref="N4:N28" si="0">IF(
_xlfn.TEXTJOIN("",TRUE,B4:M4)="",
"",
A4&amp;": {"&amp;
_xlfn.TEXTJOIN(", ",TRUE,
IF(B4="","",B$1&amp;": """&amp;B4&amp;""""),
IF(C4="","",C$1&amp;": """&amp;C4&amp;""""),
IF(D4="","",D$1&amp;": ["&amp;D4&amp;"]"),
IF(E4="","",E$1&amp;": """&amp;E4&amp;""""),
IF(F4="","",F$1&amp;": """&amp;F4&amp;""""),
IF(G4="","",G$1&amp;": """&amp;G4&amp;""""),
IF(H4="","",H$1&amp;": """&amp;H4&amp;""""),
IF(I4="","",I$1&amp;": """&amp;I4&amp;""""),
IF(J4="","",J$1&amp;": """&amp;J4&amp;""""),
IF(K4="","",K$1&amp;": """&amp;K4&amp;""""),
IF(L4="","",L$1&amp;": """&amp;L4&amp;""""),
IF(M4="","",M$1&amp;": """&amp;M4&amp;"""")
)
&amp;
"}"
)</f>
        <v>1: {name: "Region Two", description: "Description of Region One", states: ["NE","KS","OK","TX","MO","AR","LA","MS","AL","GA","FL"], color: "#FF9999", hover_color: "#CC6666"}</v>
      </c>
    </row>
    <row r="5" spans="1:14" x14ac:dyDescent="0.25">
      <c r="A5">
        <v>2</v>
      </c>
      <c r="N5" t="str">
        <f t="shared" si="0"/>
        <v/>
      </c>
    </row>
    <row r="6" spans="1:14" x14ac:dyDescent="0.25">
      <c r="A6">
        <v>3</v>
      </c>
      <c r="N6" t="str">
        <f t="shared" si="0"/>
        <v/>
      </c>
    </row>
    <row r="7" spans="1:14" x14ac:dyDescent="0.25">
      <c r="A7">
        <v>4</v>
      </c>
      <c r="N7" t="str">
        <f t="shared" si="0"/>
        <v/>
      </c>
    </row>
    <row r="8" spans="1:14" x14ac:dyDescent="0.25">
      <c r="A8">
        <v>5</v>
      </c>
      <c r="N8" t="str">
        <f t="shared" si="0"/>
        <v/>
      </c>
    </row>
    <row r="9" spans="1:14" x14ac:dyDescent="0.25">
      <c r="A9">
        <v>6</v>
      </c>
      <c r="N9" t="str">
        <f t="shared" si="0"/>
        <v/>
      </c>
    </row>
    <row r="10" spans="1:14" x14ac:dyDescent="0.25">
      <c r="A10">
        <v>7</v>
      </c>
      <c r="N10" t="str">
        <f t="shared" si="0"/>
        <v/>
      </c>
    </row>
    <row r="11" spans="1:14" x14ac:dyDescent="0.25">
      <c r="A11">
        <v>8</v>
      </c>
      <c r="N11" t="str">
        <f t="shared" si="0"/>
        <v/>
      </c>
    </row>
    <row r="12" spans="1:14" x14ac:dyDescent="0.25">
      <c r="A12">
        <v>9</v>
      </c>
      <c r="N12" t="str">
        <f t="shared" si="0"/>
        <v/>
      </c>
    </row>
    <row r="13" spans="1:14" x14ac:dyDescent="0.25">
      <c r="A13">
        <v>10</v>
      </c>
      <c r="N13" t="str">
        <f t="shared" si="0"/>
        <v/>
      </c>
    </row>
    <row r="14" spans="1:14" x14ac:dyDescent="0.25">
      <c r="A14">
        <v>11</v>
      </c>
      <c r="N14" t="str">
        <f t="shared" si="0"/>
        <v/>
      </c>
    </row>
    <row r="15" spans="1:14" x14ac:dyDescent="0.25">
      <c r="A15">
        <v>12</v>
      </c>
      <c r="N15" t="str">
        <f t="shared" si="0"/>
        <v/>
      </c>
    </row>
    <row r="16" spans="1:14" x14ac:dyDescent="0.25">
      <c r="A16">
        <v>13</v>
      </c>
      <c r="N16" t="str">
        <f t="shared" si="0"/>
        <v/>
      </c>
    </row>
    <row r="17" spans="1:14" x14ac:dyDescent="0.25">
      <c r="A17">
        <v>14</v>
      </c>
      <c r="N17" t="str">
        <f t="shared" si="0"/>
        <v/>
      </c>
    </row>
    <row r="18" spans="1:14" x14ac:dyDescent="0.25">
      <c r="A18">
        <v>15</v>
      </c>
      <c r="N18" t="str">
        <f t="shared" si="0"/>
        <v/>
      </c>
    </row>
    <row r="19" spans="1:14" x14ac:dyDescent="0.25">
      <c r="A19">
        <v>16</v>
      </c>
      <c r="N19" t="str">
        <f t="shared" si="0"/>
        <v/>
      </c>
    </row>
    <row r="20" spans="1:14" x14ac:dyDescent="0.25">
      <c r="A20">
        <v>17</v>
      </c>
      <c r="N20" t="str">
        <f t="shared" si="0"/>
        <v/>
      </c>
    </row>
    <row r="21" spans="1:14" x14ac:dyDescent="0.25">
      <c r="A21">
        <v>18</v>
      </c>
      <c r="N21" t="str">
        <f t="shared" si="0"/>
        <v/>
      </c>
    </row>
    <row r="22" spans="1:14" x14ac:dyDescent="0.25">
      <c r="A22">
        <v>19</v>
      </c>
      <c r="N22" t="str">
        <f t="shared" si="0"/>
        <v/>
      </c>
    </row>
    <row r="23" spans="1:14" x14ac:dyDescent="0.25">
      <c r="A23">
        <v>20</v>
      </c>
      <c r="N23" t="str">
        <f t="shared" si="0"/>
        <v/>
      </c>
    </row>
    <row r="24" spans="1:14" x14ac:dyDescent="0.25">
      <c r="A24">
        <v>21</v>
      </c>
      <c r="N24" t="str">
        <f t="shared" si="0"/>
        <v/>
      </c>
    </row>
    <row r="25" spans="1:14" x14ac:dyDescent="0.25">
      <c r="A25">
        <v>22</v>
      </c>
      <c r="N25" t="str">
        <f t="shared" si="0"/>
        <v/>
      </c>
    </row>
    <row r="26" spans="1:14" x14ac:dyDescent="0.25">
      <c r="A26">
        <v>23</v>
      </c>
      <c r="N26" t="str">
        <f t="shared" si="0"/>
        <v/>
      </c>
    </row>
    <row r="27" spans="1:14" x14ac:dyDescent="0.25">
      <c r="A27">
        <v>24</v>
      </c>
      <c r="N27" t="str">
        <f t="shared" si="0"/>
        <v/>
      </c>
    </row>
    <row r="28" spans="1:14" x14ac:dyDescent="0.25">
      <c r="A28">
        <v>25</v>
      </c>
      <c r="N28" t="str">
        <f t="shared" si="0"/>
        <v/>
      </c>
    </row>
    <row r="29" spans="1:14" x14ac:dyDescent="0.25">
      <c r="N29" t="str">
        <f t="shared" ref="N29:N31" si="1">IF(
_xlfn.TEXTJOIN("",TRUE,B29:M29)="",
"",
"{"&amp;
_xlfn.TEXTJOIN(", ",TRUE,
IF(B29="","",B$1&amp;": """&amp;B29&amp;""""),
IF(C29="","",C$1&amp;": """&amp;C29&amp;""""),
IF(D29="","",D$1&amp;": ["&amp;D29&amp;"]"),
IF(E29="","",E$1&amp;": """&amp;E29&amp;""""),
IF(F29="","",F$1&amp;": """&amp;F29&amp;""""),
IF(G29="","",G$1&amp;": """&amp;G29&amp;""""),
IF(H29="","",H$1&amp;": """&amp;H29&amp;""""),
IF(I29="","",I$1&amp;": """&amp;I29&amp;""""),
IF(J29="","",J$1&amp;": """&amp;J29&amp;""""),
IF(K29="","",K$1&amp;": """&amp;K29&amp;""""),
IF(L29="","",L$1&amp;": """&amp;L29&amp;""""),
IF(M29="","",M$1&amp;": """&amp;M29&amp;"""")
)
&amp;
"}"
)</f>
        <v/>
      </c>
    </row>
    <row r="30" spans="1:14" x14ac:dyDescent="0.25">
      <c r="N30" t="str">
        <f t="shared" si="1"/>
        <v/>
      </c>
    </row>
    <row r="31" spans="1:14" x14ac:dyDescent="0.25">
      <c r="N31" t="str">
        <f t="shared" si="1"/>
        <v/>
      </c>
    </row>
    <row r="32" spans="1:14" x14ac:dyDescent="0.25">
      <c r="N32" t="str">
        <f t="shared" ref="N32:N34" si="2">IF(
_xlfn.TEXTJOIN("",TRUE,B32:M32)="",
"",
"{"&amp;
_xlfn.TEXTJOIN(", ",TRUE,
IF(B32="","",B$1&amp;": """&amp;B32&amp;""""),
IF(C32="","",C$1&amp;": """&amp;C32&amp;""""),
IF(D32="","",D$1&amp;": """&amp;D32&amp;""""),
IF(E32="","",E$1&amp;": """&amp;E32&amp;""""),
IF(F32="","",F$1&amp;": """&amp;F32&amp;""""),
IF(G32="","",G$1&amp;": """&amp;G32&amp;""""),
IF(H32="","",H$1&amp;": """&amp;H32&amp;""""),
IF(I32="","",I$1&amp;": """&amp;I32&amp;""""),
IF(J32="","",J$1&amp;": """&amp;J32&amp;""""),
IF(K32="","",K$1&amp;": """&amp;K32&amp;""""),
IF(L32="","",L$1&amp;": """&amp;L32&amp;""""),
IF(M32="","",M$1&amp;": """&amp;M32&amp;"""")
)
&amp;
"}"
)</f>
        <v/>
      </c>
    </row>
    <row r="33" spans="14:14" x14ac:dyDescent="0.25">
      <c r="N33" t="str">
        <f t="shared" si="2"/>
        <v/>
      </c>
    </row>
    <row r="34" spans="14:14" x14ac:dyDescent="0.25">
      <c r="N34" t="str">
        <f t="shared" si="2"/>
        <v/>
      </c>
    </row>
    <row r="35" spans="14:14" x14ac:dyDescent="0.25">
      <c r="N35" t="str">
        <f t="shared" ref="N35:N67" si="3">IF(
_xlfn.TEXTJOIN("",TRUE,B35:M35)="",
"",
B35&amp;": {"&amp;
_xlfn.TEXTJOIN(", ",TRUE,
IF(B35="","",B$1&amp;": """&amp;B35&amp;""""),
IF(C35="","",C$1&amp;": """&amp;C35&amp;""""),
IF(D35="","",D$1&amp;": """&amp;D35&amp;""""),
IF(E35="","",E$1&amp;": """&amp;E35&amp;""""),
IF(F35="","",F$1&amp;": """&amp;F35&amp;""""),
IF(G35="","",G$1&amp;": """&amp;G35&amp;""""),
IF(H35="","",H$1&amp;": """&amp;H35&amp;""""),
IF(I35="","",I$1&amp;": """&amp;I35&amp;""""),
IF(J35="","",J$1&amp;": """&amp;J35&amp;""""),
IF(K35="","",K$1&amp;": """&amp;K35&amp;""""),
IF(L35="","",L$1&amp;": """&amp;L35&amp;""""),
IF(M35="","",M$1&amp;": """&amp;M35&amp;"""")
)
&amp;
"}"
)</f>
        <v/>
      </c>
    </row>
    <row r="36" spans="14:14" x14ac:dyDescent="0.25">
      <c r="N36" t="str">
        <f t="shared" si="3"/>
        <v/>
      </c>
    </row>
    <row r="37" spans="14:14" x14ac:dyDescent="0.25">
      <c r="N37" t="str">
        <f t="shared" si="3"/>
        <v/>
      </c>
    </row>
    <row r="38" spans="14:14" x14ac:dyDescent="0.25">
      <c r="N38" t="str">
        <f t="shared" si="3"/>
        <v/>
      </c>
    </row>
    <row r="39" spans="14:14" x14ac:dyDescent="0.25">
      <c r="N39" t="str">
        <f t="shared" si="3"/>
        <v/>
      </c>
    </row>
    <row r="40" spans="14:14" x14ac:dyDescent="0.25">
      <c r="N40" t="str">
        <f t="shared" si="3"/>
        <v/>
      </c>
    </row>
    <row r="41" spans="14:14" x14ac:dyDescent="0.25">
      <c r="N41" t="str">
        <f t="shared" si="3"/>
        <v/>
      </c>
    </row>
    <row r="42" spans="14:14" x14ac:dyDescent="0.25">
      <c r="N42" t="str">
        <f t="shared" si="3"/>
        <v/>
      </c>
    </row>
    <row r="43" spans="14:14" x14ac:dyDescent="0.25">
      <c r="N43" t="str">
        <f t="shared" si="3"/>
        <v/>
      </c>
    </row>
    <row r="44" spans="14:14" x14ac:dyDescent="0.25">
      <c r="N44" t="str">
        <f t="shared" si="3"/>
        <v/>
      </c>
    </row>
    <row r="45" spans="14:14" x14ac:dyDescent="0.25">
      <c r="N45" t="str">
        <f t="shared" si="3"/>
        <v/>
      </c>
    </row>
    <row r="46" spans="14:14" x14ac:dyDescent="0.25">
      <c r="N46" t="str">
        <f t="shared" si="3"/>
        <v/>
      </c>
    </row>
    <row r="47" spans="14:14" x14ac:dyDescent="0.25">
      <c r="N47" t="str">
        <f t="shared" si="3"/>
        <v/>
      </c>
    </row>
    <row r="48" spans="14:14" x14ac:dyDescent="0.25">
      <c r="N48" t="str">
        <f t="shared" si="3"/>
        <v/>
      </c>
    </row>
    <row r="49" spans="14:14" x14ac:dyDescent="0.25">
      <c r="N49" t="str">
        <f t="shared" si="3"/>
        <v/>
      </c>
    </row>
    <row r="50" spans="14:14" x14ac:dyDescent="0.25">
      <c r="N50" t="str">
        <f t="shared" si="3"/>
        <v/>
      </c>
    </row>
    <row r="51" spans="14:14" x14ac:dyDescent="0.25">
      <c r="N51" t="str">
        <f t="shared" si="3"/>
        <v/>
      </c>
    </row>
    <row r="52" spans="14:14" x14ac:dyDescent="0.25">
      <c r="N52" t="str">
        <f t="shared" si="3"/>
        <v/>
      </c>
    </row>
    <row r="53" spans="14:14" x14ac:dyDescent="0.25">
      <c r="N53" t="str">
        <f t="shared" si="3"/>
        <v/>
      </c>
    </row>
    <row r="54" spans="14:14" x14ac:dyDescent="0.25">
      <c r="N54" t="str">
        <f t="shared" si="3"/>
        <v/>
      </c>
    </row>
    <row r="55" spans="14:14" x14ac:dyDescent="0.25">
      <c r="N55" t="str">
        <f t="shared" si="3"/>
        <v/>
      </c>
    </row>
    <row r="56" spans="14:14" x14ac:dyDescent="0.25">
      <c r="N56" t="str">
        <f t="shared" si="3"/>
        <v/>
      </c>
    </row>
    <row r="57" spans="14:14" x14ac:dyDescent="0.25">
      <c r="N57" t="str">
        <f t="shared" si="3"/>
        <v/>
      </c>
    </row>
    <row r="58" spans="14:14" x14ac:dyDescent="0.25">
      <c r="N58" t="str">
        <f t="shared" si="3"/>
        <v/>
      </c>
    </row>
    <row r="59" spans="14:14" x14ac:dyDescent="0.25">
      <c r="N59" t="str">
        <f t="shared" si="3"/>
        <v/>
      </c>
    </row>
    <row r="60" spans="14:14" x14ac:dyDescent="0.25">
      <c r="N60" t="str">
        <f t="shared" si="3"/>
        <v/>
      </c>
    </row>
    <row r="61" spans="14:14" x14ac:dyDescent="0.25">
      <c r="N61" t="str">
        <f t="shared" si="3"/>
        <v/>
      </c>
    </row>
    <row r="62" spans="14:14" x14ac:dyDescent="0.25">
      <c r="N62" t="str">
        <f t="shared" si="3"/>
        <v/>
      </c>
    </row>
    <row r="63" spans="14:14" x14ac:dyDescent="0.25">
      <c r="N63" t="str">
        <f t="shared" si="3"/>
        <v/>
      </c>
    </row>
    <row r="64" spans="14:14" x14ac:dyDescent="0.25">
      <c r="N64" t="str">
        <f t="shared" si="3"/>
        <v/>
      </c>
    </row>
    <row r="65" spans="14:14" x14ac:dyDescent="0.25">
      <c r="N65" t="str">
        <f t="shared" si="3"/>
        <v/>
      </c>
    </row>
    <row r="66" spans="14:14" x14ac:dyDescent="0.25">
      <c r="N66" t="str">
        <f t="shared" si="3"/>
        <v/>
      </c>
    </row>
    <row r="67" spans="14:14" x14ac:dyDescent="0.25">
      <c r="N67" t="str">
        <f t="shared" si="3"/>
        <v/>
      </c>
    </row>
    <row r="68" spans="14:14" x14ac:dyDescent="0.25">
      <c r="N68" t="str">
        <f t="shared" ref="N68:N90" si="4">IF(
_xlfn.TEXTJOIN("",TRUE,B68:M68)="",
"",
B68&amp;": {"&amp;
_xlfn.TEXTJOIN(", ",TRUE,
IF(B68="","",B$1&amp;": """&amp;B68&amp;""""),
IF(C68="","",C$1&amp;": """&amp;C68&amp;""""),
IF(D68="","",D$1&amp;": """&amp;D68&amp;""""),
IF(E68="","",E$1&amp;": """&amp;E68&amp;""""),
IF(F68="","",F$1&amp;": """&amp;F68&amp;""""),
IF(G68="","",G$1&amp;": """&amp;G68&amp;""""),
IF(H68="","",H$1&amp;": """&amp;H68&amp;""""),
IF(I68="","",I$1&amp;": """&amp;I68&amp;""""),
IF(J68="","",J$1&amp;": """&amp;J68&amp;""""),
IF(K68="","",K$1&amp;": """&amp;K68&amp;""""),
IF(L68="","",L$1&amp;": """&amp;L68&amp;""""),
IF(M68="","",M$1&amp;": """&amp;M68&amp;"""")
)
&amp;
"}"
)</f>
        <v/>
      </c>
    </row>
    <row r="69" spans="14:14" x14ac:dyDescent="0.25">
      <c r="N69" t="str">
        <f t="shared" si="4"/>
        <v/>
      </c>
    </row>
    <row r="70" spans="14:14" x14ac:dyDescent="0.25">
      <c r="N70" t="str">
        <f t="shared" si="4"/>
        <v/>
      </c>
    </row>
    <row r="71" spans="14:14" x14ac:dyDescent="0.25">
      <c r="N71" t="str">
        <f t="shared" si="4"/>
        <v/>
      </c>
    </row>
    <row r="72" spans="14:14" x14ac:dyDescent="0.25">
      <c r="N72" t="str">
        <f t="shared" si="4"/>
        <v/>
      </c>
    </row>
    <row r="73" spans="14:14" x14ac:dyDescent="0.25">
      <c r="N73" t="str">
        <f t="shared" si="4"/>
        <v/>
      </c>
    </row>
    <row r="74" spans="14:14" x14ac:dyDescent="0.25">
      <c r="N74" t="str">
        <f t="shared" si="4"/>
        <v/>
      </c>
    </row>
    <row r="75" spans="14:14" x14ac:dyDescent="0.25">
      <c r="N75" t="str">
        <f t="shared" si="4"/>
        <v/>
      </c>
    </row>
    <row r="76" spans="14:14" x14ac:dyDescent="0.25">
      <c r="N76" t="str">
        <f t="shared" si="4"/>
        <v/>
      </c>
    </row>
    <row r="77" spans="14:14" x14ac:dyDescent="0.25">
      <c r="N77" t="str">
        <f t="shared" si="4"/>
        <v/>
      </c>
    </row>
    <row r="78" spans="14:14" x14ac:dyDescent="0.25">
      <c r="N78" t="str">
        <f t="shared" si="4"/>
        <v/>
      </c>
    </row>
    <row r="79" spans="14:14" x14ac:dyDescent="0.25">
      <c r="N79" t="str">
        <f t="shared" si="4"/>
        <v/>
      </c>
    </row>
    <row r="80" spans="14:14" x14ac:dyDescent="0.25">
      <c r="N80" t="str">
        <f t="shared" si="4"/>
        <v/>
      </c>
    </row>
    <row r="81" spans="14:14" x14ac:dyDescent="0.25">
      <c r="N81" t="str">
        <f t="shared" si="4"/>
        <v/>
      </c>
    </row>
    <row r="82" spans="14:14" x14ac:dyDescent="0.25">
      <c r="N82" t="str">
        <f t="shared" si="4"/>
        <v/>
      </c>
    </row>
    <row r="83" spans="14:14" x14ac:dyDescent="0.25">
      <c r="N83" t="str">
        <f t="shared" si="4"/>
        <v/>
      </c>
    </row>
    <row r="84" spans="14:14" x14ac:dyDescent="0.25">
      <c r="N84" t="str">
        <f t="shared" si="4"/>
        <v/>
      </c>
    </row>
    <row r="85" spans="14:14" x14ac:dyDescent="0.25">
      <c r="N85" t="str">
        <f t="shared" si="4"/>
        <v/>
      </c>
    </row>
    <row r="86" spans="14:14" x14ac:dyDescent="0.25">
      <c r="N86" t="str">
        <f t="shared" si="4"/>
        <v/>
      </c>
    </row>
    <row r="87" spans="14:14" x14ac:dyDescent="0.25">
      <c r="N87" t="str">
        <f t="shared" si="4"/>
        <v/>
      </c>
    </row>
    <row r="88" spans="14:14" x14ac:dyDescent="0.25">
      <c r="N88" t="str">
        <f t="shared" si="4"/>
        <v/>
      </c>
    </row>
    <row r="89" spans="14:14" x14ac:dyDescent="0.25">
      <c r="N89" t="str">
        <f t="shared" si="4"/>
        <v/>
      </c>
    </row>
    <row r="90" spans="14:14" x14ac:dyDescent="0.25">
      <c r="N90" t="str">
        <f t="shared" si="4"/>
        <v/>
      </c>
    </row>
  </sheetData>
  <pageMargins left="0.7" right="0.7" top="0.75" bottom="0.75" header="0.3" footer="0.3"/>
  <pageSetup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3FA28D-BC02-436D-867D-72877FBBC5B7}">
  <dimension ref="A1:Z71"/>
  <sheetViews>
    <sheetView workbookViewId="0">
      <pane ySplit="1" topLeftCell="A2" activePane="bottomLeft" state="frozen"/>
      <selection activeCell="Q1" sqref="Q1"/>
      <selection pane="bottomLeft" activeCell="Z3" sqref="Z3:Z64"/>
    </sheetView>
  </sheetViews>
  <sheetFormatPr defaultRowHeight="15" x14ac:dyDescent="0.25"/>
  <cols>
    <col min="1" max="1" width="3" bestFit="1" customWidth="1"/>
    <col min="2" max="2" width="74.28515625" bestFit="1" customWidth="1"/>
    <col min="3" max="4" width="8.28515625" customWidth="1"/>
    <col min="5" max="6" width="12.7109375" customWidth="1"/>
    <col min="7" max="7" width="35.5703125" customWidth="1"/>
    <col min="8" max="9" width="28.85546875" customWidth="1"/>
    <col min="10" max="10" width="16.85546875" customWidth="1"/>
    <col min="11" max="11" width="19.5703125" customWidth="1"/>
    <col min="12" max="12" width="18.140625" customWidth="1"/>
    <col min="13" max="26" width="28.85546875" customWidth="1"/>
  </cols>
  <sheetData>
    <row r="1" spans="1:26" x14ac:dyDescent="0.25">
      <c r="B1" t="s">
        <v>196</v>
      </c>
      <c r="C1" t="s">
        <v>344</v>
      </c>
      <c r="D1" t="s">
        <v>345</v>
      </c>
      <c r="E1" t="s">
        <v>198</v>
      </c>
      <c r="F1" t="s">
        <v>199</v>
      </c>
      <c r="G1" t="s">
        <v>197</v>
      </c>
      <c r="H1" t="s">
        <v>200</v>
      </c>
      <c r="I1" t="s">
        <v>201</v>
      </c>
      <c r="J1" t="s">
        <v>203</v>
      </c>
      <c r="K1" t="s">
        <v>346</v>
      </c>
      <c r="L1" t="s">
        <v>347</v>
      </c>
      <c r="M1" t="s">
        <v>348</v>
      </c>
      <c r="N1" t="s">
        <v>349</v>
      </c>
      <c r="O1" t="s">
        <v>350</v>
      </c>
      <c r="P1" t="s">
        <v>351</v>
      </c>
      <c r="Q1" t="s">
        <v>44</v>
      </c>
      <c r="R1" t="s">
        <v>352</v>
      </c>
      <c r="S1" t="s">
        <v>353</v>
      </c>
      <c r="T1" t="s">
        <v>354</v>
      </c>
      <c r="U1" t="s">
        <v>355</v>
      </c>
      <c r="V1" t="s">
        <v>356</v>
      </c>
      <c r="W1" t="s">
        <v>357</v>
      </c>
      <c r="X1" t="s">
        <v>358</v>
      </c>
      <c r="Y1" t="s">
        <v>359</v>
      </c>
      <c r="Z1" t="s">
        <v>205</v>
      </c>
    </row>
    <row r="2" spans="1:26" s="1" customFormat="1" ht="150" x14ac:dyDescent="0.25">
      <c r="B2" s="1" t="s">
        <v>360</v>
      </c>
      <c r="C2" s="1" t="s">
        <v>361</v>
      </c>
      <c r="D2" s="1" t="s">
        <v>362</v>
      </c>
      <c r="E2" s="1" t="s">
        <v>363</v>
      </c>
      <c r="F2" s="1" t="s">
        <v>364</v>
      </c>
      <c r="G2" s="1" t="s">
        <v>365</v>
      </c>
      <c r="H2" s="1" t="s">
        <v>366</v>
      </c>
      <c r="I2" s="1" t="s">
        <v>367</v>
      </c>
      <c r="J2" s="1" t="s">
        <v>368</v>
      </c>
      <c r="K2" s="1" t="s">
        <v>369</v>
      </c>
      <c r="L2" s="1" t="s">
        <v>370</v>
      </c>
      <c r="M2" s="1" t="s">
        <v>371</v>
      </c>
      <c r="N2" s="1" t="s">
        <v>372</v>
      </c>
      <c r="O2" s="1" t="s">
        <v>373</v>
      </c>
      <c r="P2" s="1" t="s">
        <v>374</v>
      </c>
      <c r="Q2" s="1" t="s">
        <v>375</v>
      </c>
      <c r="R2" s="1" t="s">
        <v>376</v>
      </c>
      <c r="S2" s="1" t="s">
        <v>377</v>
      </c>
      <c r="T2" s="1" t="s">
        <v>378</v>
      </c>
      <c r="U2" s="1" t="s">
        <v>379</v>
      </c>
      <c r="V2" s="1" t="s">
        <v>380</v>
      </c>
      <c r="W2" s="1" t="s">
        <v>53</v>
      </c>
      <c r="X2" s="1" t="s">
        <v>55</v>
      </c>
      <c r="Y2" s="1" t="s">
        <v>381</v>
      </c>
    </row>
    <row r="3" spans="1:26" x14ac:dyDescent="0.25">
      <c r="A3">
        <v>0</v>
      </c>
      <c r="B3" t="s">
        <v>382</v>
      </c>
      <c r="C3">
        <v>42.051998347369498</v>
      </c>
      <c r="D3">
        <v>-93.647184609828898</v>
      </c>
      <c r="G3" t="s">
        <v>383</v>
      </c>
      <c r="H3" s="5" t="s">
        <v>384</v>
      </c>
      <c r="Y3" s="1"/>
      <c r="Z3" t="str">
        <f>IF(
_xlfn.TEXTJOIN("",TRUE,B3:Y3)="",
"",
""""&amp;A3&amp;""": {"&amp;
_xlfn.TEXTJOIN(", ",TRUE,
IF(B3="","",B$1&amp;": """&amp;B3&amp;""""),
IF(C3="","",C$1&amp;": """&amp;C3&amp;""""),
IF(D3="","",D$1&amp;": """&amp;D3&amp;""""),
IF(E3="","",E$1&amp;": """&amp;E3&amp;""""),
IF(F3="","",F$1&amp;": """&amp;F3&amp;""""),
IF(G3="","",G$1&amp;": """&amp;G3&amp;""""),
IF(H3="","",H$1&amp;": """&amp;H3&amp;""""),
IF(I3="","",I$1&amp;": """&amp;I3&amp;""""),
IF(J3="","",J$1&amp;": """&amp;J3&amp;""""),
IF(K3="","",K$1&amp;": """&amp;K3&amp;""""),
IF(L3="","",L$1&amp;": """&amp;L3&amp;""""),
IF(M3="","",M$1&amp;": """&amp;M3&amp;""""),
IF(N3="","",N$1&amp;": """&amp;N3&amp;""""),
IF(O3="","",O$1&amp;": """&amp;O3&amp;""""),
IF(P3="","",P$1&amp;": """&amp;P3&amp;""""),
IF(Q3="","",Q$1&amp;": """&amp;Q3&amp;""""),
IF(R3="","",R$1&amp;": """&amp;R3&amp;""""),
IF(S3="","",S$1&amp;": """&amp;S3&amp;""""),
IF(T3="","",T$1&amp;": """&amp;T3&amp;""""),
IF(U3="","",U$1&amp;": """&amp;U3&amp;""""),
IF(V3="","",V$1&amp;": """&amp;V3&amp;""""),
IF(W3="","",W$1&amp;": """&amp;W3&amp;""""),
IF(X3="","",X$1&amp;": """&amp;X3&amp;""""),
IF(Y3="","",#REF!&amp;": """&amp;Y3&amp;"""")
)
&amp;
"}"
)</f>
        <v>"0": {name: "&lt;h3&gt;Ames Laboratory&lt;/h3&gt;", lat: "42.0519983473695", lng: "-93.6471846098289", description: "Ames National Laboratory is a U.S. Department of Energy National Laboratory dedicated to creating materials, inspiring minds to solve problems, and addressing global challenges. We are leaders in the discovery, synthesis, analysis, and application of new materials, novel chemistries, and transformational analytical tools. ", url: "https://www.ameslab.gov/"}</v>
      </c>
    </row>
    <row r="4" spans="1:26" x14ac:dyDescent="0.25">
      <c r="A4">
        <v>1</v>
      </c>
      <c r="B4" t="s">
        <v>385</v>
      </c>
      <c r="C4">
        <v>41.718294712419898</v>
      </c>
      <c r="D4">
        <v>-87.978880428835296</v>
      </c>
      <c r="G4" t="s">
        <v>386</v>
      </c>
      <c r="H4" t="s">
        <v>387</v>
      </c>
      <c r="Z4" t="str">
        <f>IF(
_xlfn.TEXTJOIN("",TRUE,B4:Y4)="",
"",
""""&amp;A4&amp;""": {"&amp;
_xlfn.TEXTJOIN(", ",TRUE,
IF(B4="","",B$1&amp;": """&amp;B4&amp;""""),
IF(C4="","",C$1&amp;": """&amp;C4&amp;""""),
IF(D4="","",D$1&amp;": """&amp;D4&amp;""""),
IF(E4="","",E$1&amp;": """&amp;E4&amp;""""),
IF(F4="","",F$1&amp;": """&amp;F4&amp;""""),
IF(G4="","",G$1&amp;": """&amp;G4&amp;""""),
IF(H4="","",H$1&amp;": """&amp;H4&amp;""""),
IF(I4="","",I$1&amp;": """&amp;I4&amp;""""),
IF(J4="","",J$1&amp;": """&amp;J4&amp;""""),
IF(K4="","",K$1&amp;": """&amp;K4&amp;""""),
IF(L4="","",L$1&amp;": """&amp;L4&amp;""""),
IF(M4="","",M$1&amp;": """&amp;M4&amp;""""),
IF(N4="","",N$1&amp;": """&amp;N4&amp;""""),
IF(O4="","",O$1&amp;": """&amp;O4&amp;""""),
IF(P4="","",P$1&amp;": """&amp;P4&amp;""""),
IF(Q4="","",Q$1&amp;": """&amp;Q4&amp;""""),
IF(R4="","",R$1&amp;": """&amp;R4&amp;""""),
IF(S4="","",S$1&amp;": """&amp;S4&amp;""""),
IF(T4="","",T$1&amp;": """&amp;T4&amp;""""),
IF(U4="","",U$1&amp;": """&amp;U4&amp;""""),
IF(V4="","",V$1&amp;": """&amp;V4&amp;""""),
IF(W4="","",W$1&amp;": """&amp;W4&amp;""""),
IF(X4="","",X$1&amp;": """&amp;X4&amp;""""),
IF(Y4="","",#REF!&amp;": """&amp;Y4&amp;"""")
)
&amp;
"}"
)</f>
        <v>"1": {name: "&lt;h3&gt;Argonne National Laboratory&lt;/h3&gt;", lat: "41.7182947124199", lng: "-87.9788804288353", description: "Argonne is a multidisciplinary science and engineering research center, where talented scientists and engineers work together to answer the biggest questions facing humanity, from how to obtain affordable clean energy to protecting ourselves and our environment. Ever since we were born out of the University of Chicago’s work on the Manhattan Project in the 1940s, our goal has been to make an impact — from the atomic to the human to the global scale.", url: "https://www.anl.gov/"}</v>
      </c>
    </row>
    <row r="5" spans="1:26" x14ac:dyDescent="0.25">
      <c r="A5">
        <v>2</v>
      </c>
      <c r="B5" t="s">
        <v>388</v>
      </c>
      <c r="C5">
        <v>40.868088169990898</v>
      </c>
      <c r="D5">
        <v>-72.883238841893601</v>
      </c>
      <c r="G5" t="s">
        <v>389</v>
      </c>
      <c r="H5" t="s">
        <v>390</v>
      </c>
      <c r="Z5" t="str">
        <f>IF(
_xlfn.TEXTJOIN("",TRUE,B5:Y5)="",
"",
""""&amp;A5&amp;""": {"&amp;
_xlfn.TEXTJOIN(", ",TRUE,
IF(B5="","",B$1&amp;": """&amp;B5&amp;""""),
IF(C5="","",C$1&amp;": """&amp;C5&amp;""""),
IF(D5="","",D$1&amp;": """&amp;D5&amp;""""),
IF(E5="","",E$1&amp;": """&amp;E5&amp;""""),
IF(F5="","",F$1&amp;": """&amp;F5&amp;""""),
IF(G5="","",G$1&amp;": """&amp;G5&amp;""""),
IF(H5="","",H$1&amp;": """&amp;H5&amp;""""),
IF(I5="","",I$1&amp;": """&amp;I5&amp;""""),
IF(J5="","",J$1&amp;": """&amp;J5&amp;""""),
IF(K5="","",K$1&amp;": """&amp;K5&amp;""""),
IF(L5="","",L$1&amp;": """&amp;L5&amp;""""),
IF(M5="","",M$1&amp;": """&amp;M5&amp;""""),
IF(N5="","",N$1&amp;": """&amp;N5&amp;""""),
IF(O5="","",O$1&amp;": """&amp;O5&amp;""""),
IF(P5="","",P$1&amp;": """&amp;P5&amp;""""),
IF(Q5="","",Q$1&amp;": """&amp;Q5&amp;""""),
IF(R5="","",R$1&amp;": """&amp;R5&amp;""""),
IF(S5="","",S$1&amp;": """&amp;S5&amp;""""),
IF(T5="","",T$1&amp;": """&amp;T5&amp;""""),
IF(U5="","",U$1&amp;": """&amp;U5&amp;""""),
IF(V5="","",V$1&amp;": """&amp;V5&amp;""""),
IF(W5="","",W$1&amp;": """&amp;W5&amp;""""),
IF(X5="","",X$1&amp;": """&amp;X5&amp;""""),
IF(Y5="","",#REF!&amp;": """&amp;Y5&amp;"""")
)
&amp;
"}"
)</f>
        <v>"2": {name: "&lt;h3&gt;Brookhaven National Laboratory&lt;/h3&gt;", lat: "40.8680881699909", lng: "-72.8832388418936", description: "We advance fundamental research in nuclear and particle physics to gain a deeper understanding of matter, energy, space, and time; apply photon sciences and nanomaterials research to energy challenges of critical importance to the nation; and perform cross-disciplinary research on computation, sustainable energy, national security, and Earth’s ecosystems.", url: "https://www.bnl.gov/world/"}</v>
      </c>
    </row>
    <row r="6" spans="1:26" x14ac:dyDescent="0.25">
      <c r="A6">
        <v>3</v>
      </c>
      <c r="B6" t="s">
        <v>391</v>
      </c>
      <c r="C6">
        <v>41.840657513844498</v>
      </c>
      <c r="D6">
        <v>-88.279500626987499</v>
      </c>
      <c r="G6" t="s">
        <v>392</v>
      </c>
      <c r="H6" t="s">
        <v>393</v>
      </c>
      <c r="Z6" t="str">
        <f>IF(
_xlfn.TEXTJOIN("",TRUE,B6:Y6)="",
"",
""""&amp;A6&amp;""": {"&amp;
_xlfn.TEXTJOIN(", ",TRUE,
IF(B6="","",B$1&amp;": """&amp;B6&amp;""""),
IF(C6="","",C$1&amp;": """&amp;C6&amp;""""),
IF(D6="","",D$1&amp;": """&amp;D6&amp;""""),
IF(E6="","",E$1&amp;": """&amp;E6&amp;""""),
IF(F6="","",F$1&amp;": """&amp;F6&amp;""""),
IF(G6="","",G$1&amp;": """&amp;G6&amp;""""),
IF(H6="","",H$1&amp;": """&amp;H6&amp;""""),
IF(I6="","",I$1&amp;": """&amp;I6&amp;""""),
IF(J6="","",J$1&amp;": """&amp;J6&amp;""""),
IF(K6="","",K$1&amp;": """&amp;K6&amp;""""),
IF(L6="","",L$1&amp;": """&amp;L6&amp;""""),
IF(M6="","",M$1&amp;": """&amp;M6&amp;""""),
IF(N6="","",N$1&amp;": """&amp;N6&amp;""""),
IF(O6="","",O$1&amp;": """&amp;O6&amp;""""),
IF(P6="","",P$1&amp;": """&amp;P6&amp;""""),
IF(Q6="","",Q$1&amp;": """&amp;Q6&amp;""""),
IF(R6="","",R$1&amp;": """&amp;R6&amp;""""),
IF(S6="","",S$1&amp;": """&amp;S6&amp;""""),
IF(T6="","",T$1&amp;": """&amp;T6&amp;""""),
IF(U6="","",U$1&amp;": """&amp;U6&amp;""""),
IF(V6="","",V$1&amp;": """&amp;V6&amp;""""),
IF(W6="","",W$1&amp;": """&amp;W6&amp;""""),
IF(X6="","",X$1&amp;": """&amp;X6&amp;""""),
IF(Y6="","",#REF!&amp;": """&amp;Y6&amp;"""")
)
&amp;
"}"
)</f>
        <v>"3": {name: "&lt;h3&gt;Fermi National Accelerator Laboratory&lt;/h3&gt;", lat: "41.8406575138445", lng: "-88.2795006269875", description: "Since 1967, Fermilab has worked to answer fundamental questions and enhance our understanding of everything we see around us. As the United States' premier particle physics laboratory, we do science that matters. We work on the world's most advanced particle accelerators and dig down to the smallest building blocks of matter. We also probe the farthest reaches of the universe, seeking out the nature of dark matter and dark energy.", url: "https://www.fnal.gov/"}</v>
      </c>
    </row>
    <row r="7" spans="1:26" x14ac:dyDescent="0.25">
      <c r="A7">
        <v>4</v>
      </c>
      <c r="B7" t="s">
        <v>394</v>
      </c>
      <c r="C7">
        <v>43.517404672019602</v>
      </c>
      <c r="D7">
        <v>-112.048996574117</v>
      </c>
      <c r="G7" t="s">
        <v>395</v>
      </c>
      <c r="H7" t="s">
        <v>396</v>
      </c>
      <c r="Z7" t="str">
        <f>IF(
_xlfn.TEXTJOIN("",TRUE,B7:Y7)="",
"",
""""&amp;A7&amp;""": {"&amp;
_xlfn.TEXTJOIN(", ",TRUE,
IF(B7="","",B$1&amp;": """&amp;B7&amp;""""),
IF(C7="","",C$1&amp;": """&amp;C7&amp;""""),
IF(D7="","",D$1&amp;": """&amp;D7&amp;""""),
IF(E7="","",E$1&amp;": """&amp;E7&amp;""""),
IF(F7="","",F$1&amp;": """&amp;F7&amp;""""),
IF(G7="","",G$1&amp;": """&amp;G7&amp;""""),
IF(H7="","",H$1&amp;": """&amp;H7&amp;""""),
IF(I7="","",I$1&amp;": """&amp;I7&amp;""""),
IF(J7="","",J$1&amp;": """&amp;J7&amp;""""),
IF(K7="","",K$1&amp;": """&amp;K7&amp;""""),
IF(L7="","",L$1&amp;": """&amp;L7&amp;""""),
IF(M7="","",M$1&amp;": """&amp;M7&amp;""""),
IF(N7="","",N$1&amp;": """&amp;N7&amp;""""),
IF(O7="","",O$1&amp;": """&amp;O7&amp;""""),
IF(P7="","",P$1&amp;": """&amp;P7&amp;""""),
IF(Q7="","",Q$1&amp;": """&amp;Q7&amp;""""),
IF(R7="","",R$1&amp;": """&amp;R7&amp;""""),
IF(S7="","",S$1&amp;": """&amp;S7&amp;""""),
IF(T7="","",T$1&amp;": """&amp;T7&amp;""""),
IF(U7="","",U$1&amp;": """&amp;U7&amp;""""),
IF(V7="","",V$1&amp;": """&amp;V7&amp;""""),
IF(W7="","",W$1&amp;": """&amp;W7&amp;""""),
IF(X7="","",X$1&amp;": """&amp;X7&amp;""""),
IF(Y7="","",#REF!&amp;": """&amp;Y7&amp;"""")
)
&amp;
"}"
)</f>
        <v>"4": {name: "&lt;h3&gt;Idaho National Laboratory&lt;/h3&gt;", lat: "43.5174046720196", lng: "-112.048996574117", description: "INL houses an exceptional array of scientific expertise, equipment and vision to help shape extraordinary new technologies into practical, everyday uses. Though we are diverse in our research, all our missions call for us to advance human knowledge to make a safer, cleaner world with a higher standard of living for everyone.", url: "https://inl.gov/"}</v>
      </c>
    </row>
    <row r="8" spans="1:26" x14ac:dyDescent="0.25">
      <c r="A8">
        <v>5</v>
      </c>
      <c r="B8" t="s">
        <v>397</v>
      </c>
      <c r="C8">
        <v>37.851195883628499</v>
      </c>
      <c r="D8">
        <v>-122.294621041444</v>
      </c>
      <c r="G8" t="s">
        <v>398</v>
      </c>
      <c r="H8" t="s">
        <v>399</v>
      </c>
      <c r="Z8" t="str">
        <f>IF(
_xlfn.TEXTJOIN("",TRUE,B8:Y8)="",
"",
""""&amp;A8&amp;""": {"&amp;
_xlfn.TEXTJOIN(", ",TRUE,
IF(B8="","",B$1&amp;": """&amp;B8&amp;""""),
IF(C8="","",C$1&amp;": """&amp;C8&amp;""""),
IF(D8="","",D$1&amp;": """&amp;D8&amp;""""),
IF(E8="","",E$1&amp;": """&amp;E8&amp;""""),
IF(F8="","",F$1&amp;": """&amp;F8&amp;""""),
IF(G8="","",G$1&amp;": """&amp;G8&amp;""""),
IF(H8="","",H$1&amp;": """&amp;H8&amp;""""),
IF(I8="","",I$1&amp;": """&amp;I8&amp;""""),
IF(J8="","",J$1&amp;": """&amp;J8&amp;""""),
IF(K8="","",K$1&amp;": """&amp;K8&amp;""""),
IF(L8="","",L$1&amp;": """&amp;L8&amp;""""),
IF(M8="","",M$1&amp;": """&amp;M8&amp;""""),
IF(N8="","",N$1&amp;": """&amp;N8&amp;""""),
IF(O8="","",O$1&amp;": """&amp;O8&amp;""""),
IF(P8="","",P$1&amp;": """&amp;P8&amp;""""),
IF(Q8="","",Q$1&amp;": """&amp;Q8&amp;""""),
IF(R8="","",R$1&amp;": """&amp;R8&amp;""""),
IF(S8="","",S$1&amp;": """&amp;S8&amp;""""),
IF(T8="","",T$1&amp;": """&amp;T8&amp;""""),
IF(U8="","",U$1&amp;": """&amp;U8&amp;""""),
IF(V8="","",V$1&amp;": """&amp;V8&amp;""""),
IF(W8="","",W$1&amp;": """&amp;W8&amp;""""),
IF(X8="","",X$1&amp;": """&amp;X8&amp;""""),
IF(Y8="","",#REF!&amp;": """&amp;Y8&amp;"""")
)
&amp;
"}"
)</f>
        <v>"5": {name: "&lt;h3&gt;Lawrence Berkley National Laboratory&lt;/h3&gt;", lat: "37.8511958836285", lng: "-122.294621041444", description: "Berkeley Lab’s nine-plus decades of transforming discovery science into solutions have resulted in hundreds of breakthroughs. ", url: "https://www.lbl.gov/"}</v>
      </c>
    </row>
    <row r="9" spans="1:26" x14ac:dyDescent="0.25">
      <c r="A9">
        <v>6</v>
      </c>
      <c r="B9" t="s">
        <v>400</v>
      </c>
      <c r="C9">
        <v>37.6871400785815</v>
      </c>
      <c r="D9">
        <v>-121.705850029819</v>
      </c>
      <c r="G9" t="s">
        <v>401</v>
      </c>
      <c r="H9" t="s">
        <v>402</v>
      </c>
      <c r="Z9" t="str">
        <f>IF(
_xlfn.TEXTJOIN("",TRUE,B9:Y9)="",
"",
""""&amp;A9&amp;""": {"&amp;
_xlfn.TEXTJOIN(", ",TRUE,
IF(B9="","",B$1&amp;": """&amp;B9&amp;""""),
IF(C9="","",C$1&amp;": """&amp;C9&amp;""""),
IF(D9="","",D$1&amp;": """&amp;D9&amp;""""),
IF(E9="","",E$1&amp;": """&amp;E9&amp;""""),
IF(F9="","",F$1&amp;": """&amp;F9&amp;""""),
IF(G9="","",G$1&amp;": """&amp;G9&amp;""""),
IF(H9="","",H$1&amp;": """&amp;H9&amp;""""),
IF(I9="","",I$1&amp;": """&amp;I9&amp;""""),
IF(J9="","",J$1&amp;": """&amp;J9&amp;""""),
IF(K9="","",K$1&amp;": """&amp;K9&amp;""""),
IF(L9="","",L$1&amp;": """&amp;L9&amp;""""),
IF(M9="","",M$1&amp;": """&amp;M9&amp;""""),
IF(N9="","",N$1&amp;": """&amp;N9&amp;""""),
IF(O9="","",O$1&amp;": """&amp;O9&amp;""""),
IF(P9="","",P$1&amp;": """&amp;P9&amp;""""),
IF(Q9="","",Q$1&amp;": """&amp;Q9&amp;""""),
IF(R9="","",R$1&amp;": """&amp;R9&amp;""""),
IF(S9="","",S$1&amp;": """&amp;S9&amp;""""),
IF(T9="","",T$1&amp;": """&amp;T9&amp;""""),
IF(U9="","",U$1&amp;": """&amp;U9&amp;""""),
IF(V9="","",V$1&amp;": """&amp;V9&amp;""""),
IF(W9="","",W$1&amp;": """&amp;W9&amp;""""),
IF(X9="","",X$1&amp;": """&amp;X9&amp;""""),
IF(Y9="","",#REF!&amp;": """&amp;Y9&amp;"""")
)
&amp;
"}"
)</f>
        <v>"6": {name: "&lt;h3&gt;Lawrence Livermore National Laboratory&lt;/h3&gt;", lat: "37.6871400785815", lng: "-121.705850029819", description: "For more than 70 years, Lawrence Livermore National Laboratory has applied science and technology (S&amp;T) to make the world a safer place. While keeping our crucial mission-driven commitments in mind, we apply cutting-edge science and technology to achieve breakthroughs in nuclear deterrence, counterterrorism and nonproliferation, defense and intelligence and energy and environmental security.", url: "https://www.llnl.gov/"}</v>
      </c>
    </row>
    <row r="10" spans="1:26" ht="255" x14ac:dyDescent="0.25">
      <c r="A10">
        <v>7</v>
      </c>
      <c r="B10" t="s">
        <v>403</v>
      </c>
      <c r="C10">
        <v>35.880375625192798</v>
      </c>
      <c r="D10">
        <v>-106.321382042674</v>
      </c>
      <c r="G10" s="1" t="s">
        <v>404</v>
      </c>
      <c r="H10" s="5" t="s">
        <v>405</v>
      </c>
      <c r="Z10" t="str">
        <f>IF(
_xlfn.TEXTJOIN("",TRUE,B10:Y10)="",
"",
""""&amp;A10&amp;""": {"&amp;
_xlfn.TEXTJOIN(", ",TRUE,
IF(B10="","",B$1&amp;": """&amp;B10&amp;""""),
IF(C10="","",C$1&amp;": """&amp;C10&amp;""""),
IF(D10="","",D$1&amp;": """&amp;D10&amp;""""),
IF(E10="","",E$1&amp;": """&amp;E10&amp;""""),
IF(F10="","",F$1&amp;": """&amp;F10&amp;""""),
IF(G10="","",G$1&amp;": """&amp;G10&amp;""""),
IF(H10="","",H$1&amp;": """&amp;H10&amp;""""),
IF(I10="","",I$1&amp;": """&amp;I10&amp;""""),
IF(J10="","",J$1&amp;": """&amp;J10&amp;""""),
IF(K10="","",K$1&amp;": """&amp;K10&amp;""""),
IF(L10="","",L$1&amp;": """&amp;L10&amp;""""),
IF(M10="","",M$1&amp;": """&amp;M10&amp;""""),
IF(N10="","",N$1&amp;": """&amp;N10&amp;""""),
IF(O10="","",O$1&amp;": """&amp;O10&amp;""""),
IF(P10="","",P$1&amp;": """&amp;P10&amp;""""),
IF(Q10="","",Q$1&amp;": """&amp;Q10&amp;""""),
IF(R10="","",R$1&amp;": """&amp;R10&amp;""""),
IF(S10="","",S$1&amp;": """&amp;S10&amp;""""),
IF(T10="","",T$1&amp;": """&amp;T10&amp;""""),
IF(U10="","",U$1&amp;": """&amp;U10&amp;""""),
IF(V10="","",V$1&amp;": """&amp;V10&amp;""""),
IF(W10="","",W$1&amp;": """&amp;W10&amp;""""),
IF(X10="","",X$1&amp;": """&amp;X10&amp;""""),
IF(Y10="","",#REF!&amp;": """&amp;Y10&amp;"""")
)
&amp;
"}"
)</f>
        <v>"7": {name: "&lt;h3&gt;Los Alamos National Laboratory&lt;/h3&gt;", lat: "35.8803756251928", lng: "-106.321382042674", description: "As a federally funded research and development center, Los Alamos National Laboratory aligns our strategic plan with priorities set by the Department of Energy's National Nuclear Security Administration (DOE NNSA) and key national strategy guidance documents. We execute work across all of DOE’s missions: national security, science, energy, and environmental management. Scientific and engineering capabilities developed through LANL’s stockpile research are part of what makes DOE and NNSA a science, technology, and engineering powerhouse for the nation.", url: "https://www.lanl.gov/"}</v>
      </c>
    </row>
    <row r="11" spans="1:26" ht="150" x14ac:dyDescent="0.25">
      <c r="A11">
        <v>8</v>
      </c>
      <c r="B11" t="s">
        <v>406</v>
      </c>
      <c r="C11">
        <v>44.623156999999999</v>
      </c>
      <c r="D11">
        <v>-123.12065800000001</v>
      </c>
      <c r="G11" s="1" t="s">
        <v>407</v>
      </c>
      <c r="H11" t="s">
        <v>408</v>
      </c>
      <c r="Z11" t="str">
        <f>IF(
_xlfn.TEXTJOIN("",TRUE,B11:Y11)="",
"",
""""&amp;A11&amp;""": {"&amp;
_xlfn.TEXTJOIN(", ",TRUE,
IF(B11="","",B$1&amp;": """&amp;B11&amp;""""),
IF(C11="","",C$1&amp;": """&amp;C11&amp;""""),
IF(D11="","",D$1&amp;": """&amp;D11&amp;""""),
IF(E11="","",E$1&amp;": """&amp;E11&amp;""""),
IF(F11="","",F$1&amp;": """&amp;F11&amp;""""),
IF(G11="","",G$1&amp;": """&amp;G11&amp;""""),
IF(H11="","",H$1&amp;": """&amp;H11&amp;""""),
IF(I11="","",I$1&amp;": """&amp;I11&amp;""""),
IF(J11="","",J$1&amp;": """&amp;J11&amp;""""),
IF(K11="","",K$1&amp;": """&amp;K11&amp;""""),
IF(L11="","",L$1&amp;": """&amp;L11&amp;""""),
IF(M11="","",M$1&amp;": """&amp;M11&amp;""""),
IF(N11="","",N$1&amp;": """&amp;N11&amp;""""),
IF(O11="","",O$1&amp;": """&amp;O11&amp;""""),
IF(P11="","",P$1&amp;": """&amp;P11&amp;""""),
IF(Q11="","",Q$1&amp;": """&amp;Q11&amp;""""),
IF(R11="","",R$1&amp;": """&amp;R11&amp;""""),
IF(S11="","",S$1&amp;": """&amp;S11&amp;""""),
IF(T11="","",T$1&amp;": """&amp;T11&amp;""""),
IF(U11="","",U$1&amp;": """&amp;U11&amp;""""),
IF(V11="","",V$1&amp;": """&amp;V11&amp;""""),
IF(W11="","",W$1&amp;": """&amp;W11&amp;""""),
IF(X11="","",X$1&amp;": """&amp;X11&amp;""""),
IF(Y11="","",#REF!&amp;": """&amp;Y11&amp;"""")
)
&amp;
"}"
)</f>
        <v>"8": {name: "&lt;h3&gt;National Energy Technology Laboratory: Albany&lt;/h3&gt;", lat: "44.623157", lng: "-123.120658", description: "Driving innovation and delivering solutions for an environmentally sustainable and prosperous energy future: Ensuring affordable, abundant and reliable energy that drives a robust economy and national security, while developing technologies to manage carbon across the full life cycle, and enabling environmental sustainability for all Americans.", url: "https://netl.doe.gov/"}</v>
      </c>
    </row>
    <row r="12" spans="1:26" ht="150" x14ac:dyDescent="0.25">
      <c r="A12">
        <v>9</v>
      </c>
      <c r="B12" t="s">
        <v>409</v>
      </c>
      <c r="C12">
        <v>39.672339999999998</v>
      </c>
      <c r="D12">
        <v>-79.977346999999995</v>
      </c>
      <c r="G12" s="1" t="s">
        <v>407</v>
      </c>
      <c r="H12" t="s">
        <v>408</v>
      </c>
      <c r="Z12" t="str">
        <f>IF(
_xlfn.TEXTJOIN("",TRUE,B12:Y12)="",
"",
""""&amp;A12&amp;""": {"&amp;
_xlfn.TEXTJOIN(", ",TRUE,
IF(B12="","",B$1&amp;": """&amp;B12&amp;""""),
IF(C12="","",C$1&amp;": """&amp;C12&amp;""""),
IF(D12="","",D$1&amp;": """&amp;D12&amp;""""),
IF(E12="","",E$1&amp;": """&amp;E12&amp;""""),
IF(F12="","",F$1&amp;": """&amp;F12&amp;""""),
IF(G12="","",G$1&amp;": """&amp;G12&amp;""""),
IF(H12="","",H$1&amp;": """&amp;H12&amp;""""),
IF(I12="","",I$1&amp;": """&amp;I12&amp;""""),
IF(J12="","",J$1&amp;": """&amp;J12&amp;""""),
IF(K12="","",K$1&amp;": """&amp;K12&amp;""""),
IF(L12="","",L$1&amp;": """&amp;L12&amp;""""),
IF(M12="","",M$1&amp;": """&amp;M12&amp;""""),
IF(N12="","",N$1&amp;": """&amp;N12&amp;""""),
IF(O12="","",O$1&amp;": """&amp;O12&amp;""""),
IF(P12="","",P$1&amp;": """&amp;P12&amp;""""),
IF(Q12="","",Q$1&amp;": """&amp;Q12&amp;""""),
IF(R12="","",R$1&amp;": """&amp;R12&amp;""""),
IF(S12="","",S$1&amp;": """&amp;S12&amp;""""),
IF(T12="","",T$1&amp;": """&amp;T12&amp;""""),
IF(U12="","",U$1&amp;": """&amp;U12&amp;""""),
IF(V12="","",V$1&amp;": """&amp;V12&amp;""""),
IF(W12="","",W$1&amp;": """&amp;W12&amp;""""),
IF(X12="","",X$1&amp;": """&amp;X12&amp;""""),
IF(Y12="","",#REF!&amp;": """&amp;Y12&amp;"""")
)
&amp;
"}"
)</f>
        <v>"9": {name: "&lt;h3&gt;National Energy Technology Laboratory: Morgantown&lt;/h3&gt;", lat: "39.67234", lng: "-79.977347", description: "Driving innovation and delivering solutions for an environmentally sustainable and prosperous energy future: Ensuring affordable, abundant and reliable energy that drives a robust economy and national security, while developing technologies to manage carbon across the full life cycle, and enabling environmental sustainability for all Americans.", url: "https://netl.doe.gov/"}</v>
      </c>
    </row>
    <row r="13" spans="1:26" ht="150" x14ac:dyDescent="0.25">
      <c r="A13">
        <v>10</v>
      </c>
      <c r="B13" t="s">
        <v>410</v>
      </c>
      <c r="C13">
        <v>40.300521000000003</v>
      </c>
      <c r="D13">
        <v>-79.977682000000001</v>
      </c>
      <c r="G13" s="1" t="s">
        <v>407</v>
      </c>
      <c r="H13" t="s">
        <v>408</v>
      </c>
      <c r="Z13" t="str">
        <f>IF(
_xlfn.TEXTJOIN("",TRUE,B13:Y13)="",
"",
""""&amp;A13&amp;""": {"&amp;
_xlfn.TEXTJOIN(", ",TRUE,
IF(B13="","",B$1&amp;": """&amp;B13&amp;""""),
IF(C13="","",C$1&amp;": """&amp;C13&amp;""""),
IF(D13="","",D$1&amp;": """&amp;D13&amp;""""),
IF(E13="","",E$1&amp;": """&amp;E13&amp;""""),
IF(F13="","",F$1&amp;": """&amp;F13&amp;""""),
IF(G13="","",G$1&amp;": """&amp;G13&amp;""""),
IF(H13="","",H$1&amp;": """&amp;H13&amp;""""),
IF(I13="","",I$1&amp;": """&amp;I13&amp;""""),
IF(J13="","",J$1&amp;": """&amp;J13&amp;""""),
IF(K13="","",K$1&amp;": """&amp;K13&amp;""""),
IF(L13="","",L$1&amp;": """&amp;L13&amp;""""),
IF(M13="","",M$1&amp;": """&amp;M13&amp;""""),
IF(N13="","",N$1&amp;": """&amp;N13&amp;""""),
IF(O13="","",O$1&amp;": """&amp;O13&amp;""""),
IF(P13="","",P$1&amp;": """&amp;P13&amp;""""),
IF(Q13="","",Q$1&amp;": """&amp;Q13&amp;""""),
IF(R13="","",R$1&amp;": """&amp;R13&amp;""""),
IF(S13="","",S$1&amp;": """&amp;S13&amp;""""),
IF(T13="","",T$1&amp;": """&amp;T13&amp;""""),
IF(U13="","",U$1&amp;": """&amp;U13&amp;""""),
IF(V13="","",V$1&amp;": """&amp;V13&amp;""""),
IF(W13="","",W$1&amp;": """&amp;W13&amp;""""),
IF(X13="","",X$1&amp;": """&amp;X13&amp;""""),
IF(Y13="","",#REF!&amp;": """&amp;Y13&amp;"""")
)
&amp;
"}"
)</f>
        <v>"10": {name: "&lt;h3&gt;National Energy Technology Laboratory: Pittsburg&lt;/h3&gt;", lat: "40.300521", lng: "-79.977682", description: "Driving innovation and delivering solutions for an environmentally sustainable and prosperous energy future: Ensuring affordable, abundant and reliable energy that drives a robust economy and national security, while developing technologies to manage carbon across the full life cycle, and enabling environmental sustainability for all Americans.", url: "https://netl.doe.gov/"}</v>
      </c>
    </row>
    <row r="14" spans="1:26" ht="135" x14ac:dyDescent="0.25">
      <c r="A14">
        <v>11</v>
      </c>
      <c r="B14" t="s">
        <v>411</v>
      </c>
      <c r="C14">
        <v>39.738214440220702</v>
      </c>
      <c r="D14">
        <v>-105.16868599999999</v>
      </c>
      <c r="G14" s="1" t="s">
        <v>412</v>
      </c>
      <c r="H14" t="s">
        <v>413</v>
      </c>
      <c r="Z14" t="str">
        <f>IF(
_xlfn.TEXTJOIN("",TRUE,B14:Y14)="",
"",
""""&amp;A14&amp;""": {"&amp;
_xlfn.TEXTJOIN(", ",TRUE,
IF(B14="","",B$1&amp;": """&amp;B14&amp;""""),
IF(C14="","",C$1&amp;": """&amp;C14&amp;""""),
IF(D14="","",D$1&amp;": """&amp;D14&amp;""""),
IF(E14="","",E$1&amp;": """&amp;E14&amp;""""),
IF(F14="","",F$1&amp;": """&amp;F14&amp;""""),
IF(G14="","",G$1&amp;": """&amp;G14&amp;""""),
IF(H14="","",H$1&amp;": """&amp;H14&amp;""""),
IF(I14="","",I$1&amp;": """&amp;I14&amp;""""),
IF(J14="","",J$1&amp;": """&amp;J14&amp;""""),
IF(K14="","",K$1&amp;": """&amp;K14&amp;""""),
IF(L14="","",L$1&amp;": """&amp;L14&amp;""""),
IF(M14="","",M$1&amp;": """&amp;M14&amp;""""),
IF(N14="","",N$1&amp;": """&amp;N14&amp;""""),
IF(O14="","",O$1&amp;": """&amp;O14&amp;""""),
IF(P14="","",P$1&amp;": """&amp;P14&amp;""""),
IF(Q14="","",Q$1&amp;": """&amp;Q14&amp;""""),
IF(R14="","",R$1&amp;": """&amp;R14&amp;""""),
IF(S14="","",S$1&amp;": """&amp;S14&amp;""""),
IF(T14="","",T$1&amp;": """&amp;T14&amp;""""),
IF(U14="","",U$1&amp;": """&amp;U14&amp;""""),
IF(V14="","",V$1&amp;": """&amp;V14&amp;""""),
IF(W14="","",W$1&amp;": """&amp;W14&amp;""""),
IF(X14="","",X$1&amp;": """&amp;X14&amp;""""),
IF(Y14="","",#REF!&amp;": """&amp;Y14&amp;"""")
)
&amp;
"}"
)</f>
        <v>"11": {name: "&lt;h3&gt;National Renewable Energy Laboratory: Golden Campus&lt;/h3&gt;", lat: "39.7382144402207", lng: "-105.168686", description: "At the National Renewable Energy Laboratory (NREL), we focus on creative answers to today's energy challenges. From breakthroughs in fundamental science to new clean technologies to integrated energy systems that power our lives, NREL researchers are transforming the way the nation and the world use energy.", url: "https://www.nrel.gov/"}</v>
      </c>
    </row>
    <row r="15" spans="1:26" ht="135" x14ac:dyDescent="0.25">
      <c r="A15">
        <v>12</v>
      </c>
      <c r="B15" t="s">
        <v>414</v>
      </c>
      <c r="C15">
        <v>39.914147393497899</v>
      </c>
      <c r="D15">
        <v>-105.21536381736</v>
      </c>
      <c r="G15" s="1" t="s">
        <v>412</v>
      </c>
      <c r="H15" t="s">
        <v>413</v>
      </c>
      <c r="Z15" t="str">
        <f>IF(
_xlfn.TEXTJOIN("",TRUE,B15:Y15)="",
"",
""""&amp;A15&amp;""": {"&amp;
_xlfn.TEXTJOIN(", ",TRUE,
IF(B15="","",B$1&amp;": """&amp;B15&amp;""""),
IF(C15="","",C$1&amp;": """&amp;C15&amp;""""),
IF(D15="","",D$1&amp;": """&amp;D15&amp;""""),
IF(E15="","",E$1&amp;": """&amp;E15&amp;""""),
IF(F15="","",F$1&amp;": """&amp;F15&amp;""""),
IF(G15="","",G$1&amp;": """&amp;G15&amp;""""),
IF(H15="","",H$1&amp;": """&amp;H15&amp;""""),
IF(I15="","",I$1&amp;": """&amp;I15&amp;""""),
IF(J15="","",J$1&amp;": """&amp;J15&amp;""""),
IF(K15="","",K$1&amp;": """&amp;K15&amp;""""),
IF(L15="","",L$1&amp;": """&amp;L15&amp;""""),
IF(M15="","",M$1&amp;": """&amp;M15&amp;""""),
IF(N15="","",N$1&amp;": """&amp;N15&amp;""""),
IF(O15="","",O$1&amp;": """&amp;O15&amp;""""),
IF(P15="","",P$1&amp;": """&amp;P15&amp;""""),
IF(Q15="","",Q$1&amp;": """&amp;Q15&amp;""""),
IF(R15="","",R$1&amp;": """&amp;R15&amp;""""),
IF(S15="","",S$1&amp;": """&amp;S15&amp;""""),
IF(T15="","",T$1&amp;": """&amp;T15&amp;""""),
IF(U15="","",U$1&amp;": """&amp;U15&amp;""""),
IF(V15="","",V$1&amp;": """&amp;V15&amp;""""),
IF(W15="","",W$1&amp;": """&amp;W15&amp;""""),
IF(X15="","",X$1&amp;": """&amp;X15&amp;""""),
IF(Y15="","",#REF!&amp;": """&amp;Y15&amp;"""")
)
&amp;
"}"
)</f>
        <v>"12": {name: "&lt;h3&gt;National Renewable Energy Laboratory: Flatirons Campus&lt;/h3&gt;", lat: "39.9141473934979", lng: "-105.21536381736", description: "At the National Renewable Energy Laboratory (NREL), we focus on creative answers to today's energy challenges. From breakthroughs in fundamental science to new clean technologies to integrated energy systems that power our lives, NREL researchers are transforming the way the nation and the world use energy.", url: "https://www.nrel.gov/"}</v>
      </c>
    </row>
    <row r="16" spans="1:26" ht="135" x14ac:dyDescent="0.25">
      <c r="A16">
        <v>13</v>
      </c>
      <c r="B16" t="s">
        <v>415</v>
      </c>
      <c r="C16">
        <v>64.853729962314901</v>
      </c>
      <c r="D16">
        <v>-147.837596407391</v>
      </c>
      <c r="G16" s="1" t="s">
        <v>412</v>
      </c>
      <c r="H16" t="s">
        <v>413</v>
      </c>
      <c r="Z16" t="str">
        <f>IF(
_xlfn.TEXTJOIN("",TRUE,B16:Y16)="",
"",
""""&amp;A16&amp;""": {"&amp;
_xlfn.TEXTJOIN(", ",TRUE,
IF(B16="","",B$1&amp;": """&amp;B16&amp;""""),
IF(C16="","",C$1&amp;": """&amp;C16&amp;""""),
IF(D16="","",D$1&amp;": """&amp;D16&amp;""""),
IF(E16="","",E$1&amp;": """&amp;E16&amp;""""),
IF(F16="","",F$1&amp;": """&amp;F16&amp;""""),
IF(G16="","",G$1&amp;": """&amp;G16&amp;""""),
IF(H16="","",H$1&amp;": """&amp;H16&amp;""""),
IF(I16="","",I$1&amp;": """&amp;I16&amp;""""),
IF(J16="","",J$1&amp;": """&amp;J16&amp;""""),
IF(K16="","",K$1&amp;": """&amp;K16&amp;""""),
IF(L16="","",L$1&amp;": """&amp;L16&amp;""""),
IF(M16="","",M$1&amp;": """&amp;M16&amp;""""),
IF(N16="","",N$1&amp;": """&amp;N16&amp;""""),
IF(O16="","",O$1&amp;": """&amp;O16&amp;""""),
IF(P16="","",P$1&amp;": """&amp;P16&amp;""""),
IF(Q16="","",Q$1&amp;": """&amp;Q16&amp;""""),
IF(R16="","",R$1&amp;": """&amp;R16&amp;""""),
IF(S16="","",S$1&amp;": """&amp;S16&amp;""""),
IF(T16="","",T$1&amp;": """&amp;T16&amp;""""),
IF(U16="","",U$1&amp;": """&amp;U16&amp;""""),
IF(V16="","",V$1&amp;": """&amp;V16&amp;""""),
IF(W16="","",W$1&amp;": """&amp;W16&amp;""""),
IF(X16="","",X$1&amp;": """&amp;X16&amp;""""),
IF(Y16="","",#REF!&amp;": """&amp;Y16&amp;"""")
)
&amp;
"}"
)</f>
        <v>"13": {name: "&lt;h3&gt;National Renewable Energy Laboratory: Fairbanks, Alaska Campus&lt;/h3&gt;", lat: "64.8537299623149", lng: "-147.837596407391", description: "At the National Renewable Energy Laboratory (NREL), we focus on creative answers to today's energy challenges. From breakthroughs in fundamental science to new clean technologies to integrated energy systems that power our lives, NREL researchers are transforming the way the nation and the world use energy.", url: "https://www.nrel.gov/"}</v>
      </c>
    </row>
    <row r="17" spans="1:26" ht="135" x14ac:dyDescent="0.25">
      <c r="A17">
        <v>14</v>
      </c>
      <c r="B17" t="s">
        <v>416</v>
      </c>
      <c r="C17">
        <v>38.885111819576203</v>
      </c>
      <c r="D17">
        <v>-77.024739364272193</v>
      </c>
      <c r="G17" s="1" t="s">
        <v>412</v>
      </c>
      <c r="H17" t="s">
        <v>413</v>
      </c>
      <c r="Z17" t="str">
        <f>IF(
_xlfn.TEXTJOIN("",TRUE,B17:Y17)="",
"",
""""&amp;A17&amp;""": {"&amp;
_xlfn.TEXTJOIN(", ",TRUE,
IF(B17="","",B$1&amp;": """&amp;B17&amp;""""),
IF(C17="","",C$1&amp;": """&amp;C17&amp;""""),
IF(D17="","",D$1&amp;": """&amp;D17&amp;""""),
IF(E17="","",E$1&amp;": """&amp;E17&amp;""""),
IF(F17="","",F$1&amp;": """&amp;F17&amp;""""),
IF(G17="","",G$1&amp;": """&amp;G17&amp;""""),
IF(H17="","",H$1&amp;": """&amp;H17&amp;""""),
IF(I17="","",I$1&amp;": """&amp;I17&amp;""""),
IF(J17="","",J$1&amp;": """&amp;J17&amp;""""),
IF(K17="","",K$1&amp;": """&amp;K17&amp;""""),
IF(L17="","",L$1&amp;": """&amp;L17&amp;""""),
IF(M17="","",M$1&amp;": """&amp;M17&amp;""""),
IF(N17="","",N$1&amp;": """&amp;N17&amp;""""),
IF(O17="","",O$1&amp;": """&amp;O17&amp;""""),
IF(P17="","",P$1&amp;": """&amp;P17&amp;""""),
IF(Q17="","",Q$1&amp;": """&amp;Q17&amp;""""),
IF(R17="","",R$1&amp;": """&amp;R17&amp;""""),
IF(S17="","",S$1&amp;": """&amp;S17&amp;""""),
IF(T17="","",T$1&amp;": """&amp;T17&amp;""""),
IF(U17="","",U$1&amp;": """&amp;U17&amp;""""),
IF(V17="","",V$1&amp;": """&amp;V17&amp;""""),
IF(W17="","",W$1&amp;": """&amp;W17&amp;""""),
IF(X17="","",X$1&amp;": """&amp;X17&amp;""""),
IF(Y17="","",#REF!&amp;": """&amp;Y17&amp;"""")
)
&amp;
"}"
)</f>
        <v>"14": {name: "&lt;h3&gt;National Renewable Energy Laboratory: Washington, DC Office&lt;/h3&gt;", lat: "38.8851118195762", lng: "-77.0247393642722", description: "At the National Renewable Energy Laboratory (NREL), we focus on creative answers to today's energy challenges. From breakthroughs in fundamental science to new clean technologies to integrated energy systems that power our lives, NREL researchers are transforming the way the nation and the world use energy.", url: "https://www.nrel.gov/"}</v>
      </c>
    </row>
    <row r="18" spans="1:26" ht="105" x14ac:dyDescent="0.25">
      <c r="A18">
        <v>15</v>
      </c>
      <c r="B18" t="s">
        <v>417</v>
      </c>
      <c r="C18">
        <v>35.932184989987697</v>
      </c>
      <c r="D18">
        <v>-84.311142322733005</v>
      </c>
      <c r="G18" s="1" t="s">
        <v>418</v>
      </c>
      <c r="H18" t="s">
        <v>419</v>
      </c>
      <c r="Z18" t="str">
        <f>IF(
_xlfn.TEXTJOIN("",TRUE,B18:Y18)="",
"",
""""&amp;A18&amp;""": {"&amp;
_xlfn.TEXTJOIN(", ",TRUE,
IF(B18="","",B$1&amp;": """&amp;B18&amp;""""),
IF(C18="","",C$1&amp;": """&amp;C18&amp;""""),
IF(D18="","",D$1&amp;": """&amp;D18&amp;""""),
IF(E18="","",E$1&amp;": """&amp;E18&amp;""""),
IF(F18="","",F$1&amp;": """&amp;F18&amp;""""),
IF(G18="","",G$1&amp;": """&amp;G18&amp;""""),
IF(H18="","",H$1&amp;": """&amp;H18&amp;""""),
IF(I18="","",I$1&amp;": """&amp;I18&amp;""""),
IF(J18="","",J$1&amp;": """&amp;J18&amp;""""),
IF(K18="","",K$1&amp;": """&amp;K18&amp;""""),
IF(L18="","",L$1&amp;": """&amp;L18&amp;""""),
IF(M18="","",M$1&amp;": """&amp;M18&amp;""""),
IF(N18="","",N$1&amp;": """&amp;N18&amp;""""),
IF(O18="","",O$1&amp;": """&amp;O18&amp;""""),
IF(P18="","",P$1&amp;": """&amp;P18&amp;""""),
IF(Q18="","",Q$1&amp;": """&amp;Q18&amp;""""),
IF(R18="","",R$1&amp;": """&amp;R18&amp;""""),
IF(S18="","",S$1&amp;": """&amp;S18&amp;""""),
IF(T18="","",T$1&amp;": """&amp;T18&amp;""""),
IF(U18="","",U$1&amp;": """&amp;U18&amp;""""),
IF(V18="","",V$1&amp;": """&amp;V18&amp;""""),
IF(W18="","",W$1&amp;": """&amp;W18&amp;""""),
IF(X18="","",X$1&amp;": """&amp;X18&amp;""""),
IF(Y18="","",#REF!&amp;": """&amp;Y18&amp;"""")
)
&amp;
"}"
)</f>
        <v>"15": {name: "&lt;h3&gt;Oak Ridge National Laboratory&lt;/h3&gt;", lat: "35.9321849899877", lng: "-84.311142322733", description: "Oak Ridge National Laboratory is the world’s premier research institution, empowering leaders and teams to pursue breakthroughs in an environment marked by operational excellence and engagement with the communities where we live and work.", url: "https://www.ornl.gov/"}</v>
      </c>
    </row>
    <row r="19" spans="1:26" ht="105" x14ac:dyDescent="0.25">
      <c r="A19">
        <v>16</v>
      </c>
      <c r="B19" t="s">
        <v>420</v>
      </c>
      <c r="C19">
        <v>46.345184808591597</v>
      </c>
      <c r="D19">
        <v>-119.27917615865699</v>
      </c>
      <c r="G19" s="1" t="s">
        <v>421</v>
      </c>
      <c r="H19" t="s">
        <v>422</v>
      </c>
      <c r="Z19" t="str">
        <f>IF(
_xlfn.TEXTJOIN("",TRUE,B19:Y19)="",
"",
""""&amp;A19&amp;""": {"&amp;
_xlfn.TEXTJOIN(", ",TRUE,
IF(B19="","",B$1&amp;": """&amp;B19&amp;""""),
IF(C19="","",C$1&amp;": """&amp;C19&amp;""""),
IF(D19="","",D$1&amp;": """&amp;D19&amp;""""),
IF(E19="","",E$1&amp;": """&amp;E19&amp;""""),
IF(F19="","",F$1&amp;": """&amp;F19&amp;""""),
IF(G19="","",G$1&amp;": """&amp;G19&amp;""""),
IF(H19="","",H$1&amp;": """&amp;H19&amp;""""),
IF(I19="","",I$1&amp;": """&amp;I19&amp;""""),
IF(J19="","",J$1&amp;": """&amp;J19&amp;""""),
IF(K19="","",K$1&amp;": """&amp;K19&amp;""""),
IF(L19="","",L$1&amp;": """&amp;L19&amp;""""),
IF(M19="","",M$1&amp;": """&amp;M19&amp;""""),
IF(N19="","",N$1&amp;": """&amp;N19&amp;""""),
IF(O19="","",O$1&amp;": """&amp;O19&amp;""""),
IF(P19="","",P$1&amp;": """&amp;P19&amp;""""),
IF(Q19="","",Q$1&amp;": """&amp;Q19&amp;""""),
IF(R19="","",R$1&amp;": """&amp;R19&amp;""""),
IF(S19="","",S$1&amp;": """&amp;S19&amp;""""),
IF(T19="","",T$1&amp;": """&amp;T19&amp;""""),
IF(U19="","",U$1&amp;": """&amp;U19&amp;""""),
IF(V19="","",V$1&amp;": """&amp;V19&amp;""""),
IF(W19="","",W$1&amp;": """&amp;W19&amp;""""),
IF(X19="","",X$1&amp;": """&amp;X19&amp;""""),
IF(Y19="","",#REF!&amp;": """&amp;Y19&amp;"""")
)
&amp;
"}"
)</f>
        <v>"16": {name: "&lt;h3&gt;Pacific Northwest National Laboratory&lt;/h3&gt;", lat: "46.3451848085916", lng: "-119.279176158657", description: "Pacific Northwest National Laboratory is a leading center for scientific discovery in chemistry, data analytics, and Earth science, and for technological innovation in sustainable energy and national security.", url: "https://www.pnnl.gov/"}</v>
      </c>
    </row>
    <row r="20" spans="1:26" ht="150" x14ac:dyDescent="0.25">
      <c r="A20">
        <v>17</v>
      </c>
      <c r="B20" t="s">
        <v>423</v>
      </c>
      <c r="C20">
        <v>40.350088230315698</v>
      </c>
      <c r="D20">
        <v>-74.603023174241798</v>
      </c>
      <c r="G20" s="1" t="s">
        <v>424</v>
      </c>
      <c r="H20" t="s">
        <v>425</v>
      </c>
      <c r="Z20" t="str">
        <f>IF(
_xlfn.TEXTJOIN("",TRUE,B20:Y20)="",
"",
""""&amp;A20&amp;""": {"&amp;
_xlfn.TEXTJOIN(", ",TRUE,
IF(B20="","",B$1&amp;": """&amp;B20&amp;""""),
IF(C20="","",C$1&amp;": """&amp;C20&amp;""""),
IF(D20="","",D$1&amp;": """&amp;D20&amp;""""),
IF(E20="","",E$1&amp;": """&amp;E20&amp;""""),
IF(F20="","",F$1&amp;": """&amp;F20&amp;""""),
IF(G20="","",G$1&amp;": """&amp;G20&amp;""""),
IF(H20="","",H$1&amp;": """&amp;H20&amp;""""),
IF(I20="","",I$1&amp;": """&amp;I20&amp;""""),
IF(J20="","",J$1&amp;": """&amp;J20&amp;""""),
IF(K20="","",K$1&amp;": """&amp;K20&amp;""""),
IF(L20="","",L$1&amp;": """&amp;L20&amp;""""),
IF(M20="","",M$1&amp;": """&amp;M20&amp;""""),
IF(N20="","",N$1&amp;": """&amp;N20&amp;""""),
IF(O20="","",O$1&amp;": """&amp;O20&amp;""""),
IF(P20="","",P$1&amp;": """&amp;P20&amp;""""),
IF(Q20="","",Q$1&amp;": """&amp;Q20&amp;""""),
IF(R20="","",R$1&amp;": """&amp;R20&amp;""""),
IF(S20="","",S$1&amp;": """&amp;S20&amp;""""),
IF(T20="","",T$1&amp;": """&amp;T20&amp;""""),
IF(U20="","",U$1&amp;": """&amp;U20&amp;""""),
IF(V20="","",V$1&amp;": """&amp;V20&amp;""""),
IF(W20="","",W$1&amp;": """&amp;W20&amp;""""),
IF(X20="","",X$1&amp;": """&amp;X20&amp;""""),
IF(Y20="","",#REF!&amp;": """&amp;Y20&amp;"""")
)
&amp;
"}"
)</f>
        <v>"17": {name: "&lt;h3&gt;Princeton Plasma Physics Laboratory&lt;/h3&gt;", lat: "40.3500882303157", lng: "-74.6030231742418", description: "Our Lab is a longstanding leader in the science and engineering behind the development of fusion energy — a clean, safe, and virtually limitless energy source. With an eye to the future, we're also applying our expertise in plasma, the fourth state of matter, to microelectronics, quantum materials and devices, and sustainability science. ", url: "https://www.pppl.gov/"}</v>
      </c>
    </row>
    <row r="21" spans="1:26" ht="105" x14ac:dyDescent="0.25">
      <c r="A21">
        <v>18</v>
      </c>
      <c r="B21" t="s">
        <v>426</v>
      </c>
      <c r="C21">
        <v>35.054573964612302</v>
      </c>
      <c r="D21">
        <v>-106.529371997393</v>
      </c>
      <c r="G21" s="1" t="s">
        <v>427</v>
      </c>
      <c r="H21" t="s">
        <v>428</v>
      </c>
      <c r="Z21" t="str">
        <f>IF(
_xlfn.TEXTJOIN("",TRUE,B21:Y21)="",
"",
""""&amp;A21&amp;""": {"&amp;
_xlfn.TEXTJOIN(", ",TRUE,
IF(B21="","",B$1&amp;": """&amp;B21&amp;""""),
IF(C21="","",C$1&amp;": """&amp;C21&amp;""""),
IF(D21="","",D$1&amp;": """&amp;D21&amp;""""),
IF(E21="","",E$1&amp;": """&amp;E21&amp;""""),
IF(F21="","",F$1&amp;": """&amp;F21&amp;""""),
IF(G21="","",G$1&amp;": """&amp;G21&amp;""""),
IF(H21="","",H$1&amp;": """&amp;H21&amp;""""),
IF(I21="","",I$1&amp;": """&amp;I21&amp;""""),
IF(J21="","",J$1&amp;": """&amp;J21&amp;""""),
IF(K21="","",K$1&amp;": """&amp;K21&amp;""""),
IF(L21="","",L$1&amp;": """&amp;L21&amp;""""),
IF(M21="","",M$1&amp;": """&amp;M21&amp;""""),
IF(N21="","",N$1&amp;": """&amp;N21&amp;""""),
IF(O21="","",O$1&amp;": """&amp;O21&amp;""""),
IF(P21="","",P$1&amp;": """&amp;P21&amp;""""),
IF(Q21="","",Q$1&amp;": """&amp;Q21&amp;""""),
IF(R21="","",R$1&amp;": """&amp;R21&amp;""""),
IF(S21="","",S$1&amp;": """&amp;S21&amp;""""),
IF(T21="","",T$1&amp;": """&amp;T21&amp;""""),
IF(U21="","",U$1&amp;": """&amp;U21&amp;""""),
IF(V21="","",V$1&amp;": """&amp;V21&amp;""""),
IF(W21="","",W$1&amp;": """&amp;W21&amp;""""),
IF(X21="","",X$1&amp;": """&amp;X21&amp;""""),
IF(Y21="","",#REF!&amp;": """&amp;Y21&amp;"""")
)
&amp;
"}"
)</f>
        <v>"18": {name: "&lt;h3&gt;Sandia National Laboratories: Albuquerque, New Mexico&lt;/h3&gt;", lat: "35.0545739646123", lng: "-106.529371997393", description: "National security is our business. We apply science to help detect, repel, defeat, or mitigate threats. For more than 70 years, Sandia has delivered essential science and technology to resolve the nation’s most challenging security issues.", url: "https://www.sandia.gov/"}</v>
      </c>
    </row>
    <row r="22" spans="1:26" ht="105" x14ac:dyDescent="0.25">
      <c r="A22">
        <v>19</v>
      </c>
      <c r="B22" t="s">
        <v>429</v>
      </c>
      <c r="C22">
        <v>37.685044143876603</v>
      </c>
      <c r="D22">
        <v>-121.698520916668</v>
      </c>
      <c r="G22" s="1" t="s">
        <v>427</v>
      </c>
      <c r="H22" t="s">
        <v>428</v>
      </c>
      <c r="Z22" t="str">
        <f>IF(
_xlfn.TEXTJOIN("",TRUE,B22:Y22)="",
"",
""""&amp;A22&amp;""": {"&amp;
_xlfn.TEXTJOIN(", ",TRUE,
IF(B22="","",B$1&amp;": """&amp;B22&amp;""""),
IF(C22="","",C$1&amp;": """&amp;C22&amp;""""),
IF(D22="","",D$1&amp;": """&amp;D22&amp;""""),
IF(E22="","",E$1&amp;": """&amp;E22&amp;""""),
IF(F22="","",F$1&amp;": """&amp;F22&amp;""""),
IF(G22="","",G$1&amp;": """&amp;G22&amp;""""),
IF(H22="","",H$1&amp;": """&amp;H22&amp;""""),
IF(I22="","",I$1&amp;": """&amp;I22&amp;""""),
IF(J22="","",J$1&amp;": """&amp;J22&amp;""""),
IF(K22="","",K$1&amp;": """&amp;K22&amp;""""),
IF(L22="","",L$1&amp;": """&amp;L22&amp;""""),
IF(M22="","",M$1&amp;": """&amp;M22&amp;""""),
IF(N22="","",N$1&amp;": """&amp;N22&amp;""""),
IF(O22="","",O$1&amp;": """&amp;O22&amp;""""),
IF(P22="","",P$1&amp;": """&amp;P22&amp;""""),
IF(Q22="","",Q$1&amp;": """&amp;Q22&amp;""""),
IF(R22="","",R$1&amp;": """&amp;R22&amp;""""),
IF(S22="","",S$1&amp;": """&amp;S22&amp;""""),
IF(T22="","",T$1&amp;": """&amp;T22&amp;""""),
IF(U22="","",U$1&amp;": """&amp;U22&amp;""""),
IF(V22="","",V$1&amp;": """&amp;V22&amp;""""),
IF(W22="","",W$1&amp;": """&amp;W22&amp;""""),
IF(X22="","",X$1&amp;": """&amp;X22&amp;""""),
IF(Y22="","",#REF!&amp;": """&amp;Y22&amp;"""")
)
&amp;
"}"
)</f>
        <v>"19": {name: "&lt;h3&gt;Sandia National Laboratories: Livermore, California&lt;/h3&gt;", lat: "37.6850441438766", lng: "-121.698520916668", description: "National security is our business. We apply science to help detect, repel, defeat, or mitigate threats. For more than 70 years, Sandia has delivered essential science and technology to resolve the nation’s most challenging security issues.", url: "https://www.sandia.gov/"}</v>
      </c>
    </row>
    <row r="23" spans="1:26" ht="105" x14ac:dyDescent="0.25">
      <c r="A23">
        <v>20</v>
      </c>
      <c r="B23" t="s">
        <v>430</v>
      </c>
      <c r="C23">
        <v>37.8435698239769</v>
      </c>
      <c r="D23">
        <v>-116.730213474333</v>
      </c>
      <c r="G23" s="1" t="s">
        <v>427</v>
      </c>
      <c r="H23" t="s">
        <v>428</v>
      </c>
      <c r="Z23" t="str">
        <f>IF(
_xlfn.TEXTJOIN("",TRUE,B23:Y23)="",
"",
""""&amp;A23&amp;""": {"&amp;
_xlfn.TEXTJOIN(", ",TRUE,
IF(B23="","",B$1&amp;": """&amp;B23&amp;""""),
IF(C23="","",C$1&amp;": """&amp;C23&amp;""""),
IF(D23="","",D$1&amp;": """&amp;D23&amp;""""),
IF(E23="","",E$1&amp;": """&amp;E23&amp;""""),
IF(F23="","",F$1&amp;": """&amp;F23&amp;""""),
IF(G23="","",G$1&amp;": """&amp;G23&amp;""""),
IF(H23="","",H$1&amp;": """&amp;H23&amp;""""),
IF(I23="","",I$1&amp;": """&amp;I23&amp;""""),
IF(J23="","",J$1&amp;": """&amp;J23&amp;""""),
IF(K23="","",K$1&amp;": """&amp;K23&amp;""""),
IF(L23="","",L$1&amp;": """&amp;L23&amp;""""),
IF(M23="","",M$1&amp;": """&amp;M23&amp;""""),
IF(N23="","",N$1&amp;": """&amp;N23&amp;""""),
IF(O23="","",O$1&amp;": """&amp;O23&amp;""""),
IF(P23="","",P$1&amp;": """&amp;P23&amp;""""),
IF(Q23="","",Q$1&amp;": """&amp;Q23&amp;""""),
IF(R23="","",R$1&amp;": """&amp;R23&amp;""""),
IF(S23="","",S$1&amp;": """&amp;S23&amp;""""),
IF(T23="","",T$1&amp;": """&amp;T23&amp;""""),
IF(U23="","",U$1&amp;": """&amp;U23&amp;""""),
IF(V23="","",V$1&amp;": """&amp;V23&amp;""""),
IF(W23="","",W$1&amp;": """&amp;W23&amp;""""),
IF(X23="","",X$1&amp;": """&amp;X23&amp;""""),
IF(Y23="","",#REF!&amp;": """&amp;Y23&amp;"""")
)
&amp;
"}"
)</f>
        <v>"20": {name: "&lt;h3&gt;Sandia National Laboratories: Tonopah Test Range&lt;/h3&gt;", lat: "37.8435698239769", lng: "-116.730213474333", description: "National security is our business. We apply science to help detect, repel, defeat, or mitigate threats. For more than 70 years, Sandia has delivered essential science and technology to resolve the nation’s most challenging security issues.", url: "https://www.sandia.gov/"}</v>
      </c>
    </row>
    <row r="24" spans="1:26" ht="105" x14ac:dyDescent="0.25">
      <c r="A24">
        <v>21</v>
      </c>
      <c r="B24" t="s">
        <v>431</v>
      </c>
      <c r="C24">
        <v>22.035068577192799</v>
      </c>
      <c r="D24">
        <v>-159.78198959011601</v>
      </c>
      <c r="G24" s="1" t="s">
        <v>427</v>
      </c>
      <c r="H24" t="s">
        <v>428</v>
      </c>
      <c r="Z24" t="str">
        <f>IF(
_xlfn.TEXTJOIN("",TRUE,B24:Y24)="",
"",
""""&amp;A24&amp;""": {"&amp;
_xlfn.TEXTJOIN(", ",TRUE,
IF(B24="","",B$1&amp;": """&amp;B24&amp;""""),
IF(C24="","",C$1&amp;": """&amp;C24&amp;""""),
IF(D24="","",D$1&amp;": """&amp;D24&amp;""""),
IF(E24="","",E$1&amp;": """&amp;E24&amp;""""),
IF(F24="","",F$1&amp;": """&amp;F24&amp;""""),
IF(G24="","",G$1&amp;": """&amp;G24&amp;""""),
IF(H24="","",H$1&amp;": """&amp;H24&amp;""""),
IF(I24="","",I$1&amp;": """&amp;I24&amp;""""),
IF(J24="","",J$1&amp;": """&amp;J24&amp;""""),
IF(K24="","",K$1&amp;": """&amp;K24&amp;""""),
IF(L24="","",L$1&amp;": """&amp;L24&amp;""""),
IF(M24="","",M$1&amp;": """&amp;M24&amp;""""),
IF(N24="","",N$1&amp;": """&amp;N24&amp;""""),
IF(O24="","",O$1&amp;": """&amp;O24&amp;""""),
IF(P24="","",P$1&amp;": """&amp;P24&amp;""""),
IF(Q24="","",Q$1&amp;": """&amp;Q24&amp;""""),
IF(R24="","",R$1&amp;": """&amp;R24&amp;""""),
IF(S24="","",S$1&amp;": """&amp;S24&amp;""""),
IF(T24="","",T$1&amp;": """&amp;T24&amp;""""),
IF(U24="","",U$1&amp;": """&amp;U24&amp;""""),
IF(V24="","",V$1&amp;": """&amp;V24&amp;""""),
IF(W24="","",W$1&amp;": """&amp;W24&amp;""""),
IF(X24="","",X$1&amp;": """&amp;X24&amp;""""),
IF(Y24="","",#REF!&amp;": """&amp;Y24&amp;"""")
)
&amp;
"}"
)</f>
        <v>"21": {name: "&lt;h3&gt;Sandia National Laboratories: Kauai Test Facility&lt;/h3&gt;", lat: "22.0350685771928", lng: "-159.781989590116", description: "National security is our business. We apply science to help detect, repel, defeat, or mitigate threats. For more than 70 years, Sandia has delivered essential science and technology to resolve the nation’s most challenging security issues.", url: "https://www.sandia.gov/"}</v>
      </c>
    </row>
    <row r="25" spans="1:26" ht="105" x14ac:dyDescent="0.25">
      <c r="A25">
        <v>22</v>
      </c>
      <c r="B25" t="s">
        <v>432</v>
      </c>
      <c r="C25">
        <v>35.053489472801601</v>
      </c>
      <c r="D25">
        <v>-106.52883244559401</v>
      </c>
      <c r="G25" s="1" t="s">
        <v>427</v>
      </c>
      <c r="H25" t="s">
        <v>428</v>
      </c>
      <c r="Z25" t="str">
        <f>IF(
_xlfn.TEXTJOIN("",TRUE,B25:Y25)="",
"",
""""&amp;A25&amp;""": {"&amp;
_xlfn.TEXTJOIN(", ",TRUE,
IF(B25="","",B$1&amp;": """&amp;B25&amp;""""),
IF(C25="","",C$1&amp;": """&amp;C25&amp;""""),
IF(D25="","",D$1&amp;": """&amp;D25&amp;""""),
IF(E25="","",E$1&amp;": """&amp;E25&amp;""""),
IF(F25="","",F$1&amp;": """&amp;F25&amp;""""),
IF(G25="","",G$1&amp;": """&amp;G25&amp;""""),
IF(H25="","",H$1&amp;": """&amp;H25&amp;""""),
IF(I25="","",I$1&amp;": """&amp;I25&amp;""""),
IF(J25="","",J$1&amp;": """&amp;J25&amp;""""),
IF(K25="","",K$1&amp;": """&amp;K25&amp;""""),
IF(L25="","",L$1&amp;": """&amp;L25&amp;""""),
IF(M25="","",M$1&amp;": """&amp;M25&amp;""""),
IF(N25="","",N$1&amp;": """&amp;N25&amp;""""),
IF(O25="","",O$1&amp;": """&amp;O25&amp;""""),
IF(P25="","",P$1&amp;": """&amp;P25&amp;""""),
IF(Q25="","",Q$1&amp;": """&amp;Q25&amp;""""),
IF(R25="","",R$1&amp;": """&amp;R25&amp;""""),
IF(S25="","",S$1&amp;": """&amp;S25&amp;""""),
IF(T25="","",T$1&amp;": """&amp;T25&amp;""""),
IF(U25="","",U$1&amp;": """&amp;U25&amp;""""),
IF(V25="","",V$1&amp;": """&amp;V25&amp;""""),
IF(W25="","",W$1&amp;": """&amp;W25&amp;""""),
IF(X25="","",X$1&amp;": """&amp;X25&amp;""""),
IF(Y25="","",#REF!&amp;": """&amp;Y25&amp;"""")
)
&amp;
"}"
)</f>
        <v>"22": {name: "&lt;h3&gt;Sandia National Laboratories: Sandia Science &amp; Technology Park (SSTP)&lt;/h3&gt;", lat: "35.0534894728016", lng: "-106.528832445594", description: "National security is our business. We apply science to help detect, repel, defeat, or mitigate threats. For more than 70 years, Sandia has delivered essential science and technology to resolve the nation’s most challenging security issues.", url: "https://www.sandia.gov/"}</v>
      </c>
    </row>
    <row r="26" spans="1:26" ht="105" x14ac:dyDescent="0.25">
      <c r="A26">
        <v>23</v>
      </c>
      <c r="B26" t="s">
        <v>433</v>
      </c>
      <c r="C26">
        <v>38.8831382490728</v>
      </c>
      <c r="D26">
        <v>-77.025117360802497</v>
      </c>
      <c r="G26" s="1" t="s">
        <v>427</v>
      </c>
      <c r="H26" t="s">
        <v>428</v>
      </c>
      <c r="Z26" t="str">
        <f>IF(
_xlfn.TEXTJOIN("",TRUE,B26:Y26)="",
"",
""""&amp;A26&amp;""": {"&amp;
_xlfn.TEXTJOIN(", ",TRUE,
IF(B26="","",B$1&amp;": """&amp;B26&amp;""""),
IF(C26="","",C$1&amp;": """&amp;C26&amp;""""),
IF(D26="","",D$1&amp;": """&amp;D26&amp;""""),
IF(E26="","",E$1&amp;": """&amp;E26&amp;""""),
IF(F26="","",F$1&amp;": """&amp;F26&amp;""""),
IF(G26="","",G$1&amp;": """&amp;G26&amp;""""),
IF(H26="","",H$1&amp;": """&amp;H26&amp;""""),
IF(I26="","",I$1&amp;": """&amp;I26&amp;""""),
IF(J26="","",J$1&amp;": """&amp;J26&amp;""""),
IF(K26="","",K$1&amp;": """&amp;K26&amp;""""),
IF(L26="","",L$1&amp;": """&amp;L26&amp;""""),
IF(M26="","",M$1&amp;": """&amp;M26&amp;""""),
IF(N26="","",N$1&amp;": """&amp;N26&amp;""""),
IF(O26="","",O$1&amp;": """&amp;O26&amp;""""),
IF(P26="","",P$1&amp;": """&amp;P26&amp;""""),
IF(Q26="","",Q$1&amp;": """&amp;Q26&amp;""""),
IF(R26="","",R$1&amp;": """&amp;R26&amp;""""),
IF(S26="","",S$1&amp;": """&amp;S26&amp;""""),
IF(T26="","",T$1&amp;": """&amp;T26&amp;""""),
IF(U26="","",U$1&amp;": """&amp;U26&amp;""""),
IF(V26="","",V$1&amp;": """&amp;V26&amp;""""),
IF(W26="","",W$1&amp;": """&amp;W26&amp;""""),
IF(X26="","",X$1&amp;": """&amp;X26&amp;""""),
IF(Y26="","",#REF!&amp;": """&amp;Y26&amp;"""")
)
&amp;
"}"
)</f>
        <v>"23": {name: "&lt;h3&gt;Sandia National Laboratories: Washington, D.C.&lt;/h3&gt;", lat: "38.8831382490728", lng: "-77.0251173608025", description: "National security is our business. We apply science to help detect, repel, defeat, or mitigate threats. For more than 70 years, Sandia has delivered essential science and technology to resolve the nation’s most challenging security issues.", url: "https://www.sandia.gov/"}</v>
      </c>
    </row>
    <row r="27" spans="1:26" ht="240" x14ac:dyDescent="0.25">
      <c r="A27">
        <v>24</v>
      </c>
      <c r="B27" t="s">
        <v>434</v>
      </c>
      <c r="C27">
        <v>33.342792650483197</v>
      </c>
      <c r="D27">
        <v>-81.737838189825993</v>
      </c>
      <c r="G27" s="1" t="s">
        <v>435</v>
      </c>
      <c r="H27" t="s">
        <v>436</v>
      </c>
      <c r="Z27" t="str">
        <f>IF(
_xlfn.TEXTJOIN("",TRUE,B27:Y27)="",
"",
""""&amp;A27&amp;""": {"&amp;
_xlfn.TEXTJOIN(", ",TRUE,
IF(B27="","",B$1&amp;": """&amp;B27&amp;""""),
IF(C27="","",C$1&amp;": """&amp;C27&amp;""""),
IF(D27="","",D$1&amp;": """&amp;D27&amp;""""),
IF(E27="","",E$1&amp;": """&amp;E27&amp;""""),
IF(F27="","",F$1&amp;": """&amp;F27&amp;""""),
IF(G27="","",G$1&amp;": """&amp;G27&amp;""""),
IF(H27="","",H$1&amp;": """&amp;H27&amp;""""),
IF(I27="","",I$1&amp;": """&amp;I27&amp;""""),
IF(J27="","",J$1&amp;": """&amp;J27&amp;""""),
IF(K27="","",K$1&amp;": """&amp;K27&amp;""""),
IF(L27="","",L$1&amp;": """&amp;L27&amp;""""),
IF(M27="","",M$1&amp;": """&amp;M27&amp;""""),
IF(N27="","",N$1&amp;": """&amp;N27&amp;""""),
IF(O27="","",O$1&amp;": """&amp;O27&amp;""""),
IF(P27="","",P$1&amp;": """&amp;P27&amp;""""),
IF(Q27="","",Q$1&amp;": """&amp;Q27&amp;""""),
IF(R27="","",R$1&amp;": """&amp;R27&amp;""""),
IF(S27="","",S$1&amp;": """&amp;S27&amp;""""),
IF(T27="","",T$1&amp;": """&amp;T27&amp;""""),
IF(U27="","",U$1&amp;": """&amp;U27&amp;""""),
IF(V27="","",V$1&amp;": """&amp;V27&amp;""""),
IF(W27="","",W$1&amp;": """&amp;W27&amp;""""),
IF(X27="","",X$1&amp;": """&amp;X27&amp;""""),
IF(Y27="","",#REF!&amp;": """&amp;Y27&amp;"""")
)
&amp;
"}"
)</f>
        <v>"24": {name: "&lt;h3&gt;Savannah River National Laboratory&lt;/h3&gt;", lat: "33.3427926504832", lng: "-81.737838189826", description: "Savannah River National Laboratory (SRNL) is an applied research and development laboratory for the U.S. Department of Energy (DOE) Office of Environmental Management at the Savannah River Site in South Carolina. Since starting operations in the 1950s during the Cold War, SRNL has built its reputation in three primary mission areas – environmental and legacy management, national security, and weapons production technology – earning the designation of a national laboratory in 2004. It is the only DOE Environmental Management sponsored lab. ", url: "https://www.srnl.gov/"}</v>
      </c>
    </row>
    <row r="28" spans="1:26" ht="120" x14ac:dyDescent="0.25">
      <c r="A28">
        <v>25</v>
      </c>
      <c r="B28" t="s">
        <v>437</v>
      </c>
      <c r="C28">
        <v>37.419965459976403</v>
      </c>
      <c r="D28">
        <v>-122.204324445513</v>
      </c>
      <c r="G28" s="1" t="s">
        <v>438</v>
      </c>
      <c r="H28" t="s">
        <v>439</v>
      </c>
      <c r="Z28" t="str">
        <f>IF(
_xlfn.TEXTJOIN("",TRUE,B28:Y28)="",
"",
""""&amp;A28&amp;""": {"&amp;
_xlfn.TEXTJOIN(", ",TRUE,
IF(B28="","",B$1&amp;": """&amp;B28&amp;""""),
IF(C28="","",C$1&amp;": """&amp;C28&amp;""""),
IF(D28="","",D$1&amp;": """&amp;D28&amp;""""),
IF(E28="","",E$1&amp;": """&amp;E28&amp;""""),
IF(F28="","",F$1&amp;": """&amp;F28&amp;""""),
IF(G28="","",G$1&amp;": """&amp;G28&amp;""""),
IF(H28="","",H$1&amp;": """&amp;H28&amp;""""),
IF(I28="","",I$1&amp;": """&amp;I28&amp;""""),
IF(J28="","",J$1&amp;": """&amp;J28&amp;""""),
IF(K28="","",K$1&amp;": """&amp;K28&amp;""""),
IF(L28="","",L$1&amp;": """&amp;L28&amp;""""),
IF(M28="","",M$1&amp;": """&amp;M28&amp;""""),
IF(N28="","",N$1&amp;": """&amp;N28&amp;""""),
IF(O28="","",O$1&amp;": """&amp;O28&amp;""""),
IF(P28="","",P$1&amp;": """&amp;P28&amp;""""),
IF(Q28="","",Q$1&amp;": """&amp;Q28&amp;""""),
IF(R28="","",R$1&amp;": """&amp;R28&amp;""""),
IF(S28="","",S$1&amp;": """&amp;S28&amp;""""),
IF(T28="","",T$1&amp;": """&amp;T28&amp;""""),
IF(U28="","",U$1&amp;": """&amp;U28&amp;""""),
IF(V28="","",V$1&amp;": """&amp;V28&amp;""""),
IF(W28="","",W$1&amp;": """&amp;W28&amp;""""),
IF(X28="","",X$1&amp;": """&amp;X28&amp;""""),
IF(Y28="","",#REF!&amp;": """&amp;Y28&amp;"""")
)
&amp;
"}"
)</f>
        <v>"25": {name: "&lt;h3&gt;SLAC National Accelerator Laboratory&lt;/h3&gt;", lat: "37.4199654599764", lng: "-122.204324445513", description: "As one of 17 Department of Energy national labs, SLAC pushes the frontiers of human knowledge and drives discoveries that benefit humankind. We invent the tools that make those discoveries possible and share them with scientists all over the world.", url: "https://www6.slac.stanford.edu/"}</v>
      </c>
    </row>
    <row r="29" spans="1:26" ht="240" x14ac:dyDescent="0.25">
      <c r="A29">
        <v>26</v>
      </c>
      <c r="B29" t="s">
        <v>440</v>
      </c>
      <c r="C29">
        <v>37.094514561014797</v>
      </c>
      <c r="D29">
        <v>-76.481612203195496</v>
      </c>
      <c r="G29" s="1" t="s">
        <v>441</v>
      </c>
      <c r="H29" t="s">
        <v>442</v>
      </c>
      <c r="Z29" t="str">
        <f>IF(
_xlfn.TEXTJOIN("",TRUE,B29:Y29)="",
"",
""""&amp;A29&amp;""": {"&amp;
_xlfn.TEXTJOIN(", ",TRUE,
IF(B29="","",B$1&amp;": """&amp;B29&amp;""""),
IF(C29="","",C$1&amp;": """&amp;C29&amp;""""),
IF(D29="","",D$1&amp;": """&amp;D29&amp;""""),
IF(E29="","",E$1&amp;": """&amp;E29&amp;""""),
IF(F29="","",F$1&amp;": """&amp;F29&amp;""""),
IF(G29="","",G$1&amp;": """&amp;G29&amp;""""),
IF(H29="","",H$1&amp;": """&amp;H29&amp;""""),
IF(I29="","",I$1&amp;": """&amp;I29&amp;""""),
IF(J29="","",J$1&amp;": """&amp;J29&amp;""""),
IF(K29="","",K$1&amp;": """&amp;K29&amp;""""),
IF(L29="","",L$1&amp;": """&amp;L29&amp;""""),
IF(M29="","",M$1&amp;": """&amp;M29&amp;""""),
IF(N29="","",N$1&amp;": """&amp;N29&amp;""""),
IF(O29="","",O$1&amp;": """&amp;O29&amp;""""),
IF(P29="","",P$1&amp;": """&amp;P29&amp;""""),
IF(Q29="","",Q$1&amp;": """&amp;Q29&amp;""""),
IF(R29="","",R$1&amp;": """&amp;R29&amp;""""),
IF(S29="","",S$1&amp;": """&amp;S29&amp;""""),
IF(T29="","",T$1&amp;": """&amp;T29&amp;""""),
IF(U29="","",U$1&amp;": """&amp;U29&amp;""""),
IF(V29="","",V$1&amp;": """&amp;V29&amp;""""),
IF(W29="","",W$1&amp;": """&amp;W29&amp;""""),
IF(X29="","",X$1&amp;": """&amp;X29&amp;""""),
IF(Y29="","",#REF!&amp;": """&amp;Y29&amp;"""")
)
&amp;
"}"
)</f>
        <v>"26": {name: "&lt;h3&gt;Thomas Jefferson National Acceleratory Laboratory&lt;/h3&gt;", lat: "37.0945145610148", lng: "-76.4816122031955", description: "Scientists worldwide utilize the lab’s unique particle accelerator, known as the Continuous Electron Beam Accelerator Facility (CEBAF), to probe the most basic building blocks of matter - helping us to better understand these particles and the forces that bind them - and ultimately our world. In addition, the lab capitalizes on its unique technologies and expertise to perform advanced computing and applied research with industry and university partners, and provides programs designed to help educate the next generation in science and technology.", url: "https://www.jlab.org/"}</v>
      </c>
    </row>
    <row r="30" spans="1:26" x14ac:dyDescent="0.25">
      <c r="A30">
        <v>27</v>
      </c>
      <c r="Z30" t="str">
        <f>IF(
_xlfn.TEXTJOIN("",TRUE,B30:Y30)="",
"",
""""&amp;A30&amp;""": {"&amp;
_xlfn.TEXTJOIN(", ",TRUE,
IF(B30="","",B$1&amp;": """&amp;B30&amp;""""),
IF(C30="","",C$1&amp;": """&amp;C30&amp;""""),
IF(D30="","",D$1&amp;": """&amp;D30&amp;""""),
IF(E30="","",E$1&amp;": """&amp;E30&amp;""""),
IF(F30="","",F$1&amp;": """&amp;F30&amp;""""),
IF(G30="","",G$1&amp;": """&amp;G30&amp;""""),
IF(H30="","",H$1&amp;": """&amp;H30&amp;""""),
IF(I30="","",I$1&amp;": """&amp;I30&amp;""""),
IF(J30="","",J$1&amp;": """&amp;J30&amp;""""),
IF(K30="","",K$1&amp;": """&amp;K30&amp;""""),
IF(L30="","",L$1&amp;": """&amp;L30&amp;""""),
IF(M30="","",M$1&amp;": """&amp;M30&amp;""""),
IF(N30="","",N$1&amp;": """&amp;N30&amp;""""),
IF(O30="","",O$1&amp;": """&amp;O30&amp;""""),
IF(P30="","",P$1&amp;": """&amp;P30&amp;""""),
IF(Q30="","",Q$1&amp;": """&amp;Q30&amp;""""),
IF(R30="","",R$1&amp;": """&amp;R30&amp;""""),
IF(S30="","",S$1&amp;": """&amp;S30&amp;""""),
IF(T30="","",T$1&amp;": """&amp;T30&amp;""""),
IF(U30="","",U$1&amp;": """&amp;U30&amp;""""),
IF(V30="","",V$1&amp;": """&amp;V30&amp;""""),
IF(W30="","",W$1&amp;": """&amp;W30&amp;""""),
IF(X30="","",X$1&amp;": """&amp;X30&amp;""""),
IF(Y30="","",#REF!&amp;": """&amp;Y30&amp;"""")
)
&amp;
"}"
)</f>
        <v/>
      </c>
    </row>
    <row r="31" spans="1:26" x14ac:dyDescent="0.25">
      <c r="A31">
        <v>28</v>
      </c>
      <c r="Z31" t="str">
        <f>IF(
_xlfn.TEXTJOIN("",TRUE,B31:Y31)="",
"",
""""&amp;A31&amp;""": {"&amp;
_xlfn.TEXTJOIN(", ",TRUE,
IF(B31="","",B$1&amp;": """&amp;B31&amp;""""),
IF(C31="","",C$1&amp;": """&amp;C31&amp;""""),
IF(D31="","",D$1&amp;": """&amp;D31&amp;""""),
IF(E31="","",E$1&amp;": """&amp;E31&amp;""""),
IF(F31="","",F$1&amp;": """&amp;F31&amp;""""),
IF(G31="","",G$1&amp;": """&amp;G31&amp;""""),
IF(H31="","",H$1&amp;": """&amp;H31&amp;""""),
IF(I31="","",I$1&amp;": """&amp;I31&amp;""""),
IF(J31="","",J$1&amp;": """&amp;J31&amp;""""),
IF(K31="","",K$1&amp;": """&amp;K31&amp;""""),
IF(L31="","",L$1&amp;": """&amp;L31&amp;""""),
IF(M31="","",M$1&amp;": """&amp;M31&amp;""""),
IF(N31="","",N$1&amp;": """&amp;N31&amp;""""),
IF(O31="","",O$1&amp;": """&amp;O31&amp;""""),
IF(P31="","",P$1&amp;": """&amp;P31&amp;""""),
IF(Q31="","",Q$1&amp;": """&amp;Q31&amp;""""),
IF(R31="","",R$1&amp;": """&amp;R31&amp;""""),
IF(S31="","",S$1&amp;": """&amp;S31&amp;""""),
IF(T31="","",T$1&amp;": """&amp;T31&amp;""""),
IF(U31="","",U$1&amp;": """&amp;U31&amp;""""),
IF(V31="","",V$1&amp;": """&amp;V31&amp;""""),
IF(W31="","",W$1&amp;": """&amp;W31&amp;""""),
IF(X31="","",X$1&amp;": """&amp;X31&amp;""""),
IF(Y31="","",#REF!&amp;": """&amp;Y31&amp;"""")
)
&amp;
"}"
)</f>
        <v/>
      </c>
    </row>
    <row r="32" spans="1:26" x14ac:dyDescent="0.25">
      <c r="A32">
        <v>29</v>
      </c>
      <c r="Z32" t="str">
        <f>IF(
_xlfn.TEXTJOIN("",TRUE,B32:Y32)="",
"",
""""&amp;A32&amp;""": {"&amp;
_xlfn.TEXTJOIN(", ",TRUE,
IF(B32="","",B$1&amp;": """&amp;B32&amp;""""),
IF(C32="","",C$1&amp;": """&amp;C32&amp;""""),
IF(D32="","",D$1&amp;": """&amp;D32&amp;""""),
IF(E32="","",E$1&amp;": """&amp;E32&amp;""""),
IF(F32="","",F$1&amp;": """&amp;F32&amp;""""),
IF(G32="","",G$1&amp;": """&amp;G32&amp;""""),
IF(H32="","",H$1&amp;": """&amp;H32&amp;""""),
IF(I32="","",I$1&amp;": """&amp;I32&amp;""""),
IF(J32="","",J$1&amp;": """&amp;J32&amp;""""),
IF(K32="","",K$1&amp;": """&amp;K32&amp;""""),
IF(L32="","",L$1&amp;": """&amp;L32&amp;""""),
IF(M32="","",M$1&amp;": """&amp;M32&amp;""""),
IF(N32="","",N$1&amp;": """&amp;N32&amp;""""),
IF(O32="","",O$1&amp;": """&amp;O32&amp;""""),
IF(P32="","",P$1&amp;": """&amp;P32&amp;""""),
IF(Q32="","",Q$1&amp;": """&amp;Q32&amp;""""),
IF(R32="","",R$1&amp;": """&amp;R32&amp;""""),
IF(S32="","",S$1&amp;": """&amp;S32&amp;""""),
IF(T32="","",T$1&amp;": """&amp;T32&amp;""""),
IF(U32="","",U$1&amp;": """&amp;U32&amp;""""),
IF(V32="","",V$1&amp;": """&amp;V32&amp;""""),
IF(W32="","",W$1&amp;": """&amp;W32&amp;""""),
IF(X32="","",X$1&amp;": """&amp;X32&amp;""""),
IF(Y32="","",#REF!&amp;": """&amp;Y32&amp;"""")
)
&amp;
"}"
)</f>
        <v/>
      </c>
    </row>
    <row r="33" spans="1:26" x14ac:dyDescent="0.25">
      <c r="A33">
        <v>30</v>
      </c>
      <c r="Z33" t="str">
        <f>IF(
_xlfn.TEXTJOIN("",TRUE,B33:Y33)="",
"",
""""&amp;A33&amp;""": {"&amp;
_xlfn.TEXTJOIN(", ",TRUE,
IF(B33="","",B$1&amp;": """&amp;B33&amp;""""),
IF(C33="","",C$1&amp;": """&amp;C33&amp;""""),
IF(D33="","",D$1&amp;": """&amp;D33&amp;""""),
IF(E33="","",E$1&amp;": """&amp;E33&amp;""""),
IF(F33="","",F$1&amp;": """&amp;F33&amp;""""),
IF(G33="","",G$1&amp;": """&amp;G33&amp;""""),
IF(H33="","",H$1&amp;": """&amp;H33&amp;""""),
IF(I33="","",I$1&amp;": """&amp;I33&amp;""""),
IF(J33="","",J$1&amp;": """&amp;J33&amp;""""),
IF(K33="","",K$1&amp;": """&amp;K33&amp;""""),
IF(L33="","",L$1&amp;": """&amp;L33&amp;""""),
IF(M33="","",M$1&amp;": """&amp;M33&amp;""""),
IF(N33="","",N$1&amp;": """&amp;N33&amp;""""),
IF(O33="","",O$1&amp;": """&amp;O33&amp;""""),
IF(P33="","",P$1&amp;": """&amp;P33&amp;""""),
IF(Q33="","",Q$1&amp;": """&amp;Q33&amp;""""),
IF(R33="","",R$1&amp;": """&amp;R33&amp;""""),
IF(S33="","",S$1&amp;": """&amp;S33&amp;""""),
IF(T33="","",T$1&amp;": """&amp;T33&amp;""""),
IF(U33="","",U$1&amp;": """&amp;U33&amp;""""),
IF(V33="","",V$1&amp;": """&amp;V33&amp;""""),
IF(W33="","",W$1&amp;": """&amp;W33&amp;""""),
IF(X33="","",X$1&amp;": """&amp;X33&amp;""""),
IF(Y33="","",#REF!&amp;": """&amp;Y33&amp;"""")
)
&amp;
"}"
)</f>
        <v/>
      </c>
    </row>
    <row r="34" spans="1:26" x14ac:dyDescent="0.25">
      <c r="A34">
        <v>31</v>
      </c>
      <c r="Z34" t="str">
        <f>IF(
_xlfn.TEXTJOIN("",TRUE,B34:Y34)="",
"",
""""&amp;A34&amp;""": {"&amp;
_xlfn.TEXTJOIN(", ",TRUE,
IF(B34="","",B$1&amp;": """&amp;B34&amp;""""),
IF(C34="","",C$1&amp;": """&amp;C34&amp;""""),
IF(D34="","",D$1&amp;": """&amp;D34&amp;""""),
IF(E34="","",E$1&amp;": """&amp;E34&amp;""""),
IF(F34="","",F$1&amp;": """&amp;F34&amp;""""),
IF(G34="","",G$1&amp;": """&amp;G34&amp;""""),
IF(H34="","",H$1&amp;": """&amp;H34&amp;""""),
IF(I34="","",I$1&amp;": """&amp;I34&amp;""""),
IF(J34="","",J$1&amp;": """&amp;J34&amp;""""),
IF(K34="","",K$1&amp;": """&amp;K34&amp;""""),
IF(L34="","",L$1&amp;": """&amp;L34&amp;""""),
IF(M34="","",M$1&amp;": """&amp;M34&amp;""""),
IF(N34="","",N$1&amp;": """&amp;N34&amp;""""),
IF(O34="","",O$1&amp;": """&amp;O34&amp;""""),
IF(P34="","",P$1&amp;": """&amp;P34&amp;""""),
IF(Q34="","",Q$1&amp;": """&amp;Q34&amp;""""),
IF(R34="","",R$1&amp;": """&amp;R34&amp;""""),
IF(S34="","",S$1&amp;": """&amp;S34&amp;""""),
IF(T34="","",T$1&amp;": """&amp;T34&amp;""""),
IF(U34="","",U$1&amp;": """&amp;U34&amp;""""),
IF(V34="","",V$1&amp;": """&amp;V34&amp;""""),
IF(W34="","",W$1&amp;": """&amp;W34&amp;""""),
IF(X34="","",X$1&amp;": """&amp;X34&amp;""""),
IF(Y34="","",#REF!&amp;": """&amp;Y34&amp;"""")
)
&amp;
"}"
)</f>
        <v/>
      </c>
    </row>
    <row r="35" spans="1:26" x14ac:dyDescent="0.25">
      <c r="A35">
        <v>32</v>
      </c>
      <c r="Z35" t="str">
        <f>IF(
_xlfn.TEXTJOIN("",TRUE,B35:Y35)="",
"",
""""&amp;A35&amp;""": {"&amp;
_xlfn.TEXTJOIN(", ",TRUE,
IF(B35="","",B$1&amp;": """&amp;B35&amp;""""),
IF(C35="","",C$1&amp;": """&amp;C35&amp;""""),
IF(D35="","",D$1&amp;": """&amp;D35&amp;""""),
IF(E35="","",E$1&amp;": """&amp;E35&amp;""""),
IF(F35="","",F$1&amp;": """&amp;F35&amp;""""),
IF(G35="","",G$1&amp;": """&amp;G35&amp;""""),
IF(H35="","",H$1&amp;": """&amp;H35&amp;""""),
IF(I35="","",I$1&amp;": """&amp;I35&amp;""""),
IF(J35="","",J$1&amp;": """&amp;J35&amp;""""),
IF(K35="","",K$1&amp;": """&amp;K35&amp;""""),
IF(L35="","",L$1&amp;": """&amp;L35&amp;""""),
IF(M35="","",M$1&amp;": """&amp;M35&amp;""""),
IF(N35="","",N$1&amp;": """&amp;N35&amp;""""),
IF(O35="","",O$1&amp;": """&amp;O35&amp;""""),
IF(P35="","",P$1&amp;": """&amp;P35&amp;""""),
IF(Q35="","",Q$1&amp;": """&amp;Q35&amp;""""),
IF(R35="","",R$1&amp;": """&amp;R35&amp;""""),
IF(S35="","",S$1&amp;": """&amp;S35&amp;""""),
IF(T35="","",T$1&amp;": """&amp;T35&amp;""""),
IF(U35="","",U$1&amp;": """&amp;U35&amp;""""),
IF(V35="","",V$1&amp;": """&amp;V35&amp;""""),
IF(W35="","",W$1&amp;": """&amp;W35&amp;""""),
IF(X35="","",X$1&amp;": """&amp;X35&amp;""""),
IF(Y35="","",#REF!&amp;": """&amp;Y35&amp;"""")
)
&amp;
"}"
)</f>
        <v/>
      </c>
    </row>
    <row r="36" spans="1:26" x14ac:dyDescent="0.25">
      <c r="A36">
        <v>33</v>
      </c>
      <c r="Z36" t="str">
        <f>IF(
_xlfn.TEXTJOIN("",TRUE,B36:Y36)="",
"",
""""&amp;A36&amp;""": {"&amp;
_xlfn.TEXTJOIN(", ",TRUE,
IF(B36="","",B$1&amp;": """&amp;B36&amp;""""),
IF(C36="","",C$1&amp;": """&amp;C36&amp;""""),
IF(D36="","",D$1&amp;": """&amp;D36&amp;""""),
IF(E36="","",E$1&amp;": """&amp;E36&amp;""""),
IF(F36="","",F$1&amp;": """&amp;F36&amp;""""),
IF(G36="","",G$1&amp;": """&amp;G36&amp;""""),
IF(H36="","",H$1&amp;": """&amp;H36&amp;""""),
IF(I36="","",I$1&amp;": """&amp;I36&amp;""""),
IF(J36="","",J$1&amp;": """&amp;J36&amp;""""),
IF(K36="","",K$1&amp;": """&amp;K36&amp;""""),
IF(L36="","",L$1&amp;": """&amp;L36&amp;""""),
IF(M36="","",M$1&amp;": """&amp;M36&amp;""""),
IF(N36="","",N$1&amp;": """&amp;N36&amp;""""),
IF(O36="","",O$1&amp;": """&amp;O36&amp;""""),
IF(P36="","",P$1&amp;": """&amp;P36&amp;""""),
IF(Q36="","",Q$1&amp;": """&amp;Q36&amp;""""),
IF(R36="","",R$1&amp;": """&amp;R36&amp;""""),
IF(S36="","",S$1&amp;": """&amp;S36&amp;""""),
IF(T36="","",T$1&amp;": """&amp;T36&amp;""""),
IF(U36="","",U$1&amp;": """&amp;U36&amp;""""),
IF(V36="","",V$1&amp;": """&amp;V36&amp;""""),
IF(W36="","",W$1&amp;": """&amp;W36&amp;""""),
IF(X36="","",X$1&amp;": """&amp;X36&amp;""""),
IF(Y36="","",#REF!&amp;": """&amp;Y36&amp;"""")
)
&amp;
"}"
)</f>
        <v/>
      </c>
    </row>
    <row r="37" spans="1:26" x14ac:dyDescent="0.25">
      <c r="A37">
        <v>34</v>
      </c>
      <c r="Z37" t="str">
        <f>IF(
_xlfn.TEXTJOIN("",TRUE,B37:Y37)="",
"",
""""&amp;A37&amp;""": {"&amp;
_xlfn.TEXTJOIN(", ",TRUE,
IF(B37="","",B$1&amp;": """&amp;B37&amp;""""),
IF(C37="","",C$1&amp;": """&amp;C37&amp;""""),
IF(D37="","",D$1&amp;": """&amp;D37&amp;""""),
IF(E37="","",E$1&amp;": """&amp;E37&amp;""""),
IF(F37="","",F$1&amp;": """&amp;F37&amp;""""),
IF(G37="","",G$1&amp;": """&amp;G37&amp;""""),
IF(H37="","",H$1&amp;": """&amp;H37&amp;""""),
IF(I37="","",I$1&amp;": """&amp;I37&amp;""""),
IF(J37="","",J$1&amp;": """&amp;J37&amp;""""),
IF(K37="","",K$1&amp;": """&amp;K37&amp;""""),
IF(L37="","",L$1&amp;": """&amp;L37&amp;""""),
IF(M37="","",M$1&amp;": """&amp;M37&amp;""""),
IF(N37="","",N$1&amp;": """&amp;N37&amp;""""),
IF(O37="","",O$1&amp;": """&amp;O37&amp;""""),
IF(P37="","",P$1&amp;": """&amp;P37&amp;""""),
IF(Q37="","",Q$1&amp;": """&amp;Q37&amp;""""),
IF(R37="","",R$1&amp;": """&amp;R37&amp;""""),
IF(S37="","",S$1&amp;": """&amp;S37&amp;""""),
IF(T37="","",T$1&amp;": """&amp;T37&amp;""""),
IF(U37="","",U$1&amp;": """&amp;U37&amp;""""),
IF(V37="","",V$1&amp;": """&amp;V37&amp;""""),
IF(W37="","",W$1&amp;": """&amp;W37&amp;""""),
IF(X37="","",X$1&amp;": """&amp;X37&amp;""""),
IF(Y37="","",#REF!&amp;": """&amp;Y37&amp;"""")
)
&amp;
"}"
)</f>
        <v/>
      </c>
    </row>
    <row r="38" spans="1:26" x14ac:dyDescent="0.25">
      <c r="A38">
        <v>35</v>
      </c>
      <c r="Z38" t="str">
        <f>IF(
_xlfn.TEXTJOIN("",TRUE,B38:Y38)="",
"",
""""&amp;A38&amp;""": {"&amp;
_xlfn.TEXTJOIN(", ",TRUE,
IF(B38="","",B$1&amp;": """&amp;B38&amp;""""),
IF(C38="","",C$1&amp;": """&amp;C38&amp;""""),
IF(D38="","",D$1&amp;": """&amp;D38&amp;""""),
IF(E38="","",E$1&amp;": """&amp;E38&amp;""""),
IF(F38="","",F$1&amp;": """&amp;F38&amp;""""),
IF(G38="","",G$1&amp;": """&amp;G38&amp;""""),
IF(H38="","",H$1&amp;": """&amp;H38&amp;""""),
IF(I38="","",I$1&amp;": """&amp;I38&amp;""""),
IF(J38="","",J$1&amp;": """&amp;J38&amp;""""),
IF(K38="","",K$1&amp;": """&amp;K38&amp;""""),
IF(L38="","",L$1&amp;": """&amp;L38&amp;""""),
IF(M38="","",M$1&amp;": """&amp;M38&amp;""""),
IF(N38="","",N$1&amp;": """&amp;N38&amp;""""),
IF(O38="","",O$1&amp;": """&amp;O38&amp;""""),
IF(P38="","",P$1&amp;": """&amp;P38&amp;""""),
IF(Q38="","",Q$1&amp;": """&amp;Q38&amp;""""),
IF(R38="","",R$1&amp;": """&amp;R38&amp;""""),
IF(S38="","",S$1&amp;": """&amp;S38&amp;""""),
IF(T38="","",T$1&amp;": """&amp;T38&amp;""""),
IF(U38="","",U$1&amp;": """&amp;U38&amp;""""),
IF(V38="","",V$1&amp;": """&amp;V38&amp;""""),
IF(W38="","",W$1&amp;": """&amp;W38&amp;""""),
IF(X38="","",X$1&amp;": """&amp;X38&amp;""""),
IF(Y38="","",#REF!&amp;": """&amp;Y38&amp;"""")
)
&amp;
"}"
)</f>
        <v/>
      </c>
    </row>
    <row r="39" spans="1:26" x14ac:dyDescent="0.25">
      <c r="A39">
        <v>36</v>
      </c>
      <c r="Z39" t="str">
        <f>IF(
_xlfn.TEXTJOIN("",TRUE,B39:Y39)="",
"",
""""&amp;A39&amp;""": {"&amp;
_xlfn.TEXTJOIN(", ",TRUE,
IF(B39="","",B$1&amp;": """&amp;B39&amp;""""),
IF(C39="","",C$1&amp;": """&amp;C39&amp;""""),
IF(D39="","",D$1&amp;": """&amp;D39&amp;""""),
IF(E39="","",E$1&amp;": """&amp;E39&amp;""""),
IF(F39="","",F$1&amp;": """&amp;F39&amp;""""),
IF(G39="","",G$1&amp;": """&amp;G39&amp;""""),
IF(H39="","",H$1&amp;": """&amp;H39&amp;""""),
IF(I39="","",I$1&amp;": """&amp;I39&amp;""""),
IF(J39="","",J$1&amp;": """&amp;J39&amp;""""),
IF(K39="","",K$1&amp;": """&amp;K39&amp;""""),
IF(L39="","",L$1&amp;": """&amp;L39&amp;""""),
IF(M39="","",M$1&amp;": """&amp;M39&amp;""""),
IF(N39="","",N$1&amp;": """&amp;N39&amp;""""),
IF(O39="","",O$1&amp;": """&amp;O39&amp;""""),
IF(P39="","",P$1&amp;": """&amp;P39&amp;""""),
IF(Q39="","",Q$1&amp;": """&amp;Q39&amp;""""),
IF(R39="","",R$1&amp;": """&amp;R39&amp;""""),
IF(S39="","",S$1&amp;": """&amp;S39&amp;""""),
IF(T39="","",T$1&amp;": """&amp;T39&amp;""""),
IF(U39="","",U$1&amp;": """&amp;U39&amp;""""),
IF(V39="","",V$1&amp;": """&amp;V39&amp;""""),
IF(W39="","",W$1&amp;": """&amp;W39&amp;""""),
IF(X39="","",X$1&amp;": """&amp;X39&amp;""""),
IF(Y39="","",#REF!&amp;": """&amp;Y39&amp;"""")
)
&amp;
"}"
)</f>
        <v/>
      </c>
    </row>
    <row r="40" spans="1:26" x14ac:dyDescent="0.25">
      <c r="A40">
        <v>37</v>
      </c>
      <c r="Z40" t="str">
        <f>IF(
_xlfn.TEXTJOIN("",TRUE,B40:Y40)="",
"",
""""&amp;A40&amp;""": {"&amp;
_xlfn.TEXTJOIN(", ",TRUE,
IF(B40="","",B$1&amp;": """&amp;B40&amp;""""),
IF(C40="","",C$1&amp;": """&amp;C40&amp;""""),
IF(D40="","",D$1&amp;": """&amp;D40&amp;""""),
IF(E40="","",E$1&amp;": """&amp;E40&amp;""""),
IF(F40="","",F$1&amp;": """&amp;F40&amp;""""),
IF(G40="","",G$1&amp;": """&amp;G40&amp;""""),
IF(H40="","",H$1&amp;": """&amp;H40&amp;""""),
IF(I40="","",I$1&amp;": """&amp;I40&amp;""""),
IF(J40="","",J$1&amp;": """&amp;J40&amp;""""),
IF(K40="","",K$1&amp;": """&amp;K40&amp;""""),
IF(L40="","",L$1&amp;": """&amp;L40&amp;""""),
IF(M40="","",M$1&amp;": """&amp;M40&amp;""""),
IF(N40="","",N$1&amp;": """&amp;N40&amp;""""),
IF(O40="","",O$1&amp;": """&amp;O40&amp;""""),
IF(P40="","",P$1&amp;": """&amp;P40&amp;""""),
IF(Q40="","",Q$1&amp;": """&amp;Q40&amp;""""),
IF(R40="","",R$1&amp;": """&amp;R40&amp;""""),
IF(S40="","",S$1&amp;": """&amp;S40&amp;""""),
IF(T40="","",T$1&amp;": """&amp;T40&amp;""""),
IF(U40="","",U$1&amp;": """&amp;U40&amp;""""),
IF(V40="","",V$1&amp;": """&amp;V40&amp;""""),
IF(W40="","",W$1&amp;": """&amp;W40&amp;""""),
IF(X40="","",X$1&amp;": """&amp;X40&amp;""""),
IF(Y40="","",#REF!&amp;": """&amp;Y40&amp;"""")
)
&amp;
"}"
)</f>
        <v/>
      </c>
    </row>
    <row r="41" spans="1:26" x14ac:dyDescent="0.25">
      <c r="A41">
        <v>38</v>
      </c>
      <c r="Z41" t="str">
        <f>IF(
_xlfn.TEXTJOIN("",TRUE,B41:Y41)="",
"",
""""&amp;A41&amp;""": {"&amp;
_xlfn.TEXTJOIN(", ",TRUE,
IF(B41="","",B$1&amp;": """&amp;B41&amp;""""),
IF(C41="","",C$1&amp;": """&amp;C41&amp;""""),
IF(D41="","",D$1&amp;": """&amp;D41&amp;""""),
IF(E41="","",E$1&amp;": """&amp;E41&amp;""""),
IF(F41="","",F$1&amp;": """&amp;F41&amp;""""),
IF(G41="","",G$1&amp;": """&amp;G41&amp;""""),
IF(H41="","",H$1&amp;": """&amp;H41&amp;""""),
IF(I41="","",I$1&amp;": """&amp;I41&amp;""""),
IF(J41="","",J$1&amp;": """&amp;J41&amp;""""),
IF(K41="","",K$1&amp;": """&amp;K41&amp;""""),
IF(L41="","",L$1&amp;": """&amp;L41&amp;""""),
IF(M41="","",M$1&amp;": """&amp;M41&amp;""""),
IF(N41="","",N$1&amp;": """&amp;N41&amp;""""),
IF(O41="","",O$1&amp;": """&amp;O41&amp;""""),
IF(P41="","",P$1&amp;": """&amp;P41&amp;""""),
IF(Q41="","",Q$1&amp;": """&amp;Q41&amp;""""),
IF(R41="","",R$1&amp;": """&amp;R41&amp;""""),
IF(S41="","",S$1&amp;": """&amp;S41&amp;""""),
IF(T41="","",T$1&amp;": """&amp;T41&amp;""""),
IF(U41="","",U$1&amp;": """&amp;U41&amp;""""),
IF(V41="","",V$1&amp;": """&amp;V41&amp;""""),
IF(W41="","",W$1&amp;": """&amp;W41&amp;""""),
IF(X41="","",X$1&amp;": """&amp;X41&amp;""""),
IF(Y41="","",#REF!&amp;": """&amp;Y41&amp;"""")
)
&amp;
"}"
)</f>
        <v/>
      </c>
    </row>
    <row r="42" spans="1:26" x14ac:dyDescent="0.25">
      <c r="A42">
        <v>39</v>
      </c>
      <c r="Z42" t="str">
        <f>IF(
_xlfn.TEXTJOIN("",TRUE,B42:Y42)="",
"",
""""&amp;A42&amp;""": {"&amp;
_xlfn.TEXTJOIN(", ",TRUE,
IF(B42="","",B$1&amp;": """&amp;B42&amp;""""),
IF(C42="","",C$1&amp;": """&amp;C42&amp;""""),
IF(D42="","",D$1&amp;": """&amp;D42&amp;""""),
IF(E42="","",E$1&amp;": """&amp;E42&amp;""""),
IF(F42="","",F$1&amp;": """&amp;F42&amp;""""),
IF(G42="","",G$1&amp;": """&amp;G42&amp;""""),
IF(H42="","",H$1&amp;": """&amp;H42&amp;""""),
IF(I42="","",I$1&amp;": """&amp;I42&amp;""""),
IF(J42="","",J$1&amp;": """&amp;J42&amp;""""),
IF(K42="","",K$1&amp;": """&amp;K42&amp;""""),
IF(L42="","",L$1&amp;": """&amp;L42&amp;""""),
IF(M42="","",M$1&amp;": """&amp;M42&amp;""""),
IF(N42="","",N$1&amp;": """&amp;N42&amp;""""),
IF(O42="","",O$1&amp;": """&amp;O42&amp;""""),
IF(P42="","",P$1&amp;": """&amp;P42&amp;""""),
IF(Q42="","",Q$1&amp;": """&amp;Q42&amp;""""),
IF(R42="","",R$1&amp;": """&amp;R42&amp;""""),
IF(S42="","",S$1&amp;": """&amp;S42&amp;""""),
IF(T42="","",T$1&amp;": """&amp;T42&amp;""""),
IF(U42="","",U$1&amp;": """&amp;U42&amp;""""),
IF(V42="","",V$1&amp;": """&amp;V42&amp;""""),
IF(W42="","",W$1&amp;": """&amp;W42&amp;""""),
IF(X42="","",X$1&amp;": """&amp;X42&amp;""""),
IF(Y42="","",#REF!&amp;": """&amp;Y42&amp;"""")
)
&amp;
"}"
)</f>
        <v/>
      </c>
    </row>
    <row r="43" spans="1:26" x14ac:dyDescent="0.25">
      <c r="A43">
        <v>40</v>
      </c>
      <c r="Z43" t="str">
        <f>IF(
_xlfn.TEXTJOIN("",TRUE,B43:Y43)="",
"",
""""&amp;A43&amp;""": {"&amp;
_xlfn.TEXTJOIN(", ",TRUE,
IF(B43="","",B$1&amp;": """&amp;B43&amp;""""),
IF(C43="","",C$1&amp;": """&amp;C43&amp;""""),
IF(D43="","",D$1&amp;": """&amp;D43&amp;""""),
IF(E43="","",E$1&amp;": """&amp;E43&amp;""""),
IF(F43="","",F$1&amp;": """&amp;F43&amp;""""),
IF(G43="","",G$1&amp;": """&amp;G43&amp;""""),
IF(H43="","",H$1&amp;": """&amp;H43&amp;""""),
IF(I43="","",I$1&amp;": """&amp;I43&amp;""""),
IF(J43="","",J$1&amp;": """&amp;J43&amp;""""),
IF(K43="","",K$1&amp;": """&amp;K43&amp;""""),
IF(L43="","",L$1&amp;": """&amp;L43&amp;""""),
IF(M43="","",M$1&amp;": """&amp;M43&amp;""""),
IF(N43="","",N$1&amp;": """&amp;N43&amp;""""),
IF(O43="","",O$1&amp;": """&amp;O43&amp;""""),
IF(P43="","",P$1&amp;": """&amp;P43&amp;""""),
IF(Q43="","",Q$1&amp;": """&amp;Q43&amp;""""),
IF(R43="","",R$1&amp;": """&amp;R43&amp;""""),
IF(S43="","",S$1&amp;": """&amp;S43&amp;""""),
IF(T43="","",T$1&amp;": """&amp;T43&amp;""""),
IF(U43="","",U$1&amp;": """&amp;U43&amp;""""),
IF(V43="","",V$1&amp;": """&amp;V43&amp;""""),
IF(W43="","",W$1&amp;": """&amp;W43&amp;""""),
IF(X43="","",X$1&amp;": """&amp;X43&amp;""""),
IF(Y43="","",#REF!&amp;": """&amp;Y43&amp;"""")
)
&amp;
"}"
)</f>
        <v/>
      </c>
    </row>
    <row r="44" spans="1:26" x14ac:dyDescent="0.25">
      <c r="A44">
        <v>41</v>
      </c>
      <c r="Z44" t="str">
        <f>IF(
_xlfn.TEXTJOIN("",TRUE,B44:Y44)="",
"",
""""&amp;A44&amp;""": {"&amp;
_xlfn.TEXTJOIN(", ",TRUE,
IF(B44="","",B$1&amp;": """&amp;B44&amp;""""),
IF(C44="","",C$1&amp;": """&amp;C44&amp;""""),
IF(D44="","",D$1&amp;": """&amp;D44&amp;""""),
IF(E44="","",E$1&amp;": """&amp;E44&amp;""""),
IF(F44="","",F$1&amp;": """&amp;F44&amp;""""),
IF(G44="","",G$1&amp;": """&amp;G44&amp;""""),
IF(H44="","",H$1&amp;": """&amp;H44&amp;""""),
IF(I44="","",I$1&amp;": """&amp;I44&amp;""""),
IF(J44="","",J$1&amp;": """&amp;J44&amp;""""),
IF(K44="","",K$1&amp;": """&amp;K44&amp;""""),
IF(L44="","",L$1&amp;": """&amp;L44&amp;""""),
IF(M44="","",M$1&amp;": """&amp;M44&amp;""""),
IF(N44="","",N$1&amp;": """&amp;N44&amp;""""),
IF(O44="","",O$1&amp;": """&amp;O44&amp;""""),
IF(P44="","",P$1&amp;": """&amp;P44&amp;""""),
IF(Q44="","",Q$1&amp;": """&amp;Q44&amp;""""),
IF(R44="","",R$1&amp;": """&amp;R44&amp;""""),
IF(S44="","",S$1&amp;": """&amp;S44&amp;""""),
IF(T44="","",T$1&amp;": """&amp;T44&amp;""""),
IF(U44="","",U$1&amp;": """&amp;U44&amp;""""),
IF(V44="","",V$1&amp;": """&amp;V44&amp;""""),
IF(W44="","",W$1&amp;": """&amp;W44&amp;""""),
IF(X44="","",X$1&amp;": """&amp;X44&amp;""""),
IF(Y44="","",#REF!&amp;": """&amp;Y44&amp;"""")
)
&amp;
"}"
)</f>
        <v/>
      </c>
    </row>
    <row r="45" spans="1:26" x14ac:dyDescent="0.25">
      <c r="A45">
        <v>42</v>
      </c>
      <c r="Z45" t="str">
        <f>IF(
_xlfn.TEXTJOIN("",TRUE,B45:Y45)="",
"",
""""&amp;A45&amp;""": {"&amp;
_xlfn.TEXTJOIN(", ",TRUE,
IF(B45="","",B$1&amp;": """&amp;B45&amp;""""),
IF(C45="","",C$1&amp;": """&amp;C45&amp;""""),
IF(D45="","",D$1&amp;": """&amp;D45&amp;""""),
IF(E45="","",E$1&amp;": """&amp;E45&amp;""""),
IF(F45="","",F$1&amp;": """&amp;F45&amp;""""),
IF(G45="","",G$1&amp;": """&amp;G45&amp;""""),
IF(H45="","",H$1&amp;": """&amp;H45&amp;""""),
IF(I45="","",I$1&amp;": """&amp;I45&amp;""""),
IF(J45="","",J$1&amp;": """&amp;J45&amp;""""),
IF(K45="","",K$1&amp;": """&amp;K45&amp;""""),
IF(L45="","",L$1&amp;": """&amp;L45&amp;""""),
IF(M45="","",M$1&amp;": """&amp;M45&amp;""""),
IF(N45="","",N$1&amp;": """&amp;N45&amp;""""),
IF(O45="","",O$1&amp;": """&amp;O45&amp;""""),
IF(P45="","",P$1&amp;": """&amp;P45&amp;""""),
IF(Q45="","",Q$1&amp;": """&amp;Q45&amp;""""),
IF(R45="","",R$1&amp;": """&amp;R45&amp;""""),
IF(S45="","",S$1&amp;": """&amp;S45&amp;""""),
IF(T45="","",T$1&amp;": """&amp;T45&amp;""""),
IF(U45="","",U$1&amp;": """&amp;U45&amp;""""),
IF(V45="","",V$1&amp;": """&amp;V45&amp;""""),
IF(W45="","",W$1&amp;": """&amp;W45&amp;""""),
IF(X45="","",X$1&amp;": """&amp;X45&amp;""""),
IF(Y45="","",#REF!&amp;": """&amp;Y45&amp;"""")
)
&amp;
"}"
)</f>
        <v/>
      </c>
    </row>
    <row r="46" spans="1:26" x14ac:dyDescent="0.25">
      <c r="A46">
        <v>43</v>
      </c>
      <c r="Z46" t="str">
        <f>IF(
_xlfn.TEXTJOIN("",TRUE,B46:Y46)="",
"",
""""&amp;A46&amp;""": {"&amp;
_xlfn.TEXTJOIN(", ",TRUE,
IF(B46="","",B$1&amp;": """&amp;B46&amp;""""),
IF(C46="","",C$1&amp;": """&amp;C46&amp;""""),
IF(D46="","",D$1&amp;": """&amp;D46&amp;""""),
IF(E46="","",E$1&amp;": """&amp;E46&amp;""""),
IF(F46="","",F$1&amp;": """&amp;F46&amp;""""),
IF(G46="","",G$1&amp;": """&amp;G46&amp;""""),
IF(H46="","",H$1&amp;": """&amp;H46&amp;""""),
IF(I46="","",I$1&amp;": """&amp;I46&amp;""""),
IF(J46="","",J$1&amp;": """&amp;J46&amp;""""),
IF(K46="","",K$1&amp;": """&amp;K46&amp;""""),
IF(L46="","",L$1&amp;": """&amp;L46&amp;""""),
IF(M46="","",M$1&amp;": """&amp;M46&amp;""""),
IF(N46="","",N$1&amp;": """&amp;N46&amp;""""),
IF(O46="","",O$1&amp;": """&amp;O46&amp;""""),
IF(P46="","",P$1&amp;": """&amp;P46&amp;""""),
IF(Q46="","",Q$1&amp;": """&amp;Q46&amp;""""),
IF(R46="","",R$1&amp;": """&amp;R46&amp;""""),
IF(S46="","",S$1&amp;": """&amp;S46&amp;""""),
IF(T46="","",T$1&amp;": """&amp;T46&amp;""""),
IF(U46="","",U$1&amp;": """&amp;U46&amp;""""),
IF(V46="","",V$1&amp;": """&amp;V46&amp;""""),
IF(W46="","",W$1&amp;": """&amp;W46&amp;""""),
IF(X46="","",X$1&amp;": """&amp;X46&amp;""""),
IF(Y46="","",#REF!&amp;": """&amp;Y46&amp;"""")
)
&amp;
"}"
)</f>
        <v/>
      </c>
    </row>
    <row r="47" spans="1:26" x14ac:dyDescent="0.25">
      <c r="A47">
        <v>44</v>
      </c>
      <c r="Z47" t="str">
        <f>IF(
_xlfn.TEXTJOIN("",TRUE,B47:Y47)="",
"",
""""&amp;A47&amp;""": {"&amp;
_xlfn.TEXTJOIN(", ",TRUE,
IF(B47="","",B$1&amp;": """&amp;B47&amp;""""),
IF(C47="","",C$1&amp;": """&amp;C47&amp;""""),
IF(D47="","",D$1&amp;": """&amp;D47&amp;""""),
IF(E47="","",E$1&amp;": """&amp;E47&amp;""""),
IF(F47="","",F$1&amp;": """&amp;F47&amp;""""),
IF(G47="","",G$1&amp;": """&amp;G47&amp;""""),
IF(H47="","",H$1&amp;": """&amp;H47&amp;""""),
IF(I47="","",I$1&amp;": """&amp;I47&amp;""""),
IF(J47="","",J$1&amp;": """&amp;J47&amp;""""),
IF(K47="","",K$1&amp;": """&amp;K47&amp;""""),
IF(L47="","",L$1&amp;": """&amp;L47&amp;""""),
IF(M47="","",M$1&amp;": """&amp;M47&amp;""""),
IF(N47="","",N$1&amp;": """&amp;N47&amp;""""),
IF(O47="","",O$1&amp;": """&amp;O47&amp;""""),
IF(P47="","",P$1&amp;": """&amp;P47&amp;""""),
IF(Q47="","",Q$1&amp;": """&amp;Q47&amp;""""),
IF(R47="","",R$1&amp;": """&amp;R47&amp;""""),
IF(S47="","",S$1&amp;": """&amp;S47&amp;""""),
IF(T47="","",T$1&amp;": """&amp;T47&amp;""""),
IF(U47="","",U$1&amp;": """&amp;U47&amp;""""),
IF(V47="","",V$1&amp;": """&amp;V47&amp;""""),
IF(W47="","",W$1&amp;": """&amp;W47&amp;""""),
IF(X47="","",X$1&amp;": """&amp;X47&amp;""""),
IF(Y47="","",#REF!&amp;": """&amp;Y47&amp;"""")
)
&amp;
"}"
)</f>
        <v/>
      </c>
    </row>
    <row r="48" spans="1:26" x14ac:dyDescent="0.25">
      <c r="A48">
        <v>45</v>
      </c>
      <c r="Z48" t="str">
        <f>IF(
_xlfn.TEXTJOIN("",TRUE,B48:Y48)="",
"",
""""&amp;A48&amp;""": {"&amp;
_xlfn.TEXTJOIN(", ",TRUE,
IF(B48="","",B$1&amp;": """&amp;B48&amp;""""),
IF(C48="","",C$1&amp;": """&amp;C48&amp;""""),
IF(D48="","",D$1&amp;": """&amp;D48&amp;""""),
IF(E48="","",E$1&amp;": """&amp;E48&amp;""""),
IF(F48="","",F$1&amp;": """&amp;F48&amp;""""),
IF(G48="","",G$1&amp;": """&amp;G48&amp;""""),
IF(H48="","",H$1&amp;": """&amp;H48&amp;""""),
IF(I48="","",I$1&amp;": """&amp;I48&amp;""""),
IF(J48="","",J$1&amp;": """&amp;J48&amp;""""),
IF(K48="","",K$1&amp;": """&amp;K48&amp;""""),
IF(L48="","",L$1&amp;": """&amp;L48&amp;""""),
IF(M48="","",M$1&amp;": """&amp;M48&amp;""""),
IF(N48="","",N$1&amp;": """&amp;N48&amp;""""),
IF(O48="","",O$1&amp;": """&amp;O48&amp;""""),
IF(P48="","",P$1&amp;": """&amp;P48&amp;""""),
IF(Q48="","",Q$1&amp;": """&amp;Q48&amp;""""),
IF(R48="","",R$1&amp;": """&amp;R48&amp;""""),
IF(S48="","",S$1&amp;": """&amp;S48&amp;""""),
IF(T48="","",T$1&amp;": """&amp;T48&amp;""""),
IF(U48="","",U$1&amp;": """&amp;U48&amp;""""),
IF(V48="","",V$1&amp;": """&amp;V48&amp;""""),
IF(W48="","",W$1&amp;": """&amp;W48&amp;""""),
IF(X48="","",X$1&amp;": """&amp;X48&amp;""""),
IF(Y48="","",#REF!&amp;": """&amp;Y48&amp;"""")
)
&amp;
"}"
)</f>
        <v/>
      </c>
    </row>
    <row r="49" spans="1:26" x14ac:dyDescent="0.25">
      <c r="A49">
        <v>46</v>
      </c>
      <c r="Z49" t="str">
        <f>IF(
_xlfn.TEXTJOIN("",TRUE,B49:Y49)="",
"",
""""&amp;A49&amp;""": {"&amp;
_xlfn.TEXTJOIN(", ",TRUE,
IF(B49="","",B$1&amp;": """&amp;B49&amp;""""),
IF(C49="","",C$1&amp;": """&amp;C49&amp;""""),
IF(D49="","",D$1&amp;": """&amp;D49&amp;""""),
IF(E49="","",E$1&amp;": """&amp;E49&amp;""""),
IF(F49="","",F$1&amp;": """&amp;F49&amp;""""),
IF(G49="","",G$1&amp;": """&amp;G49&amp;""""),
IF(H49="","",H$1&amp;": """&amp;H49&amp;""""),
IF(I49="","",I$1&amp;": """&amp;I49&amp;""""),
IF(J49="","",J$1&amp;": """&amp;J49&amp;""""),
IF(K49="","",K$1&amp;": """&amp;K49&amp;""""),
IF(L49="","",L$1&amp;": """&amp;L49&amp;""""),
IF(M49="","",M$1&amp;": """&amp;M49&amp;""""),
IF(N49="","",N$1&amp;": """&amp;N49&amp;""""),
IF(O49="","",O$1&amp;": """&amp;O49&amp;""""),
IF(P49="","",P$1&amp;": """&amp;P49&amp;""""),
IF(Q49="","",Q$1&amp;": """&amp;Q49&amp;""""),
IF(R49="","",R$1&amp;": """&amp;R49&amp;""""),
IF(S49="","",S$1&amp;": """&amp;S49&amp;""""),
IF(T49="","",T$1&amp;": """&amp;T49&amp;""""),
IF(U49="","",U$1&amp;": """&amp;U49&amp;""""),
IF(V49="","",V$1&amp;": """&amp;V49&amp;""""),
IF(W49="","",W$1&amp;": """&amp;W49&amp;""""),
IF(X49="","",X$1&amp;": """&amp;X49&amp;""""),
IF(Y49="","",#REF!&amp;": """&amp;Y49&amp;"""")
)
&amp;
"}"
)</f>
        <v/>
      </c>
    </row>
    <row r="50" spans="1:26" x14ac:dyDescent="0.25">
      <c r="A50">
        <v>47</v>
      </c>
      <c r="Z50" t="str">
        <f>IF(
_xlfn.TEXTJOIN("",TRUE,B50:Y50)="",
"",
""""&amp;A50&amp;""": {"&amp;
_xlfn.TEXTJOIN(", ",TRUE,
IF(B50="","",B$1&amp;": """&amp;B50&amp;""""),
IF(C50="","",C$1&amp;": """&amp;C50&amp;""""),
IF(D50="","",D$1&amp;": """&amp;D50&amp;""""),
IF(E50="","",E$1&amp;": """&amp;E50&amp;""""),
IF(F50="","",F$1&amp;": """&amp;F50&amp;""""),
IF(G50="","",G$1&amp;": """&amp;G50&amp;""""),
IF(H50="","",H$1&amp;": """&amp;H50&amp;""""),
IF(I50="","",I$1&amp;": """&amp;I50&amp;""""),
IF(J50="","",J$1&amp;": """&amp;J50&amp;""""),
IF(K50="","",K$1&amp;": """&amp;K50&amp;""""),
IF(L50="","",L$1&amp;": """&amp;L50&amp;""""),
IF(M50="","",M$1&amp;": """&amp;M50&amp;""""),
IF(N50="","",N$1&amp;": """&amp;N50&amp;""""),
IF(O50="","",O$1&amp;": """&amp;O50&amp;""""),
IF(P50="","",P$1&amp;": """&amp;P50&amp;""""),
IF(Q50="","",Q$1&amp;": """&amp;Q50&amp;""""),
IF(R50="","",R$1&amp;": """&amp;R50&amp;""""),
IF(S50="","",S$1&amp;": """&amp;S50&amp;""""),
IF(T50="","",T$1&amp;": """&amp;T50&amp;""""),
IF(U50="","",U$1&amp;": """&amp;U50&amp;""""),
IF(V50="","",V$1&amp;": """&amp;V50&amp;""""),
IF(W50="","",W$1&amp;": """&amp;W50&amp;""""),
IF(X50="","",X$1&amp;": """&amp;X50&amp;""""),
IF(Y50="","",#REF!&amp;": """&amp;Y50&amp;"""")
)
&amp;
"}"
)</f>
        <v/>
      </c>
    </row>
    <row r="51" spans="1:26" x14ac:dyDescent="0.25">
      <c r="A51">
        <v>48</v>
      </c>
      <c r="Z51" t="str">
        <f>IF(
_xlfn.TEXTJOIN("",TRUE,B51:Y51)="",
"",
""""&amp;A51&amp;""": {"&amp;
_xlfn.TEXTJOIN(", ",TRUE,
IF(B51="","",B$1&amp;": """&amp;B51&amp;""""),
IF(C51="","",C$1&amp;": """&amp;C51&amp;""""),
IF(D51="","",D$1&amp;": """&amp;D51&amp;""""),
IF(E51="","",E$1&amp;": """&amp;E51&amp;""""),
IF(F51="","",F$1&amp;": """&amp;F51&amp;""""),
IF(G51="","",G$1&amp;": """&amp;G51&amp;""""),
IF(H51="","",H$1&amp;": """&amp;H51&amp;""""),
IF(I51="","",I$1&amp;": """&amp;I51&amp;""""),
IF(J51="","",J$1&amp;": """&amp;J51&amp;""""),
IF(K51="","",K$1&amp;": """&amp;K51&amp;""""),
IF(L51="","",L$1&amp;": """&amp;L51&amp;""""),
IF(M51="","",M$1&amp;": """&amp;M51&amp;""""),
IF(N51="","",N$1&amp;": """&amp;N51&amp;""""),
IF(O51="","",O$1&amp;": """&amp;O51&amp;""""),
IF(P51="","",P$1&amp;": """&amp;P51&amp;""""),
IF(Q51="","",Q$1&amp;": """&amp;Q51&amp;""""),
IF(R51="","",R$1&amp;": """&amp;R51&amp;""""),
IF(S51="","",S$1&amp;": """&amp;S51&amp;""""),
IF(T51="","",T$1&amp;": """&amp;T51&amp;""""),
IF(U51="","",U$1&amp;": """&amp;U51&amp;""""),
IF(V51="","",V$1&amp;": """&amp;V51&amp;""""),
IF(W51="","",W$1&amp;": """&amp;W51&amp;""""),
IF(X51="","",X$1&amp;": """&amp;X51&amp;""""),
IF(Y51="","",#REF!&amp;": """&amp;Y51&amp;"""")
)
&amp;
"}"
)</f>
        <v/>
      </c>
    </row>
    <row r="52" spans="1:26" x14ac:dyDescent="0.25">
      <c r="A52">
        <v>49</v>
      </c>
      <c r="Z52" t="str">
        <f>IF(
_xlfn.TEXTJOIN("",TRUE,B52:Y52)="",
"",
""""&amp;A52&amp;""": {"&amp;
_xlfn.TEXTJOIN(", ",TRUE,
IF(B52="","",B$1&amp;": """&amp;B52&amp;""""),
IF(C52="","",C$1&amp;": """&amp;C52&amp;""""),
IF(D52="","",D$1&amp;": """&amp;D52&amp;""""),
IF(E52="","",E$1&amp;": """&amp;E52&amp;""""),
IF(F52="","",F$1&amp;": """&amp;F52&amp;""""),
IF(G52="","",G$1&amp;": """&amp;G52&amp;""""),
IF(H52="","",H$1&amp;": """&amp;H52&amp;""""),
IF(I52="","",I$1&amp;": """&amp;I52&amp;""""),
IF(J52="","",J$1&amp;": """&amp;J52&amp;""""),
IF(K52="","",K$1&amp;": """&amp;K52&amp;""""),
IF(L52="","",L$1&amp;": """&amp;L52&amp;""""),
IF(M52="","",M$1&amp;": """&amp;M52&amp;""""),
IF(N52="","",N$1&amp;": """&amp;N52&amp;""""),
IF(O52="","",O$1&amp;": """&amp;O52&amp;""""),
IF(P52="","",P$1&amp;": """&amp;P52&amp;""""),
IF(Q52="","",Q$1&amp;": """&amp;Q52&amp;""""),
IF(R52="","",R$1&amp;": """&amp;R52&amp;""""),
IF(S52="","",S$1&amp;": """&amp;S52&amp;""""),
IF(T52="","",T$1&amp;": """&amp;T52&amp;""""),
IF(U52="","",U$1&amp;": """&amp;U52&amp;""""),
IF(V52="","",V$1&amp;": """&amp;V52&amp;""""),
IF(W52="","",W$1&amp;": """&amp;W52&amp;""""),
IF(X52="","",X$1&amp;": """&amp;X52&amp;""""),
IF(Y52="","",#REF!&amp;": """&amp;Y52&amp;"""")
)
&amp;
"}"
)</f>
        <v/>
      </c>
    </row>
    <row r="53" spans="1:26" x14ac:dyDescent="0.25">
      <c r="A53">
        <v>50</v>
      </c>
      <c r="Z53" t="str">
        <f>IF(
_xlfn.TEXTJOIN("",TRUE,B53:Y53)="",
"",
""""&amp;A53&amp;""": {"&amp;
_xlfn.TEXTJOIN(", ",TRUE,
IF(B53="","",B$1&amp;": """&amp;B53&amp;""""),
IF(C53="","",C$1&amp;": """&amp;C53&amp;""""),
IF(D53="","",D$1&amp;": """&amp;D53&amp;""""),
IF(E53="","",E$1&amp;": """&amp;E53&amp;""""),
IF(F53="","",F$1&amp;": """&amp;F53&amp;""""),
IF(G53="","",G$1&amp;": """&amp;G53&amp;""""),
IF(H53="","",H$1&amp;": """&amp;H53&amp;""""),
IF(I53="","",I$1&amp;": """&amp;I53&amp;""""),
IF(J53="","",J$1&amp;": """&amp;J53&amp;""""),
IF(K53="","",K$1&amp;": """&amp;K53&amp;""""),
IF(L53="","",L$1&amp;": """&amp;L53&amp;""""),
IF(M53="","",M$1&amp;": """&amp;M53&amp;""""),
IF(N53="","",N$1&amp;": """&amp;N53&amp;""""),
IF(O53="","",O$1&amp;": """&amp;O53&amp;""""),
IF(P53="","",P$1&amp;": """&amp;P53&amp;""""),
IF(Q53="","",Q$1&amp;": """&amp;Q53&amp;""""),
IF(R53="","",R$1&amp;": """&amp;R53&amp;""""),
IF(S53="","",S$1&amp;": """&amp;S53&amp;""""),
IF(T53="","",T$1&amp;": """&amp;T53&amp;""""),
IF(U53="","",U$1&amp;": """&amp;U53&amp;""""),
IF(V53="","",V$1&amp;": """&amp;V53&amp;""""),
IF(W53="","",W$1&amp;": """&amp;W53&amp;""""),
IF(X53="","",X$1&amp;": """&amp;X53&amp;""""),
IF(Y53="","",#REF!&amp;": """&amp;Y53&amp;"""")
)
&amp;
"}"
)</f>
        <v/>
      </c>
    </row>
    <row r="54" spans="1:26" x14ac:dyDescent="0.25">
      <c r="A54">
        <v>51</v>
      </c>
      <c r="Z54" t="str">
        <f>IF(
_xlfn.TEXTJOIN("",TRUE,B54:Y54)="",
"",
""""&amp;A54&amp;""": {"&amp;
_xlfn.TEXTJOIN(", ",TRUE,
IF(B54="","",B$1&amp;": """&amp;B54&amp;""""),
IF(C54="","",C$1&amp;": """&amp;C54&amp;""""),
IF(D54="","",D$1&amp;": """&amp;D54&amp;""""),
IF(E54="","",E$1&amp;": """&amp;E54&amp;""""),
IF(F54="","",F$1&amp;": """&amp;F54&amp;""""),
IF(G54="","",G$1&amp;": """&amp;G54&amp;""""),
IF(H54="","",H$1&amp;": """&amp;H54&amp;""""),
IF(I54="","",I$1&amp;": """&amp;I54&amp;""""),
IF(J54="","",J$1&amp;": """&amp;J54&amp;""""),
IF(K54="","",K$1&amp;": """&amp;K54&amp;""""),
IF(L54="","",L$1&amp;": """&amp;L54&amp;""""),
IF(M54="","",M$1&amp;": """&amp;M54&amp;""""),
IF(N54="","",N$1&amp;": """&amp;N54&amp;""""),
IF(O54="","",O$1&amp;": """&amp;O54&amp;""""),
IF(P54="","",P$1&amp;": """&amp;P54&amp;""""),
IF(Q54="","",Q$1&amp;": """&amp;Q54&amp;""""),
IF(R54="","",R$1&amp;": """&amp;R54&amp;""""),
IF(S54="","",S$1&amp;": """&amp;S54&amp;""""),
IF(T54="","",T$1&amp;": """&amp;T54&amp;""""),
IF(U54="","",U$1&amp;": """&amp;U54&amp;""""),
IF(V54="","",V$1&amp;": """&amp;V54&amp;""""),
IF(W54="","",W$1&amp;": """&amp;W54&amp;""""),
IF(X54="","",X$1&amp;": """&amp;X54&amp;""""),
IF(Y54="","",#REF!&amp;": """&amp;Y54&amp;"""")
)
&amp;
"}"
)</f>
        <v/>
      </c>
    </row>
    <row r="55" spans="1:26" x14ac:dyDescent="0.25">
      <c r="A55">
        <v>52</v>
      </c>
      <c r="Z55" t="str">
        <f>IF(
_xlfn.TEXTJOIN("",TRUE,B55:Y55)="",
"",
""""&amp;A55&amp;""": {"&amp;
_xlfn.TEXTJOIN(", ",TRUE,
IF(B55="","",B$1&amp;": """&amp;B55&amp;""""),
IF(C55="","",C$1&amp;": """&amp;C55&amp;""""),
IF(D55="","",D$1&amp;": """&amp;D55&amp;""""),
IF(E55="","",E$1&amp;": """&amp;E55&amp;""""),
IF(F55="","",F$1&amp;": """&amp;F55&amp;""""),
IF(G55="","",G$1&amp;": """&amp;G55&amp;""""),
IF(H55="","",H$1&amp;": """&amp;H55&amp;""""),
IF(I55="","",I$1&amp;": """&amp;I55&amp;""""),
IF(J55="","",J$1&amp;": """&amp;J55&amp;""""),
IF(K55="","",K$1&amp;": """&amp;K55&amp;""""),
IF(L55="","",L$1&amp;": """&amp;L55&amp;""""),
IF(M55="","",M$1&amp;": """&amp;M55&amp;""""),
IF(N55="","",N$1&amp;": """&amp;N55&amp;""""),
IF(O55="","",O$1&amp;": """&amp;O55&amp;""""),
IF(P55="","",P$1&amp;": """&amp;P55&amp;""""),
IF(Q55="","",Q$1&amp;": """&amp;Q55&amp;""""),
IF(R55="","",R$1&amp;": """&amp;R55&amp;""""),
IF(S55="","",S$1&amp;": """&amp;S55&amp;""""),
IF(T55="","",T$1&amp;": """&amp;T55&amp;""""),
IF(U55="","",U$1&amp;": """&amp;U55&amp;""""),
IF(V55="","",V$1&amp;": """&amp;V55&amp;""""),
IF(W55="","",W$1&amp;": """&amp;W55&amp;""""),
IF(X55="","",X$1&amp;": """&amp;X55&amp;""""),
IF(Y55="","",#REF!&amp;": """&amp;Y55&amp;"""")
)
&amp;
"}"
)</f>
        <v/>
      </c>
    </row>
    <row r="56" spans="1:26" x14ac:dyDescent="0.25">
      <c r="A56">
        <v>53</v>
      </c>
      <c r="Z56" t="str">
        <f>IF(
_xlfn.TEXTJOIN("",TRUE,B56:Y56)="",
"",
""""&amp;A56&amp;""": {"&amp;
_xlfn.TEXTJOIN(", ",TRUE,
IF(B56="","",B$1&amp;": """&amp;B56&amp;""""),
IF(C56="","",C$1&amp;": """&amp;C56&amp;""""),
IF(D56="","",D$1&amp;": """&amp;D56&amp;""""),
IF(E56="","",E$1&amp;": """&amp;E56&amp;""""),
IF(F56="","",F$1&amp;": """&amp;F56&amp;""""),
IF(G56="","",G$1&amp;": """&amp;G56&amp;""""),
IF(H56="","",H$1&amp;": """&amp;H56&amp;""""),
IF(I56="","",I$1&amp;": """&amp;I56&amp;""""),
IF(J56="","",J$1&amp;": """&amp;J56&amp;""""),
IF(K56="","",K$1&amp;": """&amp;K56&amp;""""),
IF(L56="","",L$1&amp;": """&amp;L56&amp;""""),
IF(M56="","",M$1&amp;": """&amp;M56&amp;""""),
IF(N56="","",N$1&amp;": """&amp;N56&amp;""""),
IF(O56="","",O$1&amp;": """&amp;O56&amp;""""),
IF(P56="","",P$1&amp;": """&amp;P56&amp;""""),
IF(Q56="","",Q$1&amp;": """&amp;Q56&amp;""""),
IF(R56="","",R$1&amp;": """&amp;R56&amp;""""),
IF(S56="","",S$1&amp;": """&amp;S56&amp;""""),
IF(T56="","",T$1&amp;": """&amp;T56&amp;""""),
IF(U56="","",U$1&amp;": """&amp;U56&amp;""""),
IF(V56="","",V$1&amp;": """&amp;V56&amp;""""),
IF(W56="","",W$1&amp;": """&amp;W56&amp;""""),
IF(X56="","",X$1&amp;": """&amp;X56&amp;""""),
IF(Y56="","",#REF!&amp;": """&amp;Y56&amp;"""")
)
&amp;
"}"
)</f>
        <v/>
      </c>
    </row>
    <row r="57" spans="1:26" x14ac:dyDescent="0.25">
      <c r="A57">
        <v>54</v>
      </c>
      <c r="Z57" t="str">
        <f>IF(
_xlfn.TEXTJOIN("",TRUE,B57:Y57)="",
"",
""""&amp;A57&amp;""": {"&amp;
_xlfn.TEXTJOIN(", ",TRUE,
IF(B57="","",B$1&amp;": """&amp;B57&amp;""""),
IF(C57="","",C$1&amp;": """&amp;C57&amp;""""),
IF(D57="","",D$1&amp;": """&amp;D57&amp;""""),
IF(E57="","",E$1&amp;": """&amp;E57&amp;""""),
IF(F57="","",F$1&amp;": """&amp;F57&amp;""""),
IF(G57="","",G$1&amp;": """&amp;G57&amp;""""),
IF(H57="","",H$1&amp;": """&amp;H57&amp;""""),
IF(I57="","",I$1&amp;": """&amp;I57&amp;""""),
IF(J57="","",J$1&amp;": """&amp;J57&amp;""""),
IF(K57="","",K$1&amp;": """&amp;K57&amp;""""),
IF(L57="","",L$1&amp;": """&amp;L57&amp;""""),
IF(M57="","",M$1&amp;": """&amp;M57&amp;""""),
IF(N57="","",N$1&amp;": """&amp;N57&amp;""""),
IF(O57="","",O$1&amp;": """&amp;O57&amp;""""),
IF(P57="","",P$1&amp;": """&amp;P57&amp;""""),
IF(Q57="","",Q$1&amp;": """&amp;Q57&amp;""""),
IF(R57="","",R$1&amp;": """&amp;R57&amp;""""),
IF(S57="","",S$1&amp;": """&amp;S57&amp;""""),
IF(T57="","",T$1&amp;": """&amp;T57&amp;""""),
IF(U57="","",U$1&amp;": """&amp;U57&amp;""""),
IF(V57="","",V$1&amp;": """&amp;V57&amp;""""),
IF(W57="","",W$1&amp;": """&amp;W57&amp;""""),
IF(X57="","",X$1&amp;": """&amp;X57&amp;""""),
IF(Y57="","",#REF!&amp;": """&amp;Y57&amp;"""")
)
&amp;
"}"
)</f>
        <v/>
      </c>
    </row>
    <row r="58" spans="1:26" x14ac:dyDescent="0.25">
      <c r="A58">
        <v>55</v>
      </c>
      <c r="Z58" t="str">
        <f>IF(
_xlfn.TEXTJOIN("",TRUE,B58:Y58)="",
"",
""""&amp;A58&amp;""": {"&amp;
_xlfn.TEXTJOIN(", ",TRUE,
IF(B58="","",B$1&amp;": """&amp;B58&amp;""""),
IF(C58="","",C$1&amp;": """&amp;C58&amp;""""),
IF(D58="","",D$1&amp;": """&amp;D58&amp;""""),
IF(E58="","",E$1&amp;": """&amp;E58&amp;""""),
IF(F58="","",F$1&amp;": """&amp;F58&amp;""""),
IF(G58="","",G$1&amp;": """&amp;G58&amp;""""),
IF(H58="","",H$1&amp;": """&amp;H58&amp;""""),
IF(I58="","",I$1&amp;": """&amp;I58&amp;""""),
IF(J58="","",J$1&amp;": """&amp;J58&amp;""""),
IF(K58="","",K$1&amp;": """&amp;K58&amp;""""),
IF(L58="","",L$1&amp;": """&amp;L58&amp;""""),
IF(M58="","",M$1&amp;": """&amp;M58&amp;""""),
IF(N58="","",N$1&amp;": """&amp;N58&amp;""""),
IF(O58="","",O$1&amp;": """&amp;O58&amp;""""),
IF(P58="","",P$1&amp;": """&amp;P58&amp;""""),
IF(Q58="","",Q$1&amp;": """&amp;Q58&amp;""""),
IF(R58="","",R$1&amp;": """&amp;R58&amp;""""),
IF(S58="","",S$1&amp;": """&amp;S58&amp;""""),
IF(T58="","",T$1&amp;": """&amp;T58&amp;""""),
IF(U58="","",U$1&amp;": """&amp;U58&amp;""""),
IF(V58="","",V$1&amp;": """&amp;V58&amp;""""),
IF(W58="","",W$1&amp;": """&amp;W58&amp;""""),
IF(X58="","",X$1&amp;": """&amp;X58&amp;""""),
IF(Y58="","",#REF!&amp;": """&amp;Y58&amp;"""")
)
&amp;
"}"
)</f>
        <v/>
      </c>
    </row>
    <row r="59" spans="1:26" x14ac:dyDescent="0.25">
      <c r="A59">
        <v>56</v>
      </c>
      <c r="Z59" t="str">
        <f>IF(
_xlfn.TEXTJOIN("",TRUE,B59:Y59)="",
"",
""""&amp;A59&amp;""": {"&amp;
_xlfn.TEXTJOIN(", ",TRUE,
IF(B59="","",B$1&amp;": """&amp;B59&amp;""""),
IF(C59="","",C$1&amp;": """&amp;C59&amp;""""),
IF(D59="","",D$1&amp;": """&amp;D59&amp;""""),
IF(E59="","",E$1&amp;": """&amp;E59&amp;""""),
IF(F59="","",F$1&amp;": """&amp;F59&amp;""""),
IF(G59="","",G$1&amp;": """&amp;G59&amp;""""),
IF(H59="","",H$1&amp;": """&amp;H59&amp;""""),
IF(I59="","",I$1&amp;": """&amp;I59&amp;""""),
IF(J59="","",J$1&amp;": """&amp;J59&amp;""""),
IF(K59="","",K$1&amp;": """&amp;K59&amp;""""),
IF(L59="","",L$1&amp;": """&amp;L59&amp;""""),
IF(M59="","",M$1&amp;": """&amp;M59&amp;""""),
IF(N59="","",N$1&amp;": """&amp;N59&amp;""""),
IF(O59="","",O$1&amp;": """&amp;O59&amp;""""),
IF(P59="","",P$1&amp;": """&amp;P59&amp;""""),
IF(Q59="","",Q$1&amp;": """&amp;Q59&amp;""""),
IF(R59="","",R$1&amp;": """&amp;R59&amp;""""),
IF(S59="","",S$1&amp;": """&amp;S59&amp;""""),
IF(T59="","",T$1&amp;": """&amp;T59&amp;""""),
IF(U59="","",U$1&amp;": """&amp;U59&amp;""""),
IF(V59="","",V$1&amp;": """&amp;V59&amp;""""),
IF(W59="","",W$1&amp;": """&amp;W59&amp;""""),
IF(X59="","",X$1&amp;": """&amp;X59&amp;""""),
IF(Y59="","",#REF!&amp;": """&amp;Y59&amp;"""")
)
&amp;
"}"
)</f>
        <v/>
      </c>
    </row>
    <row r="60" spans="1:26" x14ac:dyDescent="0.25">
      <c r="A60">
        <v>57</v>
      </c>
      <c r="Z60" t="str">
        <f>IF(
_xlfn.TEXTJOIN("",TRUE,B60:Y60)="",
"",
""""&amp;A60&amp;""": {"&amp;
_xlfn.TEXTJOIN(", ",TRUE,
IF(B60="","",B$1&amp;": """&amp;B60&amp;""""),
IF(C60="","",C$1&amp;": """&amp;C60&amp;""""),
IF(D60="","",D$1&amp;": """&amp;D60&amp;""""),
IF(E60="","",E$1&amp;": """&amp;E60&amp;""""),
IF(F60="","",F$1&amp;": """&amp;F60&amp;""""),
IF(G60="","",G$1&amp;": """&amp;G60&amp;""""),
IF(H60="","",H$1&amp;": """&amp;H60&amp;""""),
IF(I60="","",I$1&amp;": """&amp;I60&amp;""""),
IF(J60="","",J$1&amp;": """&amp;J60&amp;""""),
IF(K60="","",K$1&amp;": """&amp;K60&amp;""""),
IF(L60="","",L$1&amp;": """&amp;L60&amp;""""),
IF(M60="","",M$1&amp;": """&amp;M60&amp;""""),
IF(N60="","",N$1&amp;": """&amp;N60&amp;""""),
IF(O60="","",O$1&amp;": """&amp;O60&amp;""""),
IF(P60="","",P$1&amp;": """&amp;P60&amp;""""),
IF(Q60="","",Q$1&amp;": """&amp;Q60&amp;""""),
IF(R60="","",R$1&amp;": """&amp;R60&amp;""""),
IF(S60="","",S$1&amp;": """&amp;S60&amp;""""),
IF(T60="","",T$1&amp;": """&amp;T60&amp;""""),
IF(U60="","",U$1&amp;": """&amp;U60&amp;""""),
IF(V60="","",V$1&amp;": """&amp;V60&amp;""""),
IF(W60="","",W$1&amp;": """&amp;W60&amp;""""),
IF(X60="","",X$1&amp;": """&amp;X60&amp;""""),
IF(Y60="","",#REF!&amp;": """&amp;Y60&amp;"""")
)
&amp;
"}"
)</f>
        <v/>
      </c>
    </row>
    <row r="61" spans="1:26" x14ac:dyDescent="0.25">
      <c r="A61">
        <v>58</v>
      </c>
      <c r="Z61" t="str">
        <f>IF(
_xlfn.TEXTJOIN("",TRUE,B61:Y61)="",
"",
""""&amp;A61&amp;""": {"&amp;
_xlfn.TEXTJOIN(", ",TRUE,
IF(B61="","",B$1&amp;": """&amp;B61&amp;""""),
IF(C61="","",C$1&amp;": """&amp;C61&amp;""""),
IF(D61="","",D$1&amp;": """&amp;D61&amp;""""),
IF(E61="","",E$1&amp;": """&amp;E61&amp;""""),
IF(F61="","",F$1&amp;": """&amp;F61&amp;""""),
IF(G61="","",G$1&amp;": """&amp;G61&amp;""""),
IF(H61="","",H$1&amp;": """&amp;H61&amp;""""),
IF(I61="","",I$1&amp;": """&amp;I61&amp;""""),
IF(J61="","",J$1&amp;": """&amp;J61&amp;""""),
IF(K61="","",K$1&amp;": """&amp;K61&amp;""""),
IF(L61="","",L$1&amp;": """&amp;L61&amp;""""),
IF(M61="","",M$1&amp;": """&amp;M61&amp;""""),
IF(N61="","",N$1&amp;": """&amp;N61&amp;""""),
IF(O61="","",O$1&amp;": """&amp;O61&amp;""""),
IF(P61="","",P$1&amp;": """&amp;P61&amp;""""),
IF(Q61="","",Q$1&amp;": """&amp;Q61&amp;""""),
IF(R61="","",R$1&amp;": """&amp;R61&amp;""""),
IF(S61="","",S$1&amp;": """&amp;S61&amp;""""),
IF(T61="","",T$1&amp;": """&amp;T61&amp;""""),
IF(U61="","",U$1&amp;": """&amp;U61&amp;""""),
IF(V61="","",V$1&amp;": """&amp;V61&amp;""""),
IF(W61="","",W$1&amp;": """&amp;W61&amp;""""),
IF(X61="","",X$1&amp;": """&amp;X61&amp;""""),
IF(Y61="","",#REF!&amp;": """&amp;Y61&amp;"""")
)
&amp;
"}"
)</f>
        <v/>
      </c>
    </row>
    <row r="62" spans="1:26" x14ac:dyDescent="0.25">
      <c r="A62">
        <v>59</v>
      </c>
      <c r="Z62" t="str">
        <f>IF(
_xlfn.TEXTJOIN("",TRUE,B62:Y62)="",
"",
""""&amp;A62&amp;""": {"&amp;
_xlfn.TEXTJOIN(", ",TRUE,
IF(B62="","",B$1&amp;": """&amp;B62&amp;""""),
IF(C62="","",C$1&amp;": """&amp;C62&amp;""""),
IF(D62="","",D$1&amp;": """&amp;D62&amp;""""),
IF(E62="","",E$1&amp;": """&amp;E62&amp;""""),
IF(F62="","",F$1&amp;": """&amp;F62&amp;""""),
IF(G62="","",G$1&amp;": """&amp;G62&amp;""""),
IF(H62="","",H$1&amp;": """&amp;H62&amp;""""),
IF(I62="","",I$1&amp;": """&amp;I62&amp;""""),
IF(J62="","",J$1&amp;": """&amp;J62&amp;""""),
IF(K62="","",K$1&amp;": """&amp;K62&amp;""""),
IF(L62="","",L$1&amp;": """&amp;L62&amp;""""),
IF(M62="","",M$1&amp;": """&amp;M62&amp;""""),
IF(N62="","",N$1&amp;": """&amp;N62&amp;""""),
IF(O62="","",O$1&amp;": """&amp;O62&amp;""""),
IF(P62="","",P$1&amp;": """&amp;P62&amp;""""),
IF(Q62="","",Q$1&amp;": """&amp;Q62&amp;""""),
IF(R62="","",R$1&amp;": """&amp;R62&amp;""""),
IF(S62="","",S$1&amp;": """&amp;S62&amp;""""),
IF(T62="","",T$1&amp;": """&amp;T62&amp;""""),
IF(U62="","",U$1&amp;": """&amp;U62&amp;""""),
IF(V62="","",V$1&amp;": """&amp;V62&amp;""""),
IF(W62="","",W$1&amp;": """&amp;W62&amp;""""),
IF(X62="","",X$1&amp;": """&amp;X62&amp;""""),
IF(Y62="","",#REF!&amp;": """&amp;Y62&amp;"""")
)
&amp;
"}"
)</f>
        <v/>
      </c>
    </row>
    <row r="63" spans="1:26" x14ac:dyDescent="0.25">
      <c r="A63">
        <v>60</v>
      </c>
      <c r="Z63" t="str">
        <f>IF(
_xlfn.TEXTJOIN("",TRUE,B63:Y63)="",
"",
""""&amp;A63&amp;""": {"&amp;
_xlfn.TEXTJOIN(", ",TRUE,
IF(B63="","",B$1&amp;": """&amp;B63&amp;""""),
IF(C63="","",C$1&amp;": """&amp;C63&amp;""""),
IF(D63="","",D$1&amp;": """&amp;D63&amp;""""),
IF(E63="","",E$1&amp;": """&amp;E63&amp;""""),
IF(F63="","",F$1&amp;": """&amp;F63&amp;""""),
IF(G63="","",G$1&amp;": """&amp;G63&amp;""""),
IF(H63="","",H$1&amp;": """&amp;H63&amp;""""),
IF(I63="","",I$1&amp;": """&amp;I63&amp;""""),
IF(J63="","",J$1&amp;": """&amp;J63&amp;""""),
IF(K63="","",K$1&amp;": """&amp;K63&amp;""""),
IF(L63="","",L$1&amp;": """&amp;L63&amp;""""),
IF(M63="","",M$1&amp;": """&amp;M63&amp;""""),
IF(N63="","",N$1&amp;": """&amp;N63&amp;""""),
IF(O63="","",O$1&amp;": """&amp;O63&amp;""""),
IF(P63="","",P$1&amp;": """&amp;P63&amp;""""),
IF(Q63="","",Q$1&amp;": """&amp;Q63&amp;""""),
IF(R63="","",R$1&amp;": """&amp;R63&amp;""""),
IF(S63="","",S$1&amp;": """&amp;S63&amp;""""),
IF(T63="","",T$1&amp;": """&amp;T63&amp;""""),
IF(U63="","",U$1&amp;": """&amp;U63&amp;""""),
IF(V63="","",V$1&amp;": """&amp;V63&amp;""""),
IF(W63="","",W$1&amp;": """&amp;W63&amp;""""),
IF(X63="","",X$1&amp;": """&amp;X63&amp;""""),
IF(Y63="","",#REF!&amp;": """&amp;Y63&amp;"""")
)
&amp;
"}"
)</f>
        <v/>
      </c>
    </row>
    <row r="64" spans="1:26" x14ac:dyDescent="0.25">
      <c r="Z64" t="str">
        <f>IF(
_xlfn.TEXTJOIN("",TRUE,B64:Y64)="",
"",
""""&amp;A64&amp;""": {"&amp;
_xlfn.TEXTJOIN(", ",TRUE,
IF(B64="","",B$1&amp;": """&amp;B64&amp;""""),
IF(C64="","",C$1&amp;": """&amp;C64&amp;""""),
IF(D64="","",D$1&amp;": """&amp;D64&amp;""""),
IF(E64="","",E$1&amp;": """&amp;E64&amp;""""),
IF(F64="","",F$1&amp;": """&amp;F64&amp;""""),
IF(G64="","",G$1&amp;": """&amp;G64&amp;""""),
IF(H64="","",H$1&amp;": """&amp;H64&amp;""""),
IF(I64="","",I$1&amp;": """&amp;I64&amp;""""),
IF(J64="","",J$1&amp;": """&amp;J64&amp;""""),
IF(K64="","",K$1&amp;": """&amp;K64&amp;""""),
IF(L64="","",L$1&amp;": """&amp;L64&amp;""""),
IF(M64="","",M$1&amp;": """&amp;M64&amp;""""),
IF(N64="","",N$1&amp;": """&amp;N64&amp;""""),
IF(O64="","",O$1&amp;": """&amp;O64&amp;""""),
IF(P64="","",P$1&amp;": """&amp;P64&amp;""""),
IF(Q64="","",Q$1&amp;": """&amp;Q64&amp;""""),
IF(R64="","",R$1&amp;": """&amp;R64&amp;""""),
IF(S64="","",S$1&amp;": """&amp;S64&amp;""""),
IF(T64="","",T$1&amp;": """&amp;T64&amp;""""),
IF(U64="","",U$1&amp;": """&amp;U64&amp;""""),
IF(V64="","",V$1&amp;": """&amp;V64&amp;""""),
IF(W64="","",W$1&amp;": """&amp;W64&amp;""""),
IF(X64="","",X$1&amp;": """&amp;X64&amp;""""),
IF(Y64="","",#REF!&amp;": """&amp;Y64&amp;"""")
)
&amp;
"}"
)</f>
        <v/>
      </c>
    </row>
    <row r="65" spans="26:26" x14ac:dyDescent="0.25">
      <c r="Z65" t="str">
        <f>IF(
_xlfn.TEXTJOIN("",TRUE,B65:Y65)="",
"",
A65&amp;": {"&amp;
_xlfn.TEXTJOIN(", ",TRUE,
IF(B65="","",B$1&amp;": """&amp;B65&amp;""""),
IF(C65="","",C$1&amp;": """&amp;C65&amp;""""),
IF(D65="","",D$1&amp;": """&amp;D65&amp;""""),
IF(E65="","",E$1&amp;": """&amp;E65&amp;""""),
IF(F65="","",F$1&amp;": """&amp;F65&amp;""""),
IF(G65="","",G$1&amp;": """&amp;G65&amp;""""),
IF(H65="","",H$1&amp;": """&amp;H65&amp;""""),
IF(I65="","",I$1&amp;": """&amp;I65&amp;""""),
IF(J65="","",J$1&amp;": """&amp;J65&amp;""""),
IF(K65="","",K$1&amp;": """&amp;K65&amp;""""),
IF(L65="","",L$1&amp;": """&amp;L65&amp;""""),
IF(M65="","",M$1&amp;": """&amp;M65&amp;""""),
IF(N65="","",N$1&amp;": """&amp;N65&amp;""""),
IF(O65="","",O$1&amp;": """&amp;O65&amp;""""),
IF(P65="","",P$1&amp;": """&amp;P65&amp;""""),
IF(Q65="","",Q$1&amp;": """&amp;Q65&amp;""""),
IF(R65="","",R$1&amp;": """&amp;R65&amp;""""),
IF(S65="","",S$1&amp;": """&amp;S65&amp;""""),
IF(T65="","",T$1&amp;": """&amp;T65&amp;""""),
IF(U65="","",U$1&amp;": """&amp;U65&amp;""""),
IF(V65="","",V$1&amp;": """&amp;V65&amp;""""),
IF(W65="","",W$1&amp;": """&amp;W65&amp;""""),
IF(X65="","",X$1&amp;": """&amp;X65&amp;""""),
IF(Y65="","",#REF!&amp;": """&amp;Y65&amp;"""")
)
&amp;
"}"
)</f>
        <v/>
      </c>
    </row>
    <row r="66" spans="26:26" x14ac:dyDescent="0.25">
      <c r="Z66" t="str">
        <f>IF(
_xlfn.TEXTJOIN("",TRUE,B66:Y66)="",
"",
A66&amp;": {"&amp;
_xlfn.TEXTJOIN(", ",TRUE,
IF(B66="","",B$1&amp;": """&amp;B66&amp;""""),
IF(C66="","",C$1&amp;": """&amp;C66&amp;""""),
IF(D66="","",D$1&amp;": """&amp;D66&amp;""""),
IF(E66="","",E$1&amp;": """&amp;E66&amp;""""),
IF(F66="","",F$1&amp;": """&amp;F66&amp;""""),
IF(G66="","",G$1&amp;": """&amp;G66&amp;""""),
IF(H66="","",H$1&amp;": """&amp;H66&amp;""""),
IF(I66="","",I$1&amp;": """&amp;I66&amp;""""),
IF(J66="","",J$1&amp;": """&amp;J66&amp;""""),
IF(K66="","",K$1&amp;": """&amp;K66&amp;""""),
IF(L66="","",L$1&amp;": """&amp;L66&amp;""""),
IF(M66="","",M$1&amp;": """&amp;M66&amp;""""),
IF(N66="","",N$1&amp;": """&amp;N66&amp;""""),
IF(O66="","",O$1&amp;": """&amp;O66&amp;""""),
IF(P66="","",P$1&amp;": """&amp;P66&amp;""""),
IF(Q66="","",Q$1&amp;": """&amp;Q66&amp;""""),
IF(R66="","",R$1&amp;": """&amp;R66&amp;""""),
IF(S66="","",S$1&amp;": """&amp;S66&amp;""""),
IF(T66="","",T$1&amp;": """&amp;T66&amp;""""),
IF(U66="","",U$1&amp;": """&amp;U66&amp;""""),
IF(V66="","",V$1&amp;": """&amp;V66&amp;""""),
IF(W66="","",W$1&amp;": """&amp;W66&amp;""""),
IF(X66="","",X$1&amp;": """&amp;X66&amp;""""),
IF(Y66="","",#REF!&amp;": """&amp;Y66&amp;"""")
)
&amp;
"}"
)</f>
        <v/>
      </c>
    </row>
    <row r="67" spans="26:26" x14ac:dyDescent="0.25">
      <c r="Z67" t="str">
        <f>IF(
_xlfn.TEXTJOIN("",TRUE,B67:Y67)="",
"",
A67&amp;": {"&amp;
_xlfn.TEXTJOIN(", ",TRUE,
IF(B67="","",B$1&amp;": """&amp;B67&amp;""""),
IF(C67="","",C$1&amp;": """&amp;C67&amp;""""),
IF(D67="","",D$1&amp;": """&amp;D67&amp;""""),
IF(E67="","",E$1&amp;": """&amp;E67&amp;""""),
IF(F67="","",F$1&amp;": """&amp;F67&amp;""""),
IF(G67="","",G$1&amp;": """&amp;G67&amp;""""),
IF(H67="","",H$1&amp;": """&amp;H67&amp;""""),
IF(I67="","",I$1&amp;": """&amp;I67&amp;""""),
IF(J67="","",J$1&amp;": """&amp;J67&amp;""""),
IF(K67="","",K$1&amp;": """&amp;K67&amp;""""),
IF(L67="","",L$1&amp;": """&amp;L67&amp;""""),
IF(M67="","",M$1&amp;": """&amp;M67&amp;""""),
IF(N67="","",N$1&amp;": """&amp;N67&amp;""""),
IF(O67="","",O$1&amp;": """&amp;O67&amp;""""),
IF(P67="","",P$1&amp;": """&amp;P67&amp;""""),
IF(Q67="","",Q$1&amp;": """&amp;Q67&amp;""""),
IF(R67="","",R$1&amp;": """&amp;R67&amp;""""),
IF(S67="","",S$1&amp;": """&amp;S67&amp;""""),
IF(T67="","",T$1&amp;": """&amp;T67&amp;""""),
IF(U67="","",U$1&amp;": """&amp;U67&amp;""""),
IF(V67="","",V$1&amp;": """&amp;V67&amp;""""),
IF(W67="","",W$1&amp;": """&amp;W67&amp;""""),
IF(X67="","",X$1&amp;": """&amp;X67&amp;""""),
IF(Y67="","",#REF!&amp;": """&amp;Y67&amp;"""")
)
&amp;
"}"
)</f>
        <v/>
      </c>
    </row>
    <row r="68" spans="26:26" x14ac:dyDescent="0.25">
      <c r="Z68" t="str">
        <f>IF(
_xlfn.TEXTJOIN("",TRUE,B68:Y68)="",
"",
A68&amp;": {"&amp;
_xlfn.TEXTJOIN(", ",TRUE,
IF(B68="","",B$1&amp;": """&amp;B68&amp;""""),
IF(C68="","",C$1&amp;": """&amp;C68&amp;""""),
IF(D68="","",D$1&amp;": """&amp;D68&amp;""""),
IF(E68="","",E$1&amp;": """&amp;E68&amp;""""),
IF(F68="","",F$1&amp;": """&amp;F68&amp;""""),
IF(G68="","",G$1&amp;": """&amp;G68&amp;""""),
IF(H68="","",H$1&amp;": """&amp;H68&amp;""""),
IF(I68="","",I$1&amp;": """&amp;I68&amp;""""),
IF(J68="","",J$1&amp;": """&amp;J68&amp;""""),
IF(K68="","",K$1&amp;": """&amp;K68&amp;""""),
IF(L68="","",L$1&amp;": """&amp;L68&amp;""""),
IF(M68="","",M$1&amp;": """&amp;M68&amp;""""),
IF(N68="","",N$1&amp;": """&amp;N68&amp;""""),
IF(O68="","",O$1&amp;": """&amp;O68&amp;""""),
IF(P68="","",P$1&amp;": """&amp;P68&amp;""""),
IF(Q68="","",Q$1&amp;": """&amp;Q68&amp;""""),
IF(R68="","",R$1&amp;": """&amp;R68&amp;""""),
IF(S68="","",S$1&amp;": """&amp;S68&amp;""""),
IF(T68="","",T$1&amp;": """&amp;T68&amp;""""),
IF(U68="","",U$1&amp;": """&amp;U68&amp;""""),
IF(V68="","",V$1&amp;": """&amp;V68&amp;""""),
IF(W68="","",W$1&amp;": """&amp;W68&amp;""""),
IF(X68="","",X$1&amp;": """&amp;X68&amp;""""),
IF(Y68="","",#REF!&amp;": """&amp;Y68&amp;"""")
)
&amp;
"}"
)</f>
        <v/>
      </c>
    </row>
    <row r="69" spans="26:26" x14ac:dyDescent="0.25">
      <c r="Z69" t="str">
        <f>IF(
_xlfn.TEXTJOIN("",TRUE,B69:Y69)="",
"",
A69&amp;": {"&amp;
_xlfn.TEXTJOIN(", ",TRUE,
IF(B69="","",B$1&amp;": """&amp;B69&amp;""""),
IF(C69="","",C$1&amp;": """&amp;C69&amp;""""),
IF(D69="","",D$1&amp;": """&amp;D69&amp;""""),
IF(E69="","",E$1&amp;": """&amp;E69&amp;""""),
IF(F69="","",F$1&amp;": """&amp;F69&amp;""""),
IF(G69="","",G$1&amp;": """&amp;G69&amp;""""),
IF(H69="","",H$1&amp;": """&amp;H69&amp;""""),
IF(I69="","",I$1&amp;": """&amp;I69&amp;""""),
IF(J69="","",J$1&amp;": """&amp;J69&amp;""""),
IF(K69="","",K$1&amp;": """&amp;K69&amp;""""),
IF(L69="","",L$1&amp;": """&amp;L69&amp;""""),
IF(M69="","",M$1&amp;": """&amp;M69&amp;""""),
IF(N69="","",N$1&amp;": """&amp;N69&amp;""""),
IF(O69="","",O$1&amp;": """&amp;O69&amp;""""),
IF(P69="","",P$1&amp;": """&amp;P69&amp;""""),
IF(Q69="","",Q$1&amp;": """&amp;Q69&amp;""""),
IF(R69="","",R$1&amp;": """&amp;R69&amp;""""),
IF(S69="","",S$1&amp;": """&amp;S69&amp;""""),
IF(T69="","",T$1&amp;": """&amp;T69&amp;""""),
IF(U69="","",U$1&amp;": """&amp;U69&amp;""""),
IF(V69="","",V$1&amp;": """&amp;V69&amp;""""),
IF(W69="","",W$1&amp;": """&amp;W69&amp;""""),
IF(X69="","",X$1&amp;": """&amp;X69&amp;""""),
IF(Y69="","",#REF!&amp;": """&amp;Y69&amp;"""")
)
&amp;
"}"
)</f>
        <v/>
      </c>
    </row>
    <row r="70" spans="26:26" x14ac:dyDescent="0.25">
      <c r="Z70" t="str">
        <f>IF(
_xlfn.TEXTJOIN("",TRUE,B70:Y70)="",
"",
A70&amp;": {"&amp;
_xlfn.TEXTJOIN(", ",TRUE,
IF(B70="","",B$1&amp;": """&amp;B70&amp;""""),
IF(C70="","",C$1&amp;": """&amp;C70&amp;""""),
IF(D70="","",D$1&amp;": """&amp;D70&amp;""""),
IF(E70="","",E$1&amp;": """&amp;E70&amp;""""),
IF(F70="","",F$1&amp;": """&amp;F70&amp;""""),
IF(G70="","",G$1&amp;": """&amp;G70&amp;""""),
IF(H70="","",H$1&amp;": """&amp;H70&amp;""""),
IF(I70="","",I$1&amp;": """&amp;I70&amp;""""),
IF(J70="","",J$1&amp;": """&amp;J70&amp;""""),
IF(K70="","",K$1&amp;": """&amp;K70&amp;""""),
IF(L70="","",L$1&amp;": """&amp;L70&amp;""""),
IF(M70="","",M$1&amp;": """&amp;M70&amp;""""),
IF(N70="","",N$1&amp;": """&amp;N70&amp;""""),
IF(O70="","",O$1&amp;": """&amp;O70&amp;""""),
IF(P70="","",P$1&amp;": """&amp;P70&amp;""""),
IF(Q70="","",Q$1&amp;": """&amp;Q70&amp;""""),
IF(R70="","",R$1&amp;": """&amp;R70&amp;""""),
IF(S70="","",S$1&amp;": """&amp;S70&amp;""""),
IF(T70="","",T$1&amp;": """&amp;T70&amp;""""),
IF(U70="","",U$1&amp;": """&amp;U70&amp;""""),
IF(V70="","",V$1&amp;": """&amp;V70&amp;""""),
IF(W70="","",W$1&amp;": """&amp;W70&amp;""""),
IF(X70="","",X$1&amp;": """&amp;X70&amp;""""),
IF(Y70="","",#REF!&amp;": """&amp;Y70&amp;"""")
)
&amp;
"}"
)</f>
        <v/>
      </c>
    </row>
    <row r="71" spans="26:26" x14ac:dyDescent="0.25">
      <c r="Z71" t="str">
        <f>IF(
_xlfn.TEXTJOIN("",TRUE,B71:Y71)="",
"",
A71&amp;": {"&amp;
_xlfn.TEXTJOIN(", ",TRUE,
IF(B71="","",B$1&amp;": """&amp;B71&amp;""""),
IF(C71="","",C$1&amp;": """&amp;C71&amp;""""),
IF(D71="","",D$1&amp;": """&amp;D71&amp;""""),
IF(E71="","",E$1&amp;": """&amp;E71&amp;""""),
IF(F71="","",F$1&amp;": """&amp;F71&amp;""""),
IF(G71="","",G$1&amp;": """&amp;G71&amp;""""),
IF(H71="","",H$1&amp;": """&amp;H71&amp;""""),
IF(I71="","",I$1&amp;": """&amp;I71&amp;""""),
IF(J71="","",J$1&amp;": """&amp;J71&amp;""""),
IF(K71="","",K$1&amp;": """&amp;K71&amp;""""),
IF(L71="","",L$1&amp;": """&amp;L71&amp;""""),
IF(M71="","",M$1&amp;": """&amp;M71&amp;""""),
IF(N71="","",N$1&amp;": """&amp;N71&amp;""""),
IF(O71="","",O$1&amp;": """&amp;O71&amp;""""),
IF(P71="","",P$1&amp;": """&amp;P71&amp;""""),
IF(Q71="","",Q$1&amp;": """&amp;Q71&amp;""""),
IF(R71="","",R$1&amp;": """&amp;R71&amp;""""),
IF(S71="","",S$1&amp;": """&amp;S71&amp;""""),
IF(T71="","",T$1&amp;": """&amp;T71&amp;""""),
IF(U71="","",U$1&amp;": """&amp;U71&amp;""""),
IF(V71="","",V$1&amp;": """&amp;V71&amp;""""),
IF(W71="","",W$1&amp;": """&amp;W71&amp;""""),
IF(X71="","",X$1&amp;": """&amp;X71&amp;""""),
IF(Y71="","",#REF!&amp;": """&amp;Y71&amp;"""")
)
&amp;
"}"
)</f>
        <v/>
      </c>
    </row>
  </sheetData>
  <hyperlinks>
    <hyperlink ref="H10" r:id="rId1" xr:uid="{16F1EE85-189C-4A50-BDE6-10AB87AFB592}"/>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8A7DCE-7A88-43D1-826E-5BC949D86169}">
  <dimension ref="A1:O81"/>
  <sheetViews>
    <sheetView topLeftCell="A19" workbookViewId="0">
      <selection activeCell="O2" sqref="O2:O57"/>
    </sheetView>
  </sheetViews>
  <sheetFormatPr defaultRowHeight="15" x14ac:dyDescent="0.25"/>
  <cols>
    <col min="1" max="1" width="3" bestFit="1" customWidth="1"/>
    <col min="3" max="4" width="4" bestFit="1" customWidth="1"/>
  </cols>
  <sheetData>
    <row r="1" spans="1:15" x14ac:dyDescent="0.25">
      <c r="A1" t="s">
        <v>480</v>
      </c>
      <c r="B1" t="s">
        <v>196</v>
      </c>
      <c r="C1" t="s">
        <v>478</v>
      </c>
      <c r="D1" t="s">
        <v>479</v>
      </c>
      <c r="E1" t="s">
        <v>504</v>
      </c>
      <c r="F1" t="s">
        <v>503</v>
      </c>
      <c r="G1" t="s">
        <v>198</v>
      </c>
      <c r="H1" t="s">
        <v>199</v>
      </c>
      <c r="I1" t="s">
        <v>346</v>
      </c>
      <c r="J1" t="s">
        <v>505</v>
      </c>
      <c r="K1" t="s">
        <v>506</v>
      </c>
      <c r="L1" t="s">
        <v>507</v>
      </c>
      <c r="M1" t="s">
        <v>355</v>
      </c>
      <c r="N1" t="s">
        <v>354</v>
      </c>
      <c r="O1" t="s">
        <v>205</v>
      </c>
    </row>
    <row r="2" spans="1:15" x14ac:dyDescent="0.25">
      <c r="A2" t="s">
        <v>275</v>
      </c>
      <c r="C2">
        <v>932</v>
      </c>
      <c r="D2">
        <v>183</v>
      </c>
      <c r="F2" t="s">
        <v>275</v>
      </c>
      <c r="L2" t="s">
        <v>86</v>
      </c>
      <c r="M2" t="s">
        <v>477</v>
      </c>
      <c r="O2" t="str">
        <f>IF(
_xlfn.TEXTJOIN("",TRUE,C2:N2)="",
"",A2&amp;
": {"&amp;
_xlfn.TEXTJOIN(", ",TRUE,
IF(B2="","",B$1&amp;": """&amp;B2&amp;""""),
IF(C2="","",C$1&amp;": """&amp;C2&amp;""""),
IF(D2="","",D$1&amp;": """&amp;D2&amp;""""),
IF(E2="","",E$1&amp;": """&amp;E2&amp;""""),
IF(F2="","",F$1&amp;": """&amp;F2&amp;""""),
IF(G2="","",G$1&amp;": """&amp;G2&amp;""""),
IF(H2="","",H$1&amp;": """&amp;H2&amp;""""),
IF(I2="","",I$1&amp;": """&amp;I2&amp;""""),
IF(J2="","",J$1&amp;": """&amp;J2&amp;""""),
IF(K2="","",K$1&amp;": """&amp;K2&amp;""""),
IF(L2="","",L$1&amp;": """&amp;L2&amp;""""),
IF(M2="","",M$1&amp;": """&amp;M2&amp;""""),
IF(N2="","",N$1&amp;": """&amp;N2&amp;"""")
)
&amp;
"}"
)</f>
        <v>NH: {x: "932", y: "183", parent_id: "NH", pill: "yes", display: "all"}</v>
      </c>
    </row>
    <row r="3" spans="1:15" x14ac:dyDescent="0.25">
      <c r="A3" t="s">
        <v>307</v>
      </c>
      <c r="C3">
        <v>883</v>
      </c>
      <c r="D3">
        <v>243</v>
      </c>
      <c r="F3" t="s">
        <v>307</v>
      </c>
      <c r="L3" t="s">
        <v>86</v>
      </c>
      <c r="M3" t="s">
        <v>477</v>
      </c>
      <c r="O3" t="str">
        <f t="shared" ref="O3:O57" si="0">IF(
_xlfn.TEXTJOIN("",TRUE,C3:N3)="",
"",A3&amp;
": {"&amp;
_xlfn.TEXTJOIN(", ",TRUE,
IF(B3="","",B$1&amp;": """&amp;B3&amp;""""),
IF(C3="","",C$1&amp;": """&amp;C3&amp;""""),
IF(D3="","",D$1&amp;": """&amp;D3&amp;""""),
IF(E3="","",E$1&amp;": """&amp;E3&amp;""""),
IF(F3="","",F$1&amp;": """&amp;F3&amp;""""),
IF(G3="","",G$1&amp;": """&amp;G3&amp;""""),
IF(H3="","",H$1&amp;": """&amp;H3&amp;""""),
IF(I3="","",I$1&amp;": """&amp;I3&amp;""""),
IF(J3="","",J$1&amp;": """&amp;J3&amp;""""),
IF(K3="","",K$1&amp;": """&amp;K3&amp;""""),
IF(L3="","",L$1&amp;": """&amp;L3&amp;""""),
IF(M3="","",M$1&amp;": """&amp;M3&amp;""""),
IF(N3="","",N$1&amp;": """&amp;N3&amp;"""")
)
&amp;
"}"
)</f>
        <v>VT: {x: "883", y: "243", parent_id: "VT", pill: "yes", display: "all"}</v>
      </c>
    </row>
    <row r="4" spans="1:15" x14ac:dyDescent="0.25">
      <c r="A4" t="s">
        <v>295</v>
      </c>
      <c r="C4">
        <v>932</v>
      </c>
      <c r="D4">
        <v>273</v>
      </c>
      <c r="F4" t="s">
        <v>295</v>
      </c>
      <c r="L4" t="s">
        <v>86</v>
      </c>
      <c r="M4" t="s">
        <v>477</v>
      </c>
      <c r="O4" t="str">
        <f t="shared" si="0"/>
        <v>RI: {x: "932", y: "273", parent_id: "RI", pill: "yes", display: "all"}</v>
      </c>
    </row>
    <row r="5" spans="1:15" x14ac:dyDescent="0.25">
      <c r="A5" t="s">
        <v>277</v>
      </c>
      <c r="C5">
        <v>883</v>
      </c>
      <c r="D5">
        <v>273</v>
      </c>
      <c r="F5" t="s">
        <v>277</v>
      </c>
      <c r="L5" t="s">
        <v>86</v>
      </c>
      <c r="M5" t="s">
        <v>477</v>
      </c>
      <c r="O5" t="str">
        <f t="shared" si="0"/>
        <v>NJ: {x: "883", y: "273", parent_id: "NJ", pill: "yes", display: "all"}</v>
      </c>
    </row>
    <row r="6" spans="1:15" x14ac:dyDescent="0.25">
      <c r="A6" t="s">
        <v>231</v>
      </c>
      <c r="C6">
        <v>883</v>
      </c>
      <c r="D6">
        <v>303</v>
      </c>
      <c r="F6" t="s">
        <v>231</v>
      </c>
      <c r="L6" t="s">
        <v>86</v>
      </c>
      <c r="M6" t="s">
        <v>477</v>
      </c>
      <c r="O6" t="str">
        <f t="shared" si="0"/>
        <v>DE: {x: "883", y: "303", parent_id: "DE", pill: "yes", display: "all"}</v>
      </c>
    </row>
    <row r="7" spans="1:15" x14ac:dyDescent="0.25">
      <c r="A7" t="s">
        <v>257</v>
      </c>
      <c r="C7">
        <v>932</v>
      </c>
      <c r="D7">
        <v>303</v>
      </c>
      <c r="F7" t="s">
        <v>257</v>
      </c>
      <c r="L7" t="s">
        <v>86</v>
      </c>
      <c r="M7" t="s">
        <v>477</v>
      </c>
      <c r="O7" t="str">
        <f t="shared" si="0"/>
        <v>MD: {x: "932", y: "303", parent_id: "MD", pill: "yes", display: "all"}</v>
      </c>
    </row>
    <row r="8" spans="1:15" x14ac:dyDescent="0.25">
      <c r="A8" t="s">
        <v>233</v>
      </c>
      <c r="C8">
        <v>884</v>
      </c>
      <c r="D8">
        <v>332</v>
      </c>
      <c r="F8" t="s">
        <v>233</v>
      </c>
      <c r="L8" t="s">
        <v>86</v>
      </c>
      <c r="M8" t="s">
        <v>477</v>
      </c>
      <c r="O8" t="str">
        <f t="shared" si="0"/>
        <v>DC: {x: "884", y: "332", parent_id: "DC", pill: "yes", display: "all"}</v>
      </c>
    </row>
    <row r="9" spans="1:15" x14ac:dyDescent="0.25">
      <c r="A9" t="s">
        <v>259</v>
      </c>
      <c r="C9">
        <v>932</v>
      </c>
      <c r="D9">
        <v>213</v>
      </c>
      <c r="F9" t="s">
        <v>259</v>
      </c>
      <c r="L9" t="s">
        <v>86</v>
      </c>
      <c r="M9" t="s">
        <v>477</v>
      </c>
      <c r="O9" t="str">
        <f t="shared" si="0"/>
        <v>MA: {x: "932", y: "213", parent_id: "MA", pill: "yes", display: "all"}</v>
      </c>
    </row>
    <row r="10" spans="1:15" x14ac:dyDescent="0.25">
      <c r="A10" t="s">
        <v>229</v>
      </c>
      <c r="C10">
        <v>932</v>
      </c>
      <c r="D10">
        <v>243</v>
      </c>
      <c r="F10" t="s">
        <v>229</v>
      </c>
      <c r="L10" t="s">
        <v>86</v>
      </c>
      <c r="M10" t="s">
        <v>477</v>
      </c>
      <c r="O10" t="str">
        <f t="shared" si="0"/>
        <v>CT: {x: "932", y: "243", parent_id: "CT", pill: "yes", display: "all"}</v>
      </c>
    </row>
    <row r="11" spans="1:15" x14ac:dyDescent="0.25">
      <c r="A11" t="s">
        <v>239</v>
      </c>
      <c r="C11">
        <v>305</v>
      </c>
      <c r="D11">
        <v>565</v>
      </c>
      <c r="F11" t="s">
        <v>239</v>
      </c>
      <c r="L11" t="s">
        <v>86</v>
      </c>
      <c r="O11" t="str">
        <f t="shared" si="0"/>
        <v>HI: {x: "305", y: "565", parent_id: "HI", pill: "yes"}</v>
      </c>
    </row>
    <row r="12" spans="1:15" x14ac:dyDescent="0.25">
      <c r="A12" t="s">
        <v>219</v>
      </c>
      <c r="C12">
        <v>113</v>
      </c>
      <c r="D12">
        <v>495</v>
      </c>
      <c r="F12" t="s">
        <v>219</v>
      </c>
      <c r="O12" t="str">
        <f t="shared" si="0"/>
        <v>AK: {x: "113", y: "495", parent_id: "AK"}</v>
      </c>
    </row>
    <row r="13" spans="1:15" x14ac:dyDescent="0.25">
      <c r="A13" t="s">
        <v>235</v>
      </c>
      <c r="C13">
        <v>773</v>
      </c>
      <c r="D13">
        <v>510</v>
      </c>
      <c r="F13" t="s">
        <v>235</v>
      </c>
      <c r="O13" t="str">
        <f t="shared" si="0"/>
        <v>FL: {x: "773", y: "510", parent_id: "FL"}</v>
      </c>
    </row>
    <row r="14" spans="1:15" x14ac:dyDescent="0.25">
      <c r="A14" t="s">
        <v>255</v>
      </c>
      <c r="C14">
        <v>893</v>
      </c>
      <c r="D14">
        <v>85</v>
      </c>
      <c r="F14" t="s">
        <v>255</v>
      </c>
      <c r="O14" t="str">
        <f t="shared" si="0"/>
        <v>ME: {x: "893", y: "85", parent_id: "ME"}</v>
      </c>
    </row>
    <row r="15" spans="1:15" x14ac:dyDescent="0.25">
      <c r="A15" t="s">
        <v>281</v>
      </c>
      <c r="C15">
        <v>815</v>
      </c>
      <c r="D15">
        <v>158</v>
      </c>
      <c r="F15" t="s">
        <v>281</v>
      </c>
      <c r="O15" t="str">
        <f t="shared" si="0"/>
        <v>NY: {x: "815", y: "158", parent_id: "NY"}</v>
      </c>
    </row>
    <row r="16" spans="1:15" x14ac:dyDescent="0.25">
      <c r="A16" t="s">
        <v>293</v>
      </c>
      <c r="C16">
        <v>786</v>
      </c>
      <c r="D16">
        <v>210</v>
      </c>
      <c r="F16" t="s">
        <v>293</v>
      </c>
      <c r="O16" t="str">
        <f t="shared" si="0"/>
        <v>PA: {x: "786", y: "210", parent_id: "PA"}</v>
      </c>
    </row>
    <row r="17" spans="1:15" x14ac:dyDescent="0.25">
      <c r="A17" t="s">
        <v>309</v>
      </c>
      <c r="C17">
        <v>790</v>
      </c>
      <c r="D17">
        <v>282</v>
      </c>
      <c r="F17" t="s">
        <v>309</v>
      </c>
      <c r="O17" t="str">
        <f t="shared" si="0"/>
        <v>VA: {x: "790", y: "282", parent_id: "VA"}</v>
      </c>
    </row>
    <row r="18" spans="1:15" x14ac:dyDescent="0.25">
      <c r="A18" t="s">
        <v>313</v>
      </c>
      <c r="C18">
        <v>744</v>
      </c>
      <c r="D18">
        <v>270</v>
      </c>
      <c r="F18" t="s">
        <v>313</v>
      </c>
      <c r="O18" t="str">
        <f t="shared" si="0"/>
        <v>WV: {x: "744", y: "270", parent_id: "WV"}</v>
      </c>
    </row>
    <row r="19" spans="1:15" x14ac:dyDescent="0.25">
      <c r="A19" t="s">
        <v>287</v>
      </c>
      <c r="C19">
        <v>700</v>
      </c>
      <c r="D19">
        <v>240</v>
      </c>
      <c r="F19" t="s">
        <v>287</v>
      </c>
      <c r="O19" t="str">
        <f t="shared" si="0"/>
        <v>OH: {x: "700", y: "240", parent_id: "OH"}</v>
      </c>
    </row>
    <row r="20" spans="1:15" x14ac:dyDescent="0.25">
      <c r="A20" t="s">
        <v>245</v>
      </c>
      <c r="C20">
        <v>650</v>
      </c>
      <c r="D20">
        <v>250</v>
      </c>
      <c r="F20" t="s">
        <v>245</v>
      </c>
      <c r="O20" t="str">
        <f t="shared" si="0"/>
        <v>IN: {x: "650", y: "250", parent_id: "IN"}</v>
      </c>
    </row>
    <row r="21" spans="1:15" x14ac:dyDescent="0.25">
      <c r="A21" t="s">
        <v>243</v>
      </c>
      <c r="C21">
        <v>600</v>
      </c>
      <c r="D21">
        <v>250</v>
      </c>
      <c r="F21" t="s">
        <v>243</v>
      </c>
      <c r="O21" t="str">
        <f t="shared" si="0"/>
        <v>IL: {x: "600", y: "250", parent_id: "IL"}</v>
      </c>
    </row>
    <row r="22" spans="1:15" x14ac:dyDescent="0.25">
      <c r="A22" t="s">
        <v>315</v>
      </c>
      <c r="C22">
        <v>575</v>
      </c>
      <c r="D22">
        <v>155</v>
      </c>
      <c r="F22" t="s">
        <v>315</v>
      </c>
      <c r="O22" t="str">
        <f t="shared" si="0"/>
        <v>WI: {x: "575", y: "155", parent_id: "WI"}</v>
      </c>
    </row>
    <row r="23" spans="1:15" x14ac:dyDescent="0.25">
      <c r="A23" t="s">
        <v>283</v>
      </c>
      <c r="C23">
        <v>784</v>
      </c>
      <c r="D23">
        <v>326</v>
      </c>
      <c r="F23" t="s">
        <v>283</v>
      </c>
      <c r="O23" t="str">
        <f t="shared" si="0"/>
        <v>NC: {x: "784", y: "326", parent_id: "NC"}</v>
      </c>
    </row>
    <row r="24" spans="1:15" x14ac:dyDescent="0.25">
      <c r="A24" t="s">
        <v>301</v>
      </c>
      <c r="C24">
        <v>655</v>
      </c>
      <c r="D24">
        <v>340</v>
      </c>
      <c r="F24" t="s">
        <v>301</v>
      </c>
      <c r="O24" t="str">
        <f t="shared" si="0"/>
        <v>TN: {x: "655", y: "340", parent_id: "TN"}</v>
      </c>
    </row>
    <row r="25" spans="1:15" x14ac:dyDescent="0.25">
      <c r="A25" t="s">
        <v>223</v>
      </c>
      <c r="C25">
        <v>548</v>
      </c>
      <c r="D25">
        <v>368</v>
      </c>
      <c r="F25" t="s">
        <v>223</v>
      </c>
      <c r="O25" t="str">
        <f t="shared" si="0"/>
        <v>AR: {x: "548", y: "368", parent_id: "AR"}</v>
      </c>
    </row>
    <row r="26" spans="1:15" x14ac:dyDescent="0.25">
      <c r="A26" t="s">
        <v>267</v>
      </c>
      <c r="C26">
        <v>548</v>
      </c>
      <c r="D26">
        <v>293</v>
      </c>
      <c r="F26" t="s">
        <v>267</v>
      </c>
      <c r="O26" t="str">
        <f t="shared" si="0"/>
        <v>MO: {x: "548", y: "293", parent_id: "MO"}</v>
      </c>
    </row>
    <row r="27" spans="1:15" x14ac:dyDescent="0.25">
      <c r="A27" t="s">
        <v>237</v>
      </c>
      <c r="C27">
        <v>718</v>
      </c>
      <c r="D27">
        <v>405</v>
      </c>
      <c r="F27" t="s">
        <v>237</v>
      </c>
      <c r="O27" t="str">
        <f t="shared" si="0"/>
        <v>GA: {x: "718", y: "405", parent_id: "GA"}</v>
      </c>
    </row>
    <row r="28" spans="1:15" x14ac:dyDescent="0.25">
      <c r="A28" t="s">
        <v>297</v>
      </c>
      <c r="C28">
        <v>760</v>
      </c>
      <c r="D28">
        <v>371</v>
      </c>
      <c r="F28" t="s">
        <v>297</v>
      </c>
      <c r="O28" t="str">
        <f t="shared" si="0"/>
        <v>SC: {x: "760", y: "371", parent_id: "SC"}</v>
      </c>
    </row>
    <row r="29" spans="1:15" x14ac:dyDescent="0.25">
      <c r="A29" t="s">
        <v>251</v>
      </c>
      <c r="C29">
        <v>680</v>
      </c>
      <c r="D29">
        <v>300</v>
      </c>
      <c r="F29" t="s">
        <v>251</v>
      </c>
      <c r="O29" t="str">
        <f t="shared" si="0"/>
        <v>KY: {x: "680", y: "300", parent_id: "KY"}</v>
      </c>
    </row>
    <row r="30" spans="1:15" x14ac:dyDescent="0.25">
      <c r="A30" t="s">
        <v>217</v>
      </c>
      <c r="C30">
        <v>655</v>
      </c>
      <c r="D30">
        <v>405</v>
      </c>
      <c r="F30" t="s">
        <v>217</v>
      </c>
      <c r="O30" t="str">
        <f t="shared" si="0"/>
        <v>AL: {x: "655", y: "405", parent_id: "AL"}</v>
      </c>
    </row>
    <row r="31" spans="1:15" x14ac:dyDescent="0.25">
      <c r="A31" t="s">
        <v>253</v>
      </c>
      <c r="C31">
        <v>550</v>
      </c>
      <c r="D31">
        <v>435</v>
      </c>
      <c r="F31" t="s">
        <v>253</v>
      </c>
      <c r="O31" t="str">
        <f t="shared" si="0"/>
        <v>LA: {x: "550", y: "435", parent_id: "LA"}</v>
      </c>
    </row>
    <row r="32" spans="1:15" x14ac:dyDescent="0.25">
      <c r="A32" t="s">
        <v>265</v>
      </c>
      <c r="C32">
        <v>600</v>
      </c>
      <c r="D32">
        <v>405</v>
      </c>
      <c r="F32" t="s">
        <v>265</v>
      </c>
      <c r="O32" t="str">
        <f t="shared" si="0"/>
        <v>MS: {x: "600", y: "405", parent_id: "MS"}</v>
      </c>
    </row>
    <row r="33" spans="1:15" x14ac:dyDescent="0.25">
      <c r="A33" t="s">
        <v>247</v>
      </c>
      <c r="C33">
        <v>525</v>
      </c>
      <c r="D33">
        <v>210</v>
      </c>
      <c r="F33" t="s">
        <v>247</v>
      </c>
      <c r="O33" t="str">
        <f t="shared" si="0"/>
        <v>IA: {x: "525", y: "210", parent_id: "IA"}</v>
      </c>
    </row>
    <row r="34" spans="1:15" x14ac:dyDescent="0.25">
      <c r="A34" t="s">
        <v>263</v>
      </c>
      <c r="C34">
        <v>506</v>
      </c>
      <c r="D34">
        <v>124</v>
      </c>
      <c r="F34" t="s">
        <v>263</v>
      </c>
      <c r="O34" t="str">
        <f t="shared" si="0"/>
        <v>MN: {x: "506", y: "124", parent_id: "MN"}</v>
      </c>
    </row>
    <row r="35" spans="1:15" x14ac:dyDescent="0.25">
      <c r="A35" t="s">
        <v>289</v>
      </c>
      <c r="C35">
        <v>460</v>
      </c>
      <c r="D35">
        <v>360</v>
      </c>
      <c r="F35" t="s">
        <v>289</v>
      </c>
      <c r="O35" t="str">
        <f t="shared" si="0"/>
        <v>OK: {x: "460", y: "360", parent_id: "OK"}</v>
      </c>
    </row>
    <row r="36" spans="1:15" x14ac:dyDescent="0.25">
      <c r="A36" t="s">
        <v>303</v>
      </c>
      <c r="C36">
        <v>425</v>
      </c>
      <c r="D36">
        <v>435</v>
      </c>
      <c r="F36" t="s">
        <v>303</v>
      </c>
      <c r="O36" t="str">
        <f t="shared" si="0"/>
        <v>TX: {x: "425", y: "435", parent_id: "TX"}</v>
      </c>
    </row>
    <row r="37" spans="1:15" x14ac:dyDescent="0.25">
      <c r="A37" t="s">
        <v>279</v>
      </c>
      <c r="C37">
        <v>305</v>
      </c>
      <c r="D37">
        <v>365</v>
      </c>
      <c r="F37" t="s">
        <v>279</v>
      </c>
      <c r="O37" t="str">
        <f t="shared" si="0"/>
        <v>NM: {x: "305", y: "365", parent_id: "NM"}</v>
      </c>
    </row>
    <row r="38" spans="1:15" x14ac:dyDescent="0.25">
      <c r="A38" t="s">
        <v>249</v>
      </c>
      <c r="C38">
        <v>445</v>
      </c>
      <c r="D38">
        <v>290</v>
      </c>
      <c r="F38" t="s">
        <v>249</v>
      </c>
      <c r="O38" t="str">
        <f t="shared" si="0"/>
        <v>KS: {x: "445", y: "290", parent_id: "KS"}</v>
      </c>
    </row>
    <row r="39" spans="1:15" x14ac:dyDescent="0.25">
      <c r="A39" t="s">
        <v>271</v>
      </c>
      <c r="C39">
        <v>420</v>
      </c>
      <c r="D39">
        <v>225</v>
      </c>
      <c r="F39" t="s">
        <v>271</v>
      </c>
      <c r="O39" t="str">
        <f t="shared" si="0"/>
        <v>NE: {x: "420", y: "225", parent_id: "NE"}</v>
      </c>
    </row>
    <row r="40" spans="1:15" x14ac:dyDescent="0.25">
      <c r="A40" t="s">
        <v>299</v>
      </c>
      <c r="C40">
        <v>413</v>
      </c>
      <c r="D40">
        <v>160</v>
      </c>
      <c r="F40" t="s">
        <v>299</v>
      </c>
      <c r="O40" t="str">
        <f t="shared" si="0"/>
        <v>SD: {x: "413", y: "160", parent_id: "SD"}</v>
      </c>
    </row>
    <row r="41" spans="1:15" x14ac:dyDescent="0.25">
      <c r="A41" t="s">
        <v>285</v>
      </c>
      <c r="C41">
        <v>416</v>
      </c>
      <c r="D41">
        <v>96</v>
      </c>
      <c r="F41" t="s">
        <v>285</v>
      </c>
      <c r="O41" t="str">
        <f t="shared" si="0"/>
        <v>ND: {x: "416", y: "96", parent_id: "ND"}</v>
      </c>
    </row>
    <row r="42" spans="1:15" x14ac:dyDescent="0.25">
      <c r="A42" t="s">
        <v>317</v>
      </c>
      <c r="C42">
        <v>300</v>
      </c>
      <c r="D42">
        <v>180</v>
      </c>
      <c r="F42" t="s">
        <v>317</v>
      </c>
      <c r="O42" t="str">
        <f t="shared" si="0"/>
        <v>WY: {x: "300", y: "180", parent_id: "WY"}</v>
      </c>
    </row>
    <row r="43" spans="1:15" x14ac:dyDescent="0.25">
      <c r="A43" t="s">
        <v>269</v>
      </c>
      <c r="C43">
        <v>280</v>
      </c>
      <c r="D43">
        <v>95</v>
      </c>
      <c r="F43" t="s">
        <v>269</v>
      </c>
      <c r="O43" t="str">
        <f t="shared" si="0"/>
        <v>MT: {x: "280", y: "95", parent_id: "MT"}</v>
      </c>
    </row>
    <row r="44" spans="1:15" x14ac:dyDescent="0.25">
      <c r="A44" t="s">
        <v>227</v>
      </c>
      <c r="C44">
        <v>320</v>
      </c>
      <c r="D44">
        <v>275</v>
      </c>
      <c r="F44" t="s">
        <v>227</v>
      </c>
      <c r="O44" t="str">
        <f t="shared" si="0"/>
        <v>CO: {x: "320", y: "275", parent_id: "CO"}</v>
      </c>
    </row>
    <row r="45" spans="1:15" x14ac:dyDescent="0.25">
      <c r="A45" t="s">
        <v>305</v>
      </c>
      <c r="C45">
        <v>223</v>
      </c>
      <c r="D45">
        <v>260</v>
      </c>
      <c r="F45" t="s">
        <v>305</v>
      </c>
      <c r="O45" t="str">
        <f t="shared" si="0"/>
        <v>UT: {x: "223", y: "260", parent_id: "UT"}</v>
      </c>
    </row>
    <row r="46" spans="1:15" x14ac:dyDescent="0.25">
      <c r="A46" t="s">
        <v>221</v>
      </c>
      <c r="C46">
        <v>205</v>
      </c>
      <c r="D46">
        <v>360</v>
      </c>
      <c r="F46" t="s">
        <v>221</v>
      </c>
      <c r="O46" t="str">
        <f t="shared" si="0"/>
        <v>AZ: {x: "205", y: "360", parent_id: "AZ"}</v>
      </c>
    </row>
    <row r="47" spans="1:15" x14ac:dyDescent="0.25">
      <c r="A47" t="s">
        <v>273</v>
      </c>
      <c r="C47">
        <v>140</v>
      </c>
      <c r="D47">
        <v>235</v>
      </c>
      <c r="F47" t="s">
        <v>273</v>
      </c>
      <c r="O47" t="str">
        <f t="shared" si="0"/>
        <v>NV: {x: "140", y: "235", parent_id: "NV"}</v>
      </c>
    </row>
    <row r="48" spans="1:15" x14ac:dyDescent="0.25">
      <c r="A48" t="s">
        <v>291</v>
      </c>
      <c r="C48">
        <v>100</v>
      </c>
      <c r="D48">
        <v>120</v>
      </c>
      <c r="F48" t="s">
        <v>291</v>
      </c>
      <c r="O48" t="str">
        <f t="shared" si="0"/>
        <v>OR: {x: "100", y: "120", parent_id: "OR"}</v>
      </c>
    </row>
    <row r="49" spans="1:15" x14ac:dyDescent="0.25">
      <c r="A49" t="s">
        <v>311</v>
      </c>
      <c r="C49">
        <v>130</v>
      </c>
      <c r="D49">
        <v>55</v>
      </c>
      <c r="F49" t="s">
        <v>311</v>
      </c>
      <c r="O49" t="str">
        <f t="shared" si="0"/>
        <v>WA: {x: "130", y: "55", parent_id: "WA"}</v>
      </c>
    </row>
    <row r="50" spans="1:15" x14ac:dyDescent="0.25">
      <c r="A50" t="s">
        <v>241</v>
      </c>
      <c r="C50">
        <v>200</v>
      </c>
      <c r="D50">
        <v>150</v>
      </c>
      <c r="F50" t="s">
        <v>241</v>
      </c>
      <c r="O50" t="str">
        <f t="shared" si="0"/>
        <v>ID: {x: "200", y: "150", parent_id: "ID"}</v>
      </c>
    </row>
    <row r="51" spans="1:15" x14ac:dyDescent="0.25">
      <c r="A51" t="s">
        <v>225</v>
      </c>
      <c r="C51">
        <v>79</v>
      </c>
      <c r="D51">
        <v>285</v>
      </c>
      <c r="F51" t="s">
        <v>225</v>
      </c>
      <c r="O51" t="str">
        <f t="shared" si="0"/>
        <v>CA: {x: "79", y: "285", parent_id: "CA"}</v>
      </c>
    </row>
    <row r="52" spans="1:15" x14ac:dyDescent="0.25">
      <c r="A52" t="s">
        <v>261</v>
      </c>
      <c r="C52">
        <v>663</v>
      </c>
      <c r="D52">
        <v>185</v>
      </c>
      <c r="F52" t="s">
        <v>261</v>
      </c>
      <c r="O52" t="str">
        <f t="shared" si="0"/>
        <v>MI: {x: "663", y: "185", parent_id: "MI"}</v>
      </c>
    </row>
    <row r="53" spans="1:15" x14ac:dyDescent="0.25">
      <c r="A53" t="s">
        <v>323</v>
      </c>
      <c r="C53">
        <v>620</v>
      </c>
      <c r="D53">
        <v>545</v>
      </c>
      <c r="F53" t="s">
        <v>323</v>
      </c>
      <c r="O53" t="str">
        <f t="shared" si="0"/>
        <v>PR: {x: "620", y: "545", parent_id: "PR"}</v>
      </c>
    </row>
    <row r="54" spans="1:15" x14ac:dyDescent="0.25">
      <c r="A54" t="s">
        <v>319</v>
      </c>
      <c r="C54">
        <v>550</v>
      </c>
      <c r="D54">
        <v>540</v>
      </c>
      <c r="F54" t="s">
        <v>319</v>
      </c>
      <c r="O54" t="str">
        <f t="shared" si="0"/>
        <v>GU: {x: "550", y: "540", parent_id: "GU"}</v>
      </c>
    </row>
    <row r="55" spans="1:15" x14ac:dyDescent="0.25">
      <c r="A55" t="s">
        <v>321</v>
      </c>
      <c r="C55">
        <v>680</v>
      </c>
      <c r="D55">
        <v>519</v>
      </c>
      <c r="F55" t="s">
        <v>321</v>
      </c>
      <c r="O55" t="str">
        <f t="shared" si="0"/>
        <v>VI: {x: "680", y: "519", parent_id: "VI"}</v>
      </c>
    </row>
    <row r="56" spans="1:15" x14ac:dyDescent="0.25">
      <c r="A56" t="s">
        <v>325</v>
      </c>
      <c r="C56">
        <v>570</v>
      </c>
      <c r="D56">
        <v>575</v>
      </c>
      <c r="F56" t="s">
        <v>325</v>
      </c>
      <c r="O56" t="str">
        <f t="shared" si="0"/>
        <v>MP: {x: "570", y: "575", parent_id: "MP"}</v>
      </c>
    </row>
    <row r="57" spans="1:15" x14ac:dyDescent="0.25">
      <c r="A57" t="s">
        <v>327</v>
      </c>
      <c r="C57">
        <v>665</v>
      </c>
      <c r="D57">
        <v>580</v>
      </c>
      <c r="F57" t="s">
        <v>327</v>
      </c>
      <c r="O57" t="str">
        <f t="shared" si="0"/>
        <v>AS: {x: "665", y: "580", parent_id: "AS"}</v>
      </c>
    </row>
    <row r="58" spans="1:15" x14ac:dyDescent="0.25">
      <c r="O58" t="str">
        <f>IF(
_xlfn.TEXTJOIN("",TRUE,C58:N58)="",
"",
A58&amp;": {"&amp;
_xlfn.TEXTJOIN(", ",TRUE,
IF(B58="","",B$1&amp;": """&amp;B58&amp;""""),
IF(C58="","",C$1&amp;": """&amp;C58&amp;""""),
IF(D58="","",D$1&amp;": """&amp;D58&amp;""""),
IF(E58="","",E$1&amp;": """&amp;E58&amp;""""),
IF(F58="","",F$1&amp;": """&amp;F58&amp;""""),
IF(G58="","",G$1&amp;": """&amp;G58&amp;""""),
IF(H58="","",H$1&amp;": """&amp;H58&amp;""""),
IF(I58="","",I$1&amp;": """&amp;I58&amp;""""),
IF(J58="","",J$1&amp;": """&amp;J58&amp;""""),
IF(K58="","",K$1&amp;": """&amp;K58&amp;""""),
IF(L58="","",L$1&amp;": """&amp;L58&amp;""""),
IF(M58="","",M$1&amp;": """&amp;M58&amp;""""),
IF(N58="","",N$1&amp;": """&amp;N58&amp;""""),
IF(#REF!="","",#REF!&amp;": """&amp;#REF!&amp;"""")
)
&amp;
"}"
)</f>
        <v/>
      </c>
    </row>
    <row r="59" spans="1:15" x14ac:dyDescent="0.25">
      <c r="O59" t="str">
        <f>IF(
_xlfn.TEXTJOIN("",TRUE,C59:N59)="",
"",
A59&amp;": {"&amp;
_xlfn.TEXTJOIN(", ",TRUE,
IF(B59="","",B$1&amp;": """&amp;B59&amp;""""),
IF(C59="","",C$1&amp;": """&amp;C59&amp;""""),
IF(D59="","",D$1&amp;": """&amp;D59&amp;""""),
IF(E59="","",E$1&amp;": """&amp;E59&amp;""""),
IF(F59="","",F$1&amp;": """&amp;F59&amp;""""),
IF(G59="","",G$1&amp;": """&amp;G59&amp;""""),
IF(H59="","",H$1&amp;": """&amp;H59&amp;""""),
IF(I59="","",I$1&amp;": """&amp;I59&amp;""""),
IF(J59="","",J$1&amp;": """&amp;J59&amp;""""),
IF(K59="","",K$1&amp;": """&amp;K59&amp;""""),
IF(L59="","",L$1&amp;": """&amp;L59&amp;""""),
IF(M59="","",M$1&amp;": """&amp;M59&amp;""""),
IF(N59="","",N$1&amp;": """&amp;N59&amp;""""),
IF(#REF!="","",#REF!&amp;": """&amp;#REF!&amp;"""")
)
&amp;
"}"
)</f>
        <v/>
      </c>
    </row>
    <row r="60" spans="1:15" x14ac:dyDescent="0.25">
      <c r="O60" t="str">
        <f>IF(
_xlfn.TEXTJOIN("",TRUE,C60:N60)="",
"",
A60&amp;": {"&amp;
_xlfn.TEXTJOIN(", ",TRUE,
IF(B60="","",B$1&amp;": """&amp;B60&amp;""""),
IF(C60="","",C$1&amp;": """&amp;C60&amp;""""),
IF(D60="","",D$1&amp;": """&amp;D60&amp;""""),
IF(E60="","",E$1&amp;": """&amp;E60&amp;""""),
IF(F60="","",F$1&amp;": """&amp;F60&amp;""""),
IF(G60="","",G$1&amp;": """&amp;G60&amp;""""),
IF(H60="","",H$1&amp;": """&amp;H60&amp;""""),
IF(I60="","",I$1&amp;": """&amp;I60&amp;""""),
IF(J60="","",J$1&amp;": """&amp;J60&amp;""""),
IF(K60="","",K$1&amp;": """&amp;K60&amp;""""),
IF(L60="","",L$1&amp;": """&amp;L60&amp;""""),
IF(M60="","",M$1&amp;": """&amp;M60&amp;""""),
IF(N60="","",N$1&amp;": """&amp;N60&amp;""""),
IF(#REF!="","",#REF!&amp;": """&amp;#REF!&amp;"""")
)
&amp;
"}"
)</f>
        <v/>
      </c>
    </row>
    <row r="61" spans="1:15" x14ac:dyDescent="0.25">
      <c r="O61" t="str">
        <f>IF(
_xlfn.TEXTJOIN("",TRUE,C61:N61)="",
"",
A61&amp;": {"&amp;
_xlfn.TEXTJOIN(", ",TRUE,
IF(B61="","",B$1&amp;": """&amp;B61&amp;""""),
IF(C61="","",C$1&amp;": """&amp;C61&amp;""""),
IF(D61="","",D$1&amp;": """&amp;D61&amp;""""),
IF(E61="","",E$1&amp;": """&amp;E61&amp;""""),
IF(F61="","",F$1&amp;": """&amp;F61&amp;""""),
IF(G61="","",G$1&amp;": """&amp;G61&amp;""""),
IF(H61="","",H$1&amp;": """&amp;H61&amp;""""),
IF(I61="","",I$1&amp;": """&amp;I61&amp;""""),
IF(J61="","",J$1&amp;": """&amp;J61&amp;""""),
IF(K61="","",K$1&amp;": """&amp;K61&amp;""""),
IF(L61="","",L$1&amp;": """&amp;L61&amp;""""),
IF(M61="","",M$1&amp;": """&amp;M61&amp;""""),
IF(N61="","",N$1&amp;": """&amp;N61&amp;""""),
IF(#REF!="","",#REF!&amp;": """&amp;#REF!&amp;"""")
)
&amp;
"}"
)</f>
        <v/>
      </c>
    </row>
    <row r="62" spans="1:15" x14ac:dyDescent="0.25">
      <c r="O62" t="str">
        <f>IF(
_xlfn.TEXTJOIN("",TRUE,C62:N62)="",
"",
A62&amp;": {"&amp;
_xlfn.TEXTJOIN(", ",TRUE,
IF(B62="","",B$1&amp;": """&amp;B62&amp;""""),
IF(C62="","",C$1&amp;": """&amp;C62&amp;""""),
IF(D62="","",D$1&amp;": """&amp;D62&amp;""""),
IF(E62="","",E$1&amp;": """&amp;E62&amp;""""),
IF(F62="","",F$1&amp;": """&amp;F62&amp;""""),
IF(G62="","",G$1&amp;": """&amp;G62&amp;""""),
IF(H62="","",H$1&amp;": """&amp;H62&amp;""""),
IF(I62="","",I$1&amp;": """&amp;I62&amp;""""),
IF(J62="","",J$1&amp;": """&amp;J62&amp;""""),
IF(K62="","",K$1&amp;": """&amp;K62&amp;""""),
IF(L62="","",L$1&amp;": """&amp;L62&amp;""""),
IF(M62="","",M$1&amp;": """&amp;M62&amp;""""),
IF(N62="","",N$1&amp;": """&amp;N62&amp;""""),
IF(#REF!="","",#REF!&amp;": """&amp;#REF!&amp;"""")
)
&amp;
"}"
)</f>
        <v/>
      </c>
    </row>
    <row r="63" spans="1:15" x14ac:dyDescent="0.25">
      <c r="O63" t="str">
        <f>IF(
_xlfn.TEXTJOIN("",TRUE,C63:N63)="",
"",
A63&amp;": {"&amp;
_xlfn.TEXTJOIN(", ",TRUE,
IF(B63="","",B$1&amp;": """&amp;B63&amp;""""),
IF(C63="","",C$1&amp;": """&amp;C63&amp;""""),
IF(D63="","",D$1&amp;": """&amp;D63&amp;""""),
IF(E63="","",E$1&amp;": """&amp;E63&amp;""""),
IF(F63="","",F$1&amp;": """&amp;F63&amp;""""),
IF(G63="","",G$1&amp;": """&amp;G63&amp;""""),
IF(H63="","",H$1&amp;": """&amp;H63&amp;""""),
IF(I63="","",I$1&amp;": """&amp;I63&amp;""""),
IF(J63="","",J$1&amp;": """&amp;J63&amp;""""),
IF(K63="","",K$1&amp;": """&amp;K63&amp;""""),
IF(L63="","",L$1&amp;": """&amp;L63&amp;""""),
IF(M63="","",M$1&amp;": """&amp;M63&amp;""""),
IF(N63="","",N$1&amp;": """&amp;N63&amp;""""),
IF(#REF!="","",#REF!&amp;": """&amp;#REF!&amp;"""")
)
&amp;
"}"
)</f>
        <v/>
      </c>
    </row>
    <row r="64" spans="1:15" x14ac:dyDescent="0.25">
      <c r="O64" t="str">
        <f>IF(
_xlfn.TEXTJOIN("",TRUE,C64:N64)="",
"",
A64&amp;": {"&amp;
_xlfn.TEXTJOIN(", ",TRUE,
IF(B64="","",B$1&amp;": """&amp;B64&amp;""""),
IF(C64="","",C$1&amp;": """&amp;C64&amp;""""),
IF(D64="","",D$1&amp;": """&amp;D64&amp;""""),
IF(E64="","",E$1&amp;": """&amp;E64&amp;""""),
IF(F64="","",F$1&amp;": """&amp;F64&amp;""""),
IF(G64="","",G$1&amp;": """&amp;G64&amp;""""),
IF(H64="","",H$1&amp;": """&amp;H64&amp;""""),
IF(I64="","",I$1&amp;": """&amp;I64&amp;""""),
IF(J64="","",J$1&amp;": """&amp;J64&amp;""""),
IF(K64="","",K$1&amp;": """&amp;K64&amp;""""),
IF(L64="","",L$1&amp;": """&amp;L64&amp;""""),
IF(M64="","",M$1&amp;": """&amp;M64&amp;""""),
IF(N64="","",N$1&amp;": """&amp;N64&amp;""""),
IF(#REF!="","",#REF!&amp;": """&amp;#REF!&amp;"""")
)
&amp;
"}"
)</f>
        <v/>
      </c>
    </row>
    <row r="65" spans="15:15" x14ac:dyDescent="0.25">
      <c r="O65" t="str">
        <f>IF(
_xlfn.TEXTJOIN("",TRUE,C65:N65)="",
"",
A65&amp;": {"&amp;
_xlfn.TEXTJOIN(", ",TRUE,
IF(B65="","",B$1&amp;": """&amp;B65&amp;""""),
IF(C65="","",C$1&amp;": """&amp;C65&amp;""""),
IF(D65="","",D$1&amp;": """&amp;D65&amp;""""),
IF(E65="","",E$1&amp;": """&amp;E65&amp;""""),
IF(F65="","",F$1&amp;": """&amp;F65&amp;""""),
IF(G65="","",G$1&amp;": """&amp;G65&amp;""""),
IF(H65="","",H$1&amp;": """&amp;H65&amp;""""),
IF(I65="","",I$1&amp;": """&amp;I65&amp;""""),
IF(J65="","",J$1&amp;": """&amp;J65&amp;""""),
IF(K65="","",K$1&amp;": """&amp;K65&amp;""""),
IF(L65="","",L$1&amp;": """&amp;L65&amp;""""),
IF(M65="","",M$1&amp;": """&amp;M65&amp;""""),
IF(N65="","",N$1&amp;": """&amp;N65&amp;""""),
IF(#REF!="","",#REF!&amp;": """&amp;#REF!&amp;"""")
)
&amp;
"}"
)</f>
        <v/>
      </c>
    </row>
    <row r="66" spans="15:15" x14ac:dyDescent="0.25">
      <c r="O66" t="str">
        <f>IF(
_xlfn.TEXTJOIN("",TRUE,C66:N66)="",
"",
A66&amp;": {"&amp;
_xlfn.TEXTJOIN(", ",TRUE,
IF(B66="","",B$1&amp;": """&amp;B66&amp;""""),
IF(C66="","",C$1&amp;": """&amp;C66&amp;""""),
IF(D66="","",D$1&amp;": """&amp;D66&amp;""""),
IF(E66="","",E$1&amp;": """&amp;E66&amp;""""),
IF(F66="","",F$1&amp;": """&amp;F66&amp;""""),
IF(G66="","",G$1&amp;": """&amp;G66&amp;""""),
IF(H66="","",H$1&amp;": """&amp;H66&amp;""""),
IF(I66="","",I$1&amp;": """&amp;I66&amp;""""),
IF(J66="","",J$1&amp;": """&amp;J66&amp;""""),
IF(K66="","",K$1&amp;": """&amp;K66&amp;""""),
IF(L66="","",L$1&amp;": """&amp;L66&amp;""""),
IF(M66="","",M$1&amp;": """&amp;M66&amp;""""),
IF(N66="","",N$1&amp;": """&amp;N66&amp;""""),
IF(#REF!="","",#REF!&amp;": """&amp;#REF!&amp;"""")
)
&amp;
"}"
)</f>
        <v/>
      </c>
    </row>
    <row r="67" spans="15:15" x14ac:dyDescent="0.25">
      <c r="O67" t="str">
        <f>IF(
_xlfn.TEXTJOIN("",TRUE,C67:N67)="",
"",
A67&amp;": {"&amp;
_xlfn.TEXTJOIN(", ",TRUE,
IF(B67="","",B$1&amp;": """&amp;B67&amp;""""),
IF(C67="","",C$1&amp;": """&amp;C67&amp;""""),
IF(D67="","",D$1&amp;": """&amp;D67&amp;""""),
IF(E67="","",E$1&amp;": """&amp;E67&amp;""""),
IF(F67="","",F$1&amp;": """&amp;F67&amp;""""),
IF(G67="","",G$1&amp;": """&amp;G67&amp;""""),
IF(H67="","",H$1&amp;": """&amp;H67&amp;""""),
IF(I67="","",I$1&amp;": """&amp;I67&amp;""""),
IF(J67="","",J$1&amp;": """&amp;J67&amp;""""),
IF(K67="","",K$1&amp;": """&amp;K67&amp;""""),
IF(L67="","",L$1&amp;": """&amp;L67&amp;""""),
IF(M67="","",M$1&amp;": """&amp;M67&amp;""""),
IF(N67="","",N$1&amp;": """&amp;N67&amp;""""),
IF(#REF!="","",#REF!&amp;": """&amp;#REF!&amp;"""")
)
&amp;
"}"
)</f>
        <v/>
      </c>
    </row>
    <row r="68" spans="15:15" x14ac:dyDescent="0.25">
      <c r="O68" t="str">
        <f>IF(
_xlfn.TEXTJOIN("",TRUE,C68:N68)="",
"",
A68&amp;": {"&amp;
_xlfn.TEXTJOIN(", ",TRUE,
IF(B68="","",B$1&amp;": """&amp;B68&amp;""""),
IF(C68="","",C$1&amp;": """&amp;C68&amp;""""),
IF(D68="","",D$1&amp;": """&amp;D68&amp;""""),
IF(E68="","",E$1&amp;": """&amp;E68&amp;""""),
IF(F68="","",F$1&amp;": """&amp;F68&amp;""""),
IF(G68="","",G$1&amp;": """&amp;G68&amp;""""),
IF(H68="","",H$1&amp;": """&amp;H68&amp;""""),
IF(I68="","",I$1&amp;": """&amp;I68&amp;""""),
IF(J68="","",J$1&amp;": """&amp;J68&amp;""""),
IF(K68="","",K$1&amp;": """&amp;K68&amp;""""),
IF(L68="","",L$1&amp;": """&amp;L68&amp;""""),
IF(M68="","",M$1&amp;": """&amp;M68&amp;""""),
IF(N68="","",N$1&amp;": """&amp;N68&amp;""""),
IF(#REF!="","",#REF!&amp;": """&amp;#REF!&amp;"""")
)
&amp;
"}"
)</f>
        <v/>
      </c>
    </row>
    <row r="69" spans="15:15" x14ac:dyDescent="0.25">
      <c r="O69" t="str">
        <f>IF(
_xlfn.TEXTJOIN("",TRUE,C69:N69)="",
"",
A69&amp;": {"&amp;
_xlfn.TEXTJOIN(", ",TRUE,
IF(B69="","",B$1&amp;": """&amp;B69&amp;""""),
IF(C69="","",C$1&amp;": """&amp;C69&amp;""""),
IF(D69="","",D$1&amp;": """&amp;D69&amp;""""),
IF(E69="","",E$1&amp;": """&amp;E69&amp;""""),
IF(F69="","",F$1&amp;": """&amp;F69&amp;""""),
IF(G69="","",G$1&amp;": """&amp;G69&amp;""""),
IF(H69="","",H$1&amp;": """&amp;H69&amp;""""),
IF(I69="","",I$1&amp;": """&amp;I69&amp;""""),
IF(J69="","",J$1&amp;": """&amp;J69&amp;""""),
IF(K69="","",K$1&amp;": """&amp;K69&amp;""""),
IF(L69="","",L$1&amp;": """&amp;L69&amp;""""),
IF(M69="","",M$1&amp;": """&amp;M69&amp;""""),
IF(N69="","",N$1&amp;": """&amp;N69&amp;""""),
IF(#REF!="","",#REF!&amp;": """&amp;#REF!&amp;"""")
)
&amp;
"}"
)</f>
        <v/>
      </c>
    </row>
    <row r="70" spans="15:15" x14ac:dyDescent="0.25">
      <c r="O70" t="str">
        <f>IF(
_xlfn.TEXTJOIN("",TRUE,C70:N70)="",
"",
A70&amp;": {"&amp;
_xlfn.TEXTJOIN(", ",TRUE,
IF(B70="","",B$1&amp;": """&amp;B70&amp;""""),
IF(C70="","",C$1&amp;": """&amp;C70&amp;""""),
IF(D70="","",D$1&amp;": """&amp;D70&amp;""""),
IF(E70="","",E$1&amp;": """&amp;E70&amp;""""),
IF(F70="","",F$1&amp;": """&amp;F70&amp;""""),
IF(G70="","",G$1&amp;": """&amp;G70&amp;""""),
IF(H70="","",H$1&amp;": """&amp;H70&amp;""""),
IF(I70="","",I$1&amp;": """&amp;I70&amp;""""),
IF(J70="","",J$1&amp;": """&amp;J70&amp;""""),
IF(K70="","",K$1&amp;": """&amp;K70&amp;""""),
IF(L70="","",L$1&amp;": """&amp;L70&amp;""""),
IF(M70="","",M$1&amp;": """&amp;M70&amp;""""),
IF(N70="","",N$1&amp;": """&amp;N70&amp;""""),
IF(#REF!="","",#REF!&amp;": """&amp;#REF!&amp;"""")
)
&amp;
"}"
)</f>
        <v/>
      </c>
    </row>
    <row r="71" spans="15:15" x14ac:dyDescent="0.25">
      <c r="O71" t="str">
        <f>IF(
_xlfn.TEXTJOIN("",TRUE,C71:N71)="",
"",
A71&amp;": {"&amp;
_xlfn.TEXTJOIN(", ",TRUE,
IF(B71="","",B$1&amp;": """&amp;B71&amp;""""),
IF(C71="","",C$1&amp;": """&amp;C71&amp;""""),
IF(D71="","",D$1&amp;": """&amp;D71&amp;""""),
IF(E71="","",E$1&amp;": """&amp;E71&amp;""""),
IF(F71="","",F$1&amp;": """&amp;F71&amp;""""),
IF(G71="","",G$1&amp;": """&amp;G71&amp;""""),
IF(H71="","",H$1&amp;": """&amp;H71&amp;""""),
IF(I71="","",I$1&amp;": """&amp;I71&amp;""""),
IF(J71="","",J$1&amp;": """&amp;J71&amp;""""),
IF(K71="","",K$1&amp;": """&amp;K71&amp;""""),
IF(L71="","",L$1&amp;": """&amp;L71&amp;""""),
IF(M71="","",M$1&amp;": """&amp;M71&amp;""""),
IF(N71="","",N$1&amp;": """&amp;N71&amp;""""),
IF(#REF!="","",#REF!&amp;": """&amp;#REF!&amp;"""")
)
&amp;
"}"
)</f>
        <v/>
      </c>
    </row>
    <row r="72" spans="15:15" x14ac:dyDescent="0.25">
      <c r="O72" t="str">
        <f>IF(
_xlfn.TEXTJOIN("",TRUE,C72:N72)="",
"",
A72&amp;": {"&amp;
_xlfn.TEXTJOIN(", ",TRUE,
IF(B72="","",B$1&amp;": """&amp;B72&amp;""""),
IF(C72="","",C$1&amp;": """&amp;C72&amp;""""),
IF(D72="","",D$1&amp;": """&amp;D72&amp;""""),
IF(E72="","",E$1&amp;": """&amp;E72&amp;""""),
IF(F72="","",F$1&amp;": """&amp;F72&amp;""""),
IF(G72="","",G$1&amp;": """&amp;G72&amp;""""),
IF(H72="","",H$1&amp;": """&amp;H72&amp;""""),
IF(I72="","",I$1&amp;": """&amp;I72&amp;""""),
IF(J72="","",J$1&amp;": """&amp;J72&amp;""""),
IF(K72="","",K$1&amp;": """&amp;K72&amp;""""),
IF(L72="","",L$1&amp;": """&amp;L72&amp;""""),
IF(M72="","",M$1&amp;": """&amp;M72&amp;""""),
IF(N72="","",N$1&amp;": """&amp;N72&amp;""""),
IF(#REF!="","",#REF!&amp;": """&amp;#REF!&amp;"""")
)
&amp;
"}"
)</f>
        <v/>
      </c>
    </row>
    <row r="73" spans="15:15" x14ac:dyDescent="0.25">
      <c r="O73" t="str">
        <f>IF(
_xlfn.TEXTJOIN("",TRUE,C73:N73)="",
"",
A73&amp;": {"&amp;
_xlfn.TEXTJOIN(", ",TRUE,
IF(B73="","",B$1&amp;": """&amp;B73&amp;""""),
IF(C73="","",C$1&amp;": """&amp;C73&amp;""""),
IF(D73="","",D$1&amp;": """&amp;D73&amp;""""),
IF(E73="","",E$1&amp;": """&amp;E73&amp;""""),
IF(F73="","",F$1&amp;": """&amp;F73&amp;""""),
IF(G73="","",G$1&amp;": """&amp;G73&amp;""""),
IF(H73="","",H$1&amp;": """&amp;H73&amp;""""),
IF(I73="","",I$1&amp;": """&amp;I73&amp;""""),
IF(J73="","",J$1&amp;": """&amp;J73&amp;""""),
IF(K73="","",K$1&amp;": """&amp;K73&amp;""""),
IF(L73="","",L$1&amp;": """&amp;L73&amp;""""),
IF(M73="","",M$1&amp;": """&amp;M73&amp;""""),
IF(N73="","",N$1&amp;": """&amp;N73&amp;""""),
IF(#REF!="","",#REF!&amp;": """&amp;#REF!&amp;"""")
)
&amp;
"}"
)</f>
        <v/>
      </c>
    </row>
    <row r="74" spans="15:15" x14ac:dyDescent="0.25">
      <c r="O74" t="str">
        <f>IF(
_xlfn.TEXTJOIN("",TRUE,C74:N74)="",
"",
A74&amp;": {"&amp;
_xlfn.TEXTJOIN(", ",TRUE,
IF(B74="","",B$1&amp;": """&amp;B74&amp;""""),
IF(C74="","",C$1&amp;": """&amp;C74&amp;""""),
IF(D74="","",D$1&amp;": """&amp;D74&amp;""""),
IF(E74="","",E$1&amp;": """&amp;E74&amp;""""),
IF(F74="","",F$1&amp;": """&amp;F74&amp;""""),
IF(G74="","",G$1&amp;": """&amp;G74&amp;""""),
IF(H74="","",H$1&amp;": """&amp;H74&amp;""""),
IF(I74="","",I$1&amp;": """&amp;I74&amp;""""),
IF(J74="","",J$1&amp;": """&amp;J74&amp;""""),
IF(K74="","",K$1&amp;": """&amp;K74&amp;""""),
IF(L74="","",L$1&amp;": """&amp;L74&amp;""""),
IF(M74="","",M$1&amp;": """&amp;M74&amp;""""),
IF(N74="","",N$1&amp;": """&amp;N74&amp;""""),
IF(#REF!="","",#REF!&amp;": """&amp;#REF!&amp;"""")
)
&amp;
"}"
)</f>
        <v/>
      </c>
    </row>
    <row r="75" spans="15:15" x14ac:dyDescent="0.25">
      <c r="O75" t="str">
        <f>IF(
_xlfn.TEXTJOIN("",TRUE,C75:N75)="",
"",
A75&amp;": {"&amp;
_xlfn.TEXTJOIN(", ",TRUE,
IF(B75="","",B$1&amp;": """&amp;B75&amp;""""),
IF(C75="","",C$1&amp;": """&amp;C75&amp;""""),
IF(D75="","",D$1&amp;": """&amp;D75&amp;""""),
IF(E75="","",E$1&amp;": """&amp;E75&amp;""""),
IF(F75="","",F$1&amp;": """&amp;F75&amp;""""),
IF(G75="","",G$1&amp;": """&amp;G75&amp;""""),
IF(H75="","",H$1&amp;": """&amp;H75&amp;""""),
IF(I75="","",I$1&amp;": """&amp;I75&amp;""""),
IF(J75="","",J$1&amp;": """&amp;J75&amp;""""),
IF(K75="","",K$1&amp;": """&amp;K75&amp;""""),
IF(L75="","",L$1&amp;": """&amp;L75&amp;""""),
IF(M75="","",M$1&amp;": """&amp;M75&amp;""""),
IF(N75="","",N$1&amp;": """&amp;N75&amp;""""),
IF(#REF!="","",#REF!&amp;": """&amp;#REF!&amp;"""")
)
&amp;
"}"
)</f>
        <v/>
      </c>
    </row>
    <row r="76" spans="15:15" x14ac:dyDescent="0.25">
      <c r="O76" t="str">
        <f>IF(
_xlfn.TEXTJOIN("",TRUE,C76:N76)="",
"",
A76&amp;": {"&amp;
_xlfn.TEXTJOIN(", ",TRUE,
IF(B76="","",B$1&amp;": """&amp;B76&amp;""""),
IF(C76="","",C$1&amp;": """&amp;C76&amp;""""),
IF(D76="","",D$1&amp;": """&amp;D76&amp;""""),
IF(E76="","",E$1&amp;": """&amp;E76&amp;""""),
IF(F76="","",F$1&amp;": """&amp;F76&amp;""""),
IF(G76="","",G$1&amp;": """&amp;G76&amp;""""),
IF(H76="","",H$1&amp;": """&amp;H76&amp;""""),
IF(I76="","",I$1&amp;": """&amp;I76&amp;""""),
IF(J76="","",J$1&amp;": """&amp;J76&amp;""""),
IF(K76="","",K$1&amp;": """&amp;K76&amp;""""),
IF(L76="","",L$1&amp;": """&amp;L76&amp;""""),
IF(M76="","",M$1&amp;": """&amp;M76&amp;""""),
IF(N76="","",N$1&amp;": """&amp;N76&amp;""""),
IF(#REF!="","",#REF!&amp;": """&amp;#REF!&amp;"""")
)
&amp;
"}"
)</f>
        <v/>
      </c>
    </row>
    <row r="77" spans="15:15" x14ac:dyDescent="0.25">
      <c r="O77" t="str">
        <f>IF(
_xlfn.TEXTJOIN("",TRUE,C77:N77)="",
"",
A77&amp;": {"&amp;
_xlfn.TEXTJOIN(", ",TRUE,
IF(B77="","",B$1&amp;": """&amp;B77&amp;""""),
IF(C77="","",C$1&amp;": """&amp;C77&amp;""""),
IF(D77="","",D$1&amp;": """&amp;D77&amp;""""),
IF(E77="","",E$1&amp;": """&amp;E77&amp;""""),
IF(F77="","",F$1&amp;": """&amp;F77&amp;""""),
IF(G77="","",G$1&amp;": """&amp;G77&amp;""""),
IF(H77="","",H$1&amp;": """&amp;H77&amp;""""),
IF(I77="","",I$1&amp;": """&amp;I77&amp;""""),
IF(J77="","",J$1&amp;": """&amp;J77&amp;""""),
IF(K77="","",K$1&amp;": """&amp;K77&amp;""""),
IF(L77="","",L$1&amp;": """&amp;L77&amp;""""),
IF(M77="","",M$1&amp;": """&amp;M77&amp;""""),
IF(N77="","",N$1&amp;": """&amp;N77&amp;""""),
IF(#REF!="","",#REF!&amp;": """&amp;#REF!&amp;"""")
)
&amp;
"}"
)</f>
        <v/>
      </c>
    </row>
    <row r="78" spans="15:15" x14ac:dyDescent="0.25">
      <c r="O78" t="str">
        <f>IF(
_xlfn.TEXTJOIN("",TRUE,C78:N78)="",
"",
A78&amp;": {"&amp;
_xlfn.TEXTJOIN(", ",TRUE,
IF(B78="","",B$1&amp;": """&amp;B78&amp;""""),
IF(C78="","",C$1&amp;": """&amp;C78&amp;""""),
IF(D78="","",D$1&amp;": """&amp;D78&amp;""""),
IF(E78="","",E$1&amp;": """&amp;E78&amp;""""),
IF(F78="","",F$1&amp;": """&amp;F78&amp;""""),
IF(G78="","",G$1&amp;": """&amp;G78&amp;""""),
IF(H78="","",H$1&amp;": """&amp;H78&amp;""""),
IF(I78="","",I$1&amp;": """&amp;I78&amp;""""),
IF(J78="","",J$1&amp;": """&amp;J78&amp;""""),
IF(K78="","",K$1&amp;": """&amp;K78&amp;""""),
IF(L78="","",L$1&amp;": """&amp;L78&amp;""""),
IF(M78="","",M$1&amp;": """&amp;M78&amp;""""),
IF(N78="","",N$1&amp;": """&amp;N78&amp;""""),
IF(#REF!="","",#REF!&amp;": """&amp;#REF!&amp;"""")
)
&amp;
"}"
)</f>
        <v/>
      </c>
    </row>
    <row r="79" spans="15:15" x14ac:dyDescent="0.25">
      <c r="O79" t="str">
        <f>IF(
_xlfn.TEXTJOIN("",TRUE,C79:N79)="",
"",
A79&amp;": {"&amp;
_xlfn.TEXTJOIN(", ",TRUE,
IF(B79="","",B$1&amp;": """&amp;B79&amp;""""),
IF(C79="","",C$1&amp;": """&amp;C79&amp;""""),
IF(D79="","",D$1&amp;": """&amp;D79&amp;""""),
IF(E79="","",E$1&amp;": """&amp;E79&amp;""""),
IF(F79="","",F$1&amp;": """&amp;F79&amp;""""),
IF(G79="","",G$1&amp;": """&amp;G79&amp;""""),
IF(H79="","",H$1&amp;": """&amp;H79&amp;""""),
IF(I79="","",I$1&amp;": """&amp;I79&amp;""""),
IF(J79="","",J$1&amp;": """&amp;J79&amp;""""),
IF(K79="","",K$1&amp;": """&amp;K79&amp;""""),
IF(L79="","",L$1&amp;": """&amp;L79&amp;""""),
IF(M79="","",M$1&amp;": """&amp;M79&amp;""""),
IF(N79="","",N$1&amp;": """&amp;N79&amp;""""),
IF(#REF!="","",#REF!&amp;": """&amp;#REF!&amp;"""")
)
&amp;
"}"
)</f>
        <v/>
      </c>
    </row>
    <row r="80" spans="15:15" x14ac:dyDescent="0.25">
      <c r="O80" t="str">
        <f>IF(
_xlfn.TEXTJOIN("",TRUE,C80:N80)="",
"",
A80&amp;": {"&amp;
_xlfn.TEXTJOIN(", ",TRUE,
IF(B80="","",B$1&amp;": """&amp;B80&amp;""""),
IF(C80="","",C$1&amp;": """&amp;C80&amp;""""),
IF(D80="","",D$1&amp;": """&amp;D80&amp;""""),
IF(E80="","",E$1&amp;": """&amp;E80&amp;""""),
IF(F80="","",F$1&amp;": """&amp;F80&amp;""""),
IF(G80="","",G$1&amp;": """&amp;G80&amp;""""),
IF(H80="","",H$1&amp;": """&amp;H80&amp;""""),
IF(I80="","",I$1&amp;": """&amp;I80&amp;""""),
IF(J80="","",J$1&amp;": """&amp;J80&amp;""""),
IF(K80="","",K$1&amp;": """&amp;K80&amp;""""),
IF(L80="","",L$1&amp;": """&amp;L80&amp;""""),
IF(M80="","",M$1&amp;": """&amp;M80&amp;""""),
IF(N80="","",N$1&amp;": """&amp;N80&amp;""""),
IF(#REF!="","",#REF!&amp;": """&amp;#REF!&amp;"""")
)
&amp;
"}"
)</f>
        <v/>
      </c>
    </row>
    <row r="81" spans="15:15" x14ac:dyDescent="0.25">
      <c r="O81" t="str">
        <f>IF(
_xlfn.TEXTJOIN("",TRUE,C81:N81)="",
"",
A81&amp;": {"&amp;
_xlfn.TEXTJOIN(", ",TRUE,
IF(B81="","",B$1&amp;": """&amp;B81&amp;""""),
IF(C81="","",C$1&amp;": """&amp;C81&amp;""""),
IF(D81="","",D$1&amp;": """&amp;D81&amp;""""),
IF(E81="","",E$1&amp;": """&amp;E81&amp;""""),
IF(F81="","",F$1&amp;": """&amp;F81&amp;""""),
IF(G81="","",G$1&amp;": """&amp;G81&amp;""""),
IF(H81="","",H$1&amp;": """&amp;H81&amp;""""),
IF(I81="","",I$1&amp;": """&amp;I81&amp;""""),
IF(J81="","",J$1&amp;": """&amp;J81&amp;""""),
IF(K81="","",K$1&amp;": """&amp;K81&amp;""""),
IF(L81="","",L$1&amp;": """&amp;L81&amp;""""),
IF(M81="","",M$1&amp;": """&amp;M81&amp;""""),
IF(N81="","",N$1&amp;": """&amp;N81&amp;""""),
IF(#REF!="","",#REF!&amp;": """&amp;#REF!&amp;"""")
)
&amp;
"}"
)</f>
        <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969DF1-C882-40E2-90F3-F34357C06C2E}">
  <dimension ref="A1:F37"/>
  <sheetViews>
    <sheetView workbookViewId="0">
      <selection activeCell="F7" sqref="F7"/>
    </sheetView>
  </sheetViews>
  <sheetFormatPr defaultRowHeight="15" x14ac:dyDescent="0.25"/>
  <cols>
    <col min="1" max="1" width="10.28515625" bestFit="1" customWidth="1"/>
    <col min="6" max="6" width="44.7109375" bestFit="1" customWidth="1"/>
  </cols>
  <sheetData>
    <row r="1" spans="1:6" x14ac:dyDescent="0.25">
      <c r="A1" t="s">
        <v>196</v>
      </c>
      <c r="B1" t="s">
        <v>198</v>
      </c>
      <c r="C1" t="s">
        <v>347</v>
      </c>
      <c r="D1" t="s">
        <v>501</v>
      </c>
      <c r="E1" t="s">
        <v>502</v>
      </c>
      <c r="F1" t="s">
        <v>205</v>
      </c>
    </row>
    <row r="2" spans="1:6" x14ac:dyDescent="0.25">
      <c r="A2" t="s">
        <v>489</v>
      </c>
      <c r="C2" t="s">
        <v>487</v>
      </c>
      <c r="D2" t="s">
        <v>481</v>
      </c>
      <c r="F2" t="str">
        <f>IF(
_xlfn.TEXTJOIN("",TRUE,B2:E2)="",
"",
" {"&amp;
_xlfn.TEXTJOIN(", ",TRUE,
IF(A2="","",A$1&amp;": """&amp;A2&amp;""""),
IF(B2="","",B$1&amp;": """&amp;B2&amp;""""),
IF(C2="","",C$1&amp;": """&amp;C2&amp;""""),
IF(D2="","",D$1&amp;": """&amp;D2&amp;""""),
IF(E2="","",E$1&amp;": ["&amp;E2&amp;"]")
)
&amp;
"}"
)</f>
        <v xml:space="preserve"> {name: "Key Item 1", type: "location", shape: "circle"}</v>
      </c>
    </row>
    <row r="3" spans="1:6" x14ac:dyDescent="0.25">
      <c r="A3" t="s">
        <v>490</v>
      </c>
      <c r="C3" t="s">
        <v>488</v>
      </c>
      <c r="D3" t="s">
        <v>482</v>
      </c>
      <c r="F3" t="str">
        <f t="shared" ref="F3:F8" si="0">IF(
_xlfn.TEXTJOIN("",TRUE,B3:E3)="",
"",
" {"&amp;
_xlfn.TEXTJOIN(", ",TRUE,
IF(A3="","",A$1&amp;": """&amp;A3&amp;""""),
IF(B3="","",B$1&amp;": """&amp;B3&amp;""""),
IF(C3="","",C$1&amp;": """&amp;C3&amp;""""),
IF(D3="","",D$1&amp;": """&amp;D3&amp;""""),
IF(E3="","",E$1&amp;": ["&amp;E3&amp;"]")
)
&amp;
"}"
)</f>
        <v xml:space="preserve"> {name: "Key Item 2", type: "state", shape: "square"}</v>
      </c>
    </row>
    <row r="4" spans="1:6" x14ac:dyDescent="0.25">
      <c r="A4" t="s">
        <v>491</v>
      </c>
      <c r="C4" t="s">
        <v>487</v>
      </c>
      <c r="D4" t="s">
        <v>73</v>
      </c>
      <c r="F4" t="str">
        <f t="shared" si="0"/>
        <v xml:space="preserve"> {name: "Key Item 3", type: "location", shape: "marker"}</v>
      </c>
    </row>
    <row r="5" spans="1:6" x14ac:dyDescent="0.25">
      <c r="A5" t="s">
        <v>492</v>
      </c>
      <c r="C5" t="s">
        <v>488</v>
      </c>
      <c r="D5" t="s">
        <v>483</v>
      </c>
      <c r="F5" t="str">
        <f t="shared" si="0"/>
        <v xml:space="preserve"> {name: "Key Item 4", type: "state", shape: "triangle"}</v>
      </c>
    </row>
    <row r="6" spans="1:6" x14ac:dyDescent="0.25">
      <c r="A6" t="s">
        <v>493</v>
      </c>
      <c r="C6" t="s">
        <v>487</v>
      </c>
      <c r="D6" t="s">
        <v>484</v>
      </c>
      <c r="F6" t="str">
        <f t="shared" si="0"/>
        <v xml:space="preserve"> {name: "Key Item 5", type: "location", shape: "heart"}</v>
      </c>
    </row>
    <row r="7" spans="1:6" x14ac:dyDescent="0.25">
      <c r="A7" t="s">
        <v>494</v>
      </c>
      <c r="C7" t="s">
        <v>488</v>
      </c>
      <c r="D7" t="s">
        <v>485</v>
      </c>
      <c r="F7" t="str">
        <f t="shared" si="0"/>
        <v xml:space="preserve"> {name: "Key Item 6", type: "state", shape: "star"}</v>
      </c>
    </row>
    <row r="8" spans="1:6" x14ac:dyDescent="0.25">
      <c r="A8" t="s">
        <v>495</v>
      </c>
      <c r="C8" t="s">
        <v>487</v>
      </c>
      <c r="D8" t="s">
        <v>486</v>
      </c>
      <c r="F8" t="str">
        <f t="shared" si="0"/>
        <v xml:space="preserve"> {name: "Key Item 7", type: "location", shape: "diamond"}</v>
      </c>
    </row>
    <row r="9" spans="1:6" x14ac:dyDescent="0.25">
      <c r="F9" t="str">
        <f>IF(
_xlfn.TEXTJOIN("",TRUE,B9:E9)="",
"",#REF!&amp;
": {"&amp;
_xlfn.TEXTJOIN(", ",TRUE,
IF(A9="","",A$1&amp;": """&amp;A9&amp;""""),
IF(B9="","",B$1&amp;": """&amp;B9&amp;""""),
IF(C9="","",C$1&amp;": """&amp;C9&amp;""""),
IF(D9="","",D$1&amp;": """&amp;D9&amp;""""),
IF(E9="","",E$1&amp;": ["&amp;E9&amp;"]")
)
&amp;
"}"
)</f>
        <v/>
      </c>
    </row>
    <row r="10" spans="1:6" x14ac:dyDescent="0.25">
      <c r="F10" t="str">
        <f>IF(
_xlfn.TEXTJOIN("",TRUE,B10:E10)="",
"",#REF!&amp;
": {"&amp;
_xlfn.TEXTJOIN(", ",TRUE,
IF(A10="","",A$1&amp;": """&amp;A10&amp;""""),
IF(B10="","",B$1&amp;": """&amp;B10&amp;""""),
IF(C10="","",C$1&amp;": """&amp;C10&amp;""""),
IF(D10="","",D$1&amp;": """&amp;D10&amp;""""),
IF(E10="","",E$1&amp;": ["&amp;E10&amp;"]")
)
&amp;
"}"
)</f>
        <v/>
      </c>
    </row>
    <row r="11" spans="1:6" x14ac:dyDescent="0.25">
      <c r="F11" t="str">
        <f>IF(
_xlfn.TEXTJOIN("",TRUE,B11:E11)="",
"",#REF!&amp;
": {"&amp;
_xlfn.TEXTJOIN(", ",TRUE,
IF(A11="","",A$1&amp;": """&amp;A11&amp;""""),
IF(B11="","",B$1&amp;": """&amp;B11&amp;""""),
IF(C11="","",C$1&amp;": """&amp;C11&amp;""""),
IF(D11="","",D$1&amp;": """&amp;D11&amp;""""),
IF(E11="","",E$1&amp;": ["&amp;E11&amp;"]")
)
&amp;
"}"
)</f>
        <v/>
      </c>
    </row>
    <row r="12" spans="1:6" x14ac:dyDescent="0.25">
      <c r="F12" t="str">
        <f>IF(
_xlfn.TEXTJOIN("",TRUE,B12:E12)="",
"",#REF!&amp;
": {"&amp;
_xlfn.TEXTJOIN(", ",TRUE,
IF(A12="","",A$1&amp;": """&amp;A12&amp;""""),
IF(B12="","",B$1&amp;": """&amp;B12&amp;""""),
IF(C12="","",C$1&amp;": """&amp;C12&amp;""""),
IF(D12="","",D$1&amp;": """&amp;D12&amp;""""),
IF(E12="","",E$1&amp;": ["&amp;E12&amp;"]")
)
&amp;
"}"
)</f>
        <v/>
      </c>
    </row>
    <row r="13" spans="1:6" x14ac:dyDescent="0.25">
      <c r="F13" t="str">
        <f>IF(
_xlfn.TEXTJOIN("",TRUE,B13:E13)="",
"",#REF!&amp;
": {"&amp;
_xlfn.TEXTJOIN(", ",TRUE,
IF(A13="","",A$1&amp;": """&amp;A13&amp;""""),
IF(B13="","",B$1&amp;": """&amp;B13&amp;""""),
IF(C13="","",C$1&amp;": """&amp;C13&amp;""""),
IF(D13="","",D$1&amp;": """&amp;D13&amp;""""),
IF(E13="","",E$1&amp;": ["&amp;E13&amp;"]")
)
&amp;
"}"
)</f>
        <v/>
      </c>
    </row>
    <row r="14" spans="1:6" x14ac:dyDescent="0.25">
      <c r="F14" t="str">
        <f>IF(
_xlfn.TEXTJOIN("",TRUE,B14:E14)="",
"",#REF!&amp;
": {"&amp;
_xlfn.TEXTJOIN(", ",TRUE,
IF(A14="","",A$1&amp;": """&amp;A14&amp;""""),
IF(B14="","",B$1&amp;": """&amp;B14&amp;""""),
IF(C14="","",C$1&amp;": """&amp;C14&amp;""""),
IF(D14="","",D$1&amp;": """&amp;D14&amp;""""),
IF(E14="","",E$1&amp;": ["&amp;E14&amp;"]")
)
&amp;
"}"
)</f>
        <v/>
      </c>
    </row>
    <row r="15" spans="1:6" x14ac:dyDescent="0.25">
      <c r="F15" t="str">
        <f>IF(
_xlfn.TEXTJOIN("",TRUE,B15:E15)="",
"",#REF!&amp;
": {"&amp;
_xlfn.TEXTJOIN(", ",TRUE,
IF(A15="","",A$1&amp;": """&amp;A15&amp;""""),
IF(B15="","",B$1&amp;": """&amp;B15&amp;""""),
IF(C15="","",C$1&amp;": """&amp;C15&amp;""""),
IF(D15="","",D$1&amp;": """&amp;D15&amp;""""),
IF(E15="","",E$1&amp;": ["&amp;E15&amp;"]")
)
&amp;
"}"
)</f>
        <v/>
      </c>
    </row>
    <row r="16" spans="1:6" x14ac:dyDescent="0.25">
      <c r="F16" t="str">
        <f>IF(
_xlfn.TEXTJOIN("",TRUE,B16:E16)="",
"",#REF!&amp;
": {"&amp;
_xlfn.TEXTJOIN(", ",TRUE,
IF(A16="","",A$1&amp;": """&amp;A16&amp;""""),
IF(B16="","",B$1&amp;": """&amp;B16&amp;""""),
IF(C16="","",C$1&amp;": """&amp;C16&amp;""""),
IF(D16="","",D$1&amp;": """&amp;D16&amp;""""),
IF(E16="","",E$1&amp;": ["&amp;E16&amp;"]")
)
&amp;
"}"
)</f>
        <v/>
      </c>
    </row>
    <row r="17" spans="6:6" x14ac:dyDescent="0.25">
      <c r="F17" t="str">
        <f>IF(
_xlfn.TEXTJOIN("",TRUE,B17:E17)="",
"",#REF!&amp;
": {"&amp;
_xlfn.TEXTJOIN(", ",TRUE,
IF(A17="","",A$1&amp;": """&amp;A17&amp;""""),
IF(B17="","",B$1&amp;": """&amp;B17&amp;""""),
IF(C17="","",C$1&amp;": """&amp;C17&amp;""""),
IF(D17="","",D$1&amp;": """&amp;D17&amp;""""),
IF(E17="","",E$1&amp;": ["&amp;E17&amp;"]")
)
&amp;
"}"
)</f>
        <v/>
      </c>
    </row>
    <row r="18" spans="6:6" x14ac:dyDescent="0.25">
      <c r="F18" t="str">
        <f>IF(
_xlfn.TEXTJOIN("",TRUE,B18:E18)="",
"",#REF!&amp;
": {"&amp;
_xlfn.TEXTJOIN(", ",TRUE,
IF(A18="","",A$1&amp;": """&amp;A18&amp;""""),
IF(B18="","",B$1&amp;": """&amp;B18&amp;""""),
IF(C18="","",C$1&amp;": """&amp;C18&amp;""""),
IF(D18="","",D$1&amp;": """&amp;D18&amp;""""),
IF(E18="","",E$1&amp;": ["&amp;E18&amp;"]")
)
&amp;
"}"
)</f>
        <v/>
      </c>
    </row>
    <row r="19" spans="6:6" x14ac:dyDescent="0.25">
      <c r="F19" t="str">
        <f>IF(
_xlfn.TEXTJOIN("",TRUE,B19:E19)="",
"",#REF!&amp;
": {"&amp;
_xlfn.TEXTJOIN(", ",TRUE,
IF(A19="","",A$1&amp;": """&amp;A19&amp;""""),
IF(B19="","",B$1&amp;": """&amp;B19&amp;""""),
IF(C19="","",C$1&amp;": """&amp;C19&amp;""""),
IF(D19="","",D$1&amp;": """&amp;D19&amp;""""),
IF(E19="","",E$1&amp;": ["&amp;E19&amp;"]")
)
&amp;
"}"
)</f>
        <v/>
      </c>
    </row>
    <row r="20" spans="6:6" x14ac:dyDescent="0.25">
      <c r="F20" t="str">
        <f>IF(
_xlfn.TEXTJOIN("",TRUE,B20:E20)="",
"",#REF!&amp;
": {"&amp;
_xlfn.TEXTJOIN(", ",TRUE,
IF(A20="","",A$1&amp;": """&amp;A20&amp;""""),
IF(B20="","",B$1&amp;": """&amp;B20&amp;""""),
IF(C20="","",C$1&amp;": """&amp;C20&amp;""""),
IF(D20="","",D$1&amp;": """&amp;D20&amp;""""),
IF(E20="","",E$1&amp;": ["&amp;E20&amp;"]")
)
&amp;
"}"
)</f>
        <v/>
      </c>
    </row>
    <row r="21" spans="6:6" x14ac:dyDescent="0.25">
      <c r="F21" t="str">
        <f>IF(
_xlfn.TEXTJOIN("",TRUE,B21:E21)="",
"",#REF!&amp;
": {"&amp;
_xlfn.TEXTJOIN(", ",TRUE,
IF(A21="","",A$1&amp;": """&amp;A21&amp;""""),
IF(B21="","",B$1&amp;": """&amp;B21&amp;""""),
IF(C21="","",C$1&amp;": """&amp;C21&amp;""""),
IF(D21="","",D$1&amp;": """&amp;D21&amp;""""),
IF(E21="","",E$1&amp;": ["&amp;E21&amp;"]")
)
&amp;
"}"
)</f>
        <v/>
      </c>
    </row>
    <row r="22" spans="6:6" x14ac:dyDescent="0.25">
      <c r="F22" t="str">
        <f>IF(
_xlfn.TEXTJOIN("",TRUE,B22:E22)="",
"",#REF!&amp;
": {"&amp;
_xlfn.TEXTJOIN(", ",TRUE,
IF(A22="","",A$1&amp;": """&amp;A22&amp;""""),
IF(B22="","",B$1&amp;": """&amp;B22&amp;""""),
IF(C22="","",C$1&amp;": """&amp;C22&amp;""""),
IF(D22="","",D$1&amp;": """&amp;D22&amp;""""),
IF(E22="","",E$1&amp;": ["&amp;E22&amp;"]")
)
&amp;
"}"
)</f>
        <v/>
      </c>
    </row>
    <row r="23" spans="6:6" x14ac:dyDescent="0.25">
      <c r="F23" t="str">
        <f>IF(
_xlfn.TEXTJOIN("",TRUE,B23:E23)="",
"",#REF!&amp;
": {"&amp;
_xlfn.TEXTJOIN(", ",TRUE,
IF(A23="","",A$1&amp;": """&amp;A23&amp;""""),
IF(B23="","",B$1&amp;": """&amp;B23&amp;""""),
IF(C23="","",C$1&amp;": """&amp;C23&amp;""""),
IF(D23="","",D$1&amp;": """&amp;D23&amp;""""),
IF(E23="","",E$1&amp;": ["&amp;E23&amp;"]")
)
&amp;
"}"
)</f>
        <v/>
      </c>
    </row>
    <row r="24" spans="6:6" x14ac:dyDescent="0.25">
      <c r="F24" t="str">
        <f>IF(
_xlfn.TEXTJOIN("",TRUE,B24:E24)="",
"",#REF!&amp;
": {"&amp;
_xlfn.TEXTJOIN(", ",TRUE,
IF(A24="","",A$1&amp;": """&amp;A24&amp;""""),
IF(B24="","",B$1&amp;": """&amp;B24&amp;""""),
IF(C24="","",C$1&amp;": """&amp;C24&amp;""""),
IF(D24="","",D$1&amp;": """&amp;D24&amp;""""),
IF(E24="","",E$1&amp;": ["&amp;E24&amp;"]")
)
&amp;
"}"
)</f>
        <v/>
      </c>
    </row>
    <row r="25" spans="6:6" x14ac:dyDescent="0.25">
      <c r="F25" t="str">
        <f>IF(
_xlfn.TEXTJOIN("",TRUE,B25:E25)="",
"",#REF!&amp;
": {"&amp;
_xlfn.TEXTJOIN(", ",TRUE,
IF(A25="","",A$1&amp;": """&amp;A25&amp;""""),
IF(B25="","",B$1&amp;": """&amp;B25&amp;""""),
IF(C25="","",C$1&amp;": """&amp;C25&amp;""""),
IF(D25="","",D$1&amp;": """&amp;D25&amp;""""),
IF(E25="","",E$1&amp;": ["&amp;E25&amp;"]")
)
&amp;
"}"
)</f>
        <v/>
      </c>
    </row>
    <row r="26" spans="6:6" x14ac:dyDescent="0.25">
      <c r="F26" t="str">
        <f>IF(
_xlfn.TEXTJOIN("",TRUE,B26:E26)="",
"",#REF!&amp;
": {"&amp;
_xlfn.TEXTJOIN(", ",TRUE,
IF(A26="","",A$1&amp;": """&amp;A26&amp;""""),
IF(B26="","",B$1&amp;": """&amp;B26&amp;""""),
IF(C26="","",C$1&amp;": """&amp;C26&amp;""""),
IF(D26="","",D$1&amp;": """&amp;D26&amp;""""),
IF(E26="","",E$1&amp;": ["&amp;E26&amp;"]")
)
&amp;
"}"
)</f>
        <v/>
      </c>
    </row>
    <row r="27" spans="6:6" x14ac:dyDescent="0.25">
      <c r="F27" t="str">
        <f>IF(
_xlfn.TEXTJOIN("",TRUE,B27:E27)="",
"",#REF!&amp;
": {"&amp;
_xlfn.TEXTJOIN(", ",TRUE,
IF(A27="","",A$1&amp;": """&amp;A27&amp;""""),
IF(B27="","",B$1&amp;": """&amp;B27&amp;""""),
IF(C27="","",C$1&amp;": """&amp;C27&amp;""""),
IF(D27="","",D$1&amp;": """&amp;D27&amp;""""),
IF(E27="","",E$1&amp;": ["&amp;E27&amp;"]")
)
&amp;
"}"
)</f>
        <v/>
      </c>
    </row>
    <row r="28" spans="6:6" x14ac:dyDescent="0.25">
      <c r="F28" t="str">
        <f>IF(
_xlfn.TEXTJOIN("",TRUE,B28:E28)="",
"",#REF!&amp;
": {"&amp;
_xlfn.TEXTJOIN(", ",TRUE,
IF(A28="","",A$1&amp;": """&amp;A28&amp;""""),
IF(B28="","",B$1&amp;": """&amp;B28&amp;""""),
IF(C28="","",C$1&amp;": """&amp;C28&amp;""""),
IF(D28="","",D$1&amp;": """&amp;D28&amp;""""),
IF(E28="","",E$1&amp;": ["&amp;E28&amp;"]")
)
&amp;
"}"
)</f>
        <v/>
      </c>
    </row>
    <row r="29" spans="6:6" x14ac:dyDescent="0.25">
      <c r="F29" t="str">
        <f>IF(
_xlfn.TEXTJOIN("",TRUE,B29:E29)="",
"",#REF!&amp;
": {"&amp;
_xlfn.TEXTJOIN(", ",TRUE,
IF(A29="","",A$1&amp;": """&amp;A29&amp;""""),
IF(B29="","",B$1&amp;": """&amp;B29&amp;""""),
IF(C29="","",C$1&amp;": """&amp;C29&amp;""""),
IF(D29="","",D$1&amp;": """&amp;D29&amp;""""),
IF(E29="","",E$1&amp;": ["&amp;E29&amp;"]")
)
&amp;
"}"
)</f>
        <v/>
      </c>
    </row>
    <row r="30" spans="6:6" x14ac:dyDescent="0.25">
      <c r="F30" t="str">
        <f>IF(
_xlfn.TEXTJOIN("",TRUE,B30:E30)="",
"",#REF!&amp;
": {"&amp;
_xlfn.TEXTJOIN(", ",TRUE,
IF(A30="","",A$1&amp;": """&amp;A30&amp;""""),
IF(B30="","",B$1&amp;": """&amp;B30&amp;""""),
IF(C30="","",C$1&amp;": """&amp;C30&amp;""""),
IF(D30="","",D$1&amp;": """&amp;D30&amp;""""),
IF(E30="","",E$1&amp;": ["&amp;E30&amp;"]")
)
&amp;
"}"
)</f>
        <v/>
      </c>
    </row>
    <row r="31" spans="6:6" x14ac:dyDescent="0.25">
      <c r="F31" t="str">
        <f>IF(
_xlfn.TEXTJOIN("",TRUE,B31:E31)="",
"",#REF!&amp;
": {"&amp;
_xlfn.TEXTJOIN(", ",TRUE,
IF(A31="","",A$1&amp;": """&amp;A31&amp;""""),
IF(B31="","",B$1&amp;": """&amp;B31&amp;""""),
IF(C31="","",C$1&amp;": """&amp;C31&amp;""""),
IF(D31="","",D$1&amp;": """&amp;D31&amp;""""),
IF(E31="","",E$1&amp;": ["&amp;E31&amp;"]")
)
&amp;
"}"
)</f>
        <v/>
      </c>
    </row>
    <row r="32" spans="6:6" x14ac:dyDescent="0.25">
      <c r="F32" t="str">
        <f>IF(
_xlfn.TEXTJOIN("",TRUE,B32:E32)="",
"",#REF!&amp;
": {"&amp;
_xlfn.TEXTJOIN(", ",TRUE,
IF(A32="","",A$1&amp;": """&amp;A32&amp;""""),
IF(B32="","",B$1&amp;": """&amp;B32&amp;""""),
IF(C32="","",C$1&amp;": """&amp;C32&amp;""""),
IF(D32="","",D$1&amp;": """&amp;D32&amp;""""),
IF(E32="","",E$1&amp;": ["&amp;E32&amp;"]")
)
&amp;
"}"
)</f>
        <v/>
      </c>
    </row>
    <row r="33" spans="6:6" x14ac:dyDescent="0.25">
      <c r="F33" t="str">
        <f>IF(
_xlfn.TEXTJOIN("",TRUE,B33:E33)="",
"",#REF!&amp;
": {"&amp;
_xlfn.TEXTJOIN(", ",TRUE,
IF(A33="","",A$1&amp;": """&amp;A33&amp;""""),
IF(B33="","",B$1&amp;": """&amp;B33&amp;""""),
IF(C33="","",C$1&amp;": """&amp;C33&amp;""""),
IF(D33="","",D$1&amp;": """&amp;D33&amp;""""),
IF(E33="","",E$1&amp;": ["&amp;E33&amp;"]")
)
&amp;
"}"
)</f>
        <v/>
      </c>
    </row>
    <row r="34" spans="6:6" x14ac:dyDescent="0.25">
      <c r="F34" t="str">
        <f>IF(
_xlfn.TEXTJOIN("",TRUE,B34:E34)="",
"",#REF!&amp;
": {"&amp;
_xlfn.TEXTJOIN(", ",TRUE,
IF(A34="","",A$1&amp;": """&amp;A34&amp;""""),
IF(B34="","",B$1&amp;": """&amp;B34&amp;""""),
IF(C34="","",C$1&amp;": """&amp;C34&amp;""""),
IF(D34="","",D$1&amp;": """&amp;D34&amp;""""),
IF(E34="","",E$1&amp;": ["&amp;E34&amp;"]")
)
&amp;
"}"
)</f>
        <v/>
      </c>
    </row>
    <row r="35" spans="6:6" x14ac:dyDescent="0.25">
      <c r="F35" t="str">
        <f>IF(
_xlfn.TEXTJOIN("",TRUE,B35:E35)="",
"",#REF!&amp;
": {"&amp;
_xlfn.TEXTJOIN(", ",TRUE,
IF(A35="","",A$1&amp;": """&amp;A35&amp;""""),
IF(B35="","",B$1&amp;": """&amp;B35&amp;""""),
IF(C35="","",C$1&amp;": """&amp;C35&amp;""""),
IF(D35="","",D$1&amp;": """&amp;D35&amp;""""),
IF(E35="","",E$1&amp;": ["&amp;E35&amp;"]")
)
&amp;
"}"
)</f>
        <v/>
      </c>
    </row>
    <row r="36" spans="6:6" x14ac:dyDescent="0.25">
      <c r="F36" t="str">
        <f>IF(
_xlfn.TEXTJOIN("",TRUE,B36:E36)="",
"",#REF!&amp;
": {"&amp;
_xlfn.TEXTJOIN(", ",TRUE,
IF(A36="","",A$1&amp;": """&amp;A36&amp;""""),
IF(B36="","",B$1&amp;": """&amp;B36&amp;""""),
IF(C36="","",C$1&amp;": """&amp;C36&amp;""""),
IF(D36="","",D$1&amp;": """&amp;D36&amp;""""),
IF(E36="","",E$1&amp;": ["&amp;E36&amp;"]")
)
&amp;
"}"
)</f>
        <v/>
      </c>
    </row>
    <row r="37" spans="6:6" x14ac:dyDescent="0.25">
      <c r="F37" t="str">
        <f>IF(
_xlfn.TEXTJOIN("",TRUE,B37:E37)="",
"",#REF!&amp;
": {"&amp;
_xlfn.TEXTJOIN(", ",TRUE,
IF(A37="","",A$1&amp;": """&amp;A37&amp;""""),
IF(B37="","",B$1&amp;": """&amp;B37&amp;""""),
IF(C37="","",C$1&amp;": """&amp;C37&amp;""""),
IF(D37="","",D$1&amp;": """&amp;D37&amp;""""),
IF(E37="","",E$1&amp;": ["&amp;E37&amp;"]")
)
&amp;
"}"
)</f>
        <v/>
      </c>
    </row>
  </sheetData>
  <phoneticPr fontId="1"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1858E9-FE96-469F-87D1-6C50A8C4E59C}">
  <dimension ref="A1:F75"/>
  <sheetViews>
    <sheetView workbookViewId="0">
      <selection activeCell="F15" sqref="F15"/>
    </sheetView>
  </sheetViews>
  <sheetFormatPr defaultRowHeight="15" x14ac:dyDescent="0.25"/>
  <cols>
    <col min="2" max="2" width="12" bestFit="1" customWidth="1"/>
    <col min="3" max="3" width="12.7109375" bestFit="1" customWidth="1"/>
    <col min="4" max="4" width="40.140625" bestFit="1" customWidth="1"/>
    <col min="5" max="5" width="39.7109375" customWidth="1"/>
    <col min="6" max="6" width="122.7109375" customWidth="1"/>
  </cols>
  <sheetData>
    <row r="1" spans="1:6" x14ac:dyDescent="0.25">
      <c r="A1" t="s">
        <v>443</v>
      </c>
      <c r="B1" t="s">
        <v>344</v>
      </c>
      <c r="C1" t="s">
        <v>345</v>
      </c>
      <c r="D1" t="s">
        <v>444</v>
      </c>
      <c r="E1" t="s">
        <v>445</v>
      </c>
      <c r="F1" t="s">
        <v>446</v>
      </c>
    </row>
    <row r="2" spans="1:6" x14ac:dyDescent="0.25">
      <c r="A2" t="str">
        <f>"&lt;h3&gt;"&amp;'Custom data'!D2&amp;"&lt;/h3&gt;"</f>
        <v>&lt;h3&gt;Ames Laboratory&lt;/h3&gt;</v>
      </c>
      <c r="B2">
        <v>42.051998347369498</v>
      </c>
      <c r="C2">
        <v>-93.647184609828898</v>
      </c>
      <c r="D2" s="4" t="s">
        <v>447</v>
      </c>
      <c r="E2" s="5" t="s">
        <v>384</v>
      </c>
      <c r="F2" t="s">
        <v>383</v>
      </c>
    </row>
    <row r="3" spans="1:6" x14ac:dyDescent="0.25">
      <c r="A3" t="str">
        <f>"&lt;h3&gt;"&amp;'Custom data'!D3&amp;"&lt;/h3&gt;"</f>
        <v>&lt;h3&gt;Argonne National Laboratory&lt;/h3&gt;</v>
      </c>
      <c r="B3">
        <v>41.718294712419898</v>
      </c>
      <c r="C3">
        <v>-87.978880428835296</v>
      </c>
      <c r="D3" s="4" t="s">
        <v>448</v>
      </c>
      <c r="E3" t="s">
        <v>387</v>
      </c>
      <c r="F3" t="s">
        <v>386</v>
      </c>
    </row>
    <row r="4" spans="1:6" x14ac:dyDescent="0.25">
      <c r="A4" t="str">
        <f>"&lt;h3&gt;"&amp;'Custom data'!D4&amp;"&lt;/h3&gt;"</f>
        <v>&lt;h3&gt;Brookhaven National Laboratory&lt;/h3&gt;</v>
      </c>
      <c r="B4">
        <v>40.868088169990898</v>
      </c>
      <c r="C4">
        <v>-72.883238841893601</v>
      </c>
      <c r="D4" s="4" t="s">
        <v>449</v>
      </c>
      <c r="E4" t="s">
        <v>390</v>
      </c>
      <c r="F4" t="s">
        <v>389</v>
      </c>
    </row>
    <row r="5" spans="1:6" x14ac:dyDescent="0.25">
      <c r="A5" t="str">
        <f>"&lt;h3&gt;"&amp;'Custom data'!D5&amp;"&lt;/h3&gt;"</f>
        <v>&lt;h3&gt;Fermi National Accelerator Laboratory&lt;/h3&gt;</v>
      </c>
      <c r="B5">
        <v>41.840657513844498</v>
      </c>
      <c r="C5">
        <v>-88.279500626987499</v>
      </c>
      <c r="D5" s="4" t="s">
        <v>450</v>
      </c>
      <c r="E5" t="s">
        <v>393</v>
      </c>
      <c r="F5" t="s">
        <v>392</v>
      </c>
    </row>
    <row r="6" spans="1:6" x14ac:dyDescent="0.25">
      <c r="A6" t="str">
        <f>"&lt;h3&gt;"&amp;'Custom data'!D6&amp;"&lt;/h3&gt;"</f>
        <v>&lt;h3&gt;Idaho National Laboratory&lt;/h3&gt;</v>
      </c>
      <c r="B6">
        <v>43.517404672019602</v>
      </c>
      <c r="C6">
        <v>-112.048996574117</v>
      </c>
      <c r="D6" s="4" t="s">
        <v>451</v>
      </c>
      <c r="E6" t="s">
        <v>396</v>
      </c>
      <c r="F6" t="s">
        <v>395</v>
      </c>
    </row>
    <row r="7" spans="1:6" x14ac:dyDescent="0.25">
      <c r="A7" t="str">
        <f>"&lt;h3&gt;"&amp;'Custom data'!D7&amp;"&lt;/h3&gt;"</f>
        <v>&lt;h3&gt;Lawrence Berkley National Laboratory&lt;/h3&gt;</v>
      </c>
      <c r="B7">
        <v>37.851195883628499</v>
      </c>
      <c r="C7">
        <v>-122.294621041444</v>
      </c>
      <c r="D7" s="4" t="s">
        <v>452</v>
      </c>
      <c r="E7" t="s">
        <v>399</v>
      </c>
      <c r="F7" t="s">
        <v>398</v>
      </c>
    </row>
    <row r="8" spans="1:6" x14ac:dyDescent="0.25">
      <c r="A8" t="str">
        <f>"&lt;h3&gt;"&amp;'Custom data'!D8&amp;"&lt;/h3&gt;"</f>
        <v>&lt;h3&gt;Lawrence Livermore National Laboratory&lt;/h3&gt;</v>
      </c>
      <c r="B8">
        <v>37.6871400785815</v>
      </c>
      <c r="C8">
        <v>-121.705850029819</v>
      </c>
      <c r="D8" s="4" t="s">
        <v>453</v>
      </c>
      <c r="E8" t="s">
        <v>402</v>
      </c>
      <c r="F8" t="s">
        <v>401</v>
      </c>
    </row>
    <row r="9" spans="1:6" ht="75" x14ac:dyDescent="0.25">
      <c r="A9" t="str">
        <f>"&lt;h3&gt;"&amp;'Custom data'!D9&amp;"&lt;/h3&gt;"</f>
        <v>&lt;h3&gt;Los Alamos National Laboratory&lt;/h3&gt;</v>
      </c>
      <c r="B9">
        <v>35.880375625192798</v>
      </c>
      <c r="C9">
        <v>-106.321382042674</v>
      </c>
      <c r="D9" s="4" t="s">
        <v>454</v>
      </c>
      <c r="E9" s="5" t="s">
        <v>405</v>
      </c>
      <c r="F9" s="1" t="s">
        <v>404</v>
      </c>
    </row>
    <row r="10" spans="1:6" ht="45" x14ac:dyDescent="0.25">
      <c r="A10" t="str">
        <f>"&lt;h3&gt;"&amp;'Custom data'!D10&amp;"&lt;/h3&gt;"</f>
        <v>&lt;h3&gt;National Energy Technology Laboratory: Albany&lt;/h3&gt;</v>
      </c>
      <c r="B10">
        <v>44.623156999999999</v>
      </c>
      <c r="C10">
        <v>-123.12065800000001</v>
      </c>
      <c r="D10" s="4" t="s">
        <v>455</v>
      </c>
      <c r="E10" t="s">
        <v>408</v>
      </c>
      <c r="F10" s="1" t="s">
        <v>407</v>
      </c>
    </row>
    <row r="11" spans="1:6" ht="45" x14ac:dyDescent="0.25">
      <c r="A11" t="str">
        <f>"&lt;h3&gt;"&amp;'Custom data'!D11&amp;"&lt;/h3&gt;"</f>
        <v>&lt;h3&gt;National Energy Technology Laboratory: Morgantown&lt;/h3&gt;</v>
      </c>
      <c r="B11">
        <v>39.672339999999998</v>
      </c>
      <c r="C11">
        <v>-79.977346999999995</v>
      </c>
      <c r="D11" s="4" t="s">
        <v>456</v>
      </c>
      <c r="E11" t="s">
        <v>408</v>
      </c>
      <c r="F11" s="1" t="s">
        <v>407</v>
      </c>
    </row>
    <row r="12" spans="1:6" ht="45" x14ac:dyDescent="0.25">
      <c r="A12" t="str">
        <f>"&lt;h3&gt;"&amp;'Custom data'!D12&amp;"&lt;/h3&gt;"</f>
        <v>&lt;h3&gt;National Energy Technology Laboratory: Pittsburg&lt;/h3&gt;</v>
      </c>
      <c r="B12">
        <v>40.300521000000003</v>
      </c>
      <c r="C12">
        <v>-79.977682000000001</v>
      </c>
      <c r="D12" s="4" t="s">
        <v>457</v>
      </c>
      <c r="E12" t="s">
        <v>408</v>
      </c>
      <c r="F12" s="1" t="s">
        <v>407</v>
      </c>
    </row>
    <row r="13" spans="1:6" ht="45" x14ac:dyDescent="0.25">
      <c r="A13" t="str">
        <f>"&lt;h3&gt;"&amp;'Custom data'!D13&amp;"&lt;/h3&gt;"</f>
        <v>&lt;h3&gt;National Renewable Energy Laboratory: Golden Campus&lt;/h3&gt;</v>
      </c>
      <c r="B13">
        <v>39.738214440220702</v>
      </c>
      <c r="C13">
        <v>-105.16868599999999</v>
      </c>
      <c r="D13" s="4" t="s">
        <v>458</v>
      </c>
      <c r="E13" t="s">
        <v>413</v>
      </c>
      <c r="F13" s="1" t="s">
        <v>412</v>
      </c>
    </row>
    <row r="14" spans="1:6" ht="45" x14ac:dyDescent="0.25">
      <c r="A14" t="str">
        <f>"&lt;h3&gt;"&amp;'Custom data'!D14&amp;"&lt;/h3&gt;"</f>
        <v>&lt;h3&gt;National Renewable Energy Laboratory: Flatirons Campus&lt;/h3&gt;</v>
      </c>
      <c r="B14">
        <v>39.914147393497899</v>
      </c>
      <c r="C14">
        <v>-105.21536381736</v>
      </c>
      <c r="D14" s="4" t="s">
        <v>459</v>
      </c>
      <c r="E14" t="s">
        <v>413</v>
      </c>
      <c r="F14" s="1" t="s">
        <v>412</v>
      </c>
    </row>
    <row r="15" spans="1:6" ht="45" x14ac:dyDescent="0.25">
      <c r="A15" t="str">
        <f>"&lt;h3&gt;"&amp;'Custom data'!D15&amp;"&lt;/h3&gt;"</f>
        <v>&lt;h3&gt;National Renewable Energy Laboratory: Fairbanks, Alaska Campus&lt;/h3&gt;</v>
      </c>
      <c r="B15">
        <v>64.853729962314901</v>
      </c>
      <c r="C15">
        <v>-147.837596407391</v>
      </c>
      <c r="D15" s="4" t="s">
        <v>460</v>
      </c>
      <c r="E15" t="s">
        <v>413</v>
      </c>
      <c r="F15" s="1" t="s">
        <v>412</v>
      </c>
    </row>
    <row r="16" spans="1:6" ht="45" x14ac:dyDescent="0.25">
      <c r="A16" t="str">
        <f>"&lt;h3&gt;"&amp;'Custom data'!D16&amp;"&lt;/h3&gt;"</f>
        <v>&lt;h3&gt;National Renewable Energy Laboratory: Washington, DC Office&lt;/h3&gt;</v>
      </c>
      <c r="B16">
        <v>38.885111819576203</v>
      </c>
      <c r="C16">
        <v>-77.024739364272193</v>
      </c>
      <c r="D16" s="4" t="s">
        <v>461</v>
      </c>
      <c r="E16" t="s">
        <v>413</v>
      </c>
      <c r="F16" s="1" t="s">
        <v>412</v>
      </c>
    </row>
    <row r="17" spans="1:6" ht="30" x14ac:dyDescent="0.25">
      <c r="A17" t="str">
        <f>"&lt;h3&gt;"&amp;'Custom data'!D17&amp;"&lt;/h3&gt;"</f>
        <v>&lt;h3&gt;Oak Ridge National Laboratory&lt;/h3&gt;</v>
      </c>
      <c r="B17">
        <v>35.932184989987697</v>
      </c>
      <c r="C17">
        <v>-84.311142322733005</v>
      </c>
      <c r="D17" s="4" t="s">
        <v>462</v>
      </c>
      <c r="E17" t="s">
        <v>419</v>
      </c>
      <c r="F17" s="1" t="s">
        <v>418</v>
      </c>
    </row>
    <row r="18" spans="1:6" ht="30" x14ac:dyDescent="0.25">
      <c r="A18" t="str">
        <f>"&lt;h3&gt;"&amp;'Custom data'!D18&amp;"&lt;/h3&gt;"</f>
        <v>&lt;h3&gt;Pacific Northwest National Laboratory&lt;/h3&gt;</v>
      </c>
      <c r="B18">
        <v>46.345184808591597</v>
      </c>
      <c r="C18">
        <v>-119.27917615865699</v>
      </c>
      <c r="D18" s="4" t="s">
        <v>463</v>
      </c>
      <c r="E18" t="s">
        <v>422</v>
      </c>
      <c r="F18" s="1" t="s">
        <v>421</v>
      </c>
    </row>
    <row r="19" spans="1:6" ht="45" x14ac:dyDescent="0.25">
      <c r="A19" t="str">
        <f>"&lt;h3&gt;"&amp;'Custom data'!D19&amp;"&lt;/h3&gt;"</f>
        <v>&lt;h3&gt;Princeton Plasma Physics Laboratory&lt;/h3&gt;</v>
      </c>
      <c r="B19">
        <v>40.350088230315698</v>
      </c>
      <c r="C19">
        <v>-74.603023174241798</v>
      </c>
      <c r="D19" s="4" t="s">
        <v>464</v>
      </c>
      <c r="E19" t="s">
        <v>425</v>
      </c>
      <c r="F19" s="1" t="s">
        <v>424</v>
      </c>
    </row>
    <row r="20" spans="1:6" ht="30" x14ac:dyDescent="0.25">
      <c r="A20" t="str">
        <f>"&lt;h3&gt;"&amp;'Custom data'!D20&amp;"&lt;/h3&gt;"</f>
        <v>&lt;h3&gt;Sandia National Laboratories: Albuquerque, New Mexico&lt;/h3&gt;</v>
      </c>
      <c r="B20">
        <v>35.054573964612302</v>
      </c>
      <c r="C20">
        <v>-106.529371997393</v>
      </c>
      <c r="D20" s="4" t="s">
        <v>465</v>
      </c>
      <c r="E20" t="s">
        <v>428</v>
      </c>
      <c r="F20" s="1" t="s">
        <v>427</v>
      </c>
    </row>
    <row r="21" spans="1:6" ht="30" x14ac:dyDescent="0.25">
      <c r="A21" t="str">
        <f>"&lt;h3&gt;"&amp;'Custom data'!D21&amp;"&lt;/h3&gt;"</f>
        <v>&lt;h3&gt;Sandia National Laboratories: Livermore, California&lt;/h3&gt;</v>
      </c>
      <c r="B21">
        <v>37.685044143876603</v>
      </c>
      <c r="C21">
        <v>-121.698520916668</v>
      </c>
      <c r="D21" s="4" t="s">
        <v>466</v>
      </c>
      <c r="E21" t="s">
        <v>428</v>
      </c>
      <c r="F21" s="1" t="s">
        <v>427</v>
      </c>
    </row>
    <row r="22" spans="1:6" ht="30" x14ac:dyDescent="0.25">
      <c r="A22" t="str">
        <f>"&lt;h3&gt;"&amp;'Custom data'!D22&amp;"&lt;/h3&gt;"</f>
        <v>&lt;h3&gt;Sandia National Laboratories: Tonopah Test Range&lt;/h3&gt;</v>
      </c>
      <c r="B22">
        <v>37.8435698239769</v>
      </c>
      <c r="C22">
        <v>-116.730213474333</v>
      </c>
      <c r="D22" s="4" t="s">
        <v>467</v>
      </c>
      <c r="E22" t="s">
        <v>428</v>
      </c>
      <c r="F22" s="1" t="s">
        <v>427</v>
      </c>
    </row>
    <row r="23" spans="1:6" ht="30" x14ac:dyDescent="0.25">
      <c r="A23" t="str">
        <f>"&lt;h3&gt;"&amp;'Custom data'!D23&amp;"&lt;/h3&gt;"</f>
        <v>&lt;h3&gt;Sandia National Laboratories: Kauai Test Facility&lt;/h3&gt;</v>
      </c>
      <c r="B23">
        <v>22.035068577192799</v>
      </c>
      <c r="C23">
        <v>-159.78198959011601</v>
      </c>
      <c r="D23" s="4" t="s">
        <v>468</v>
      </c>
      <c r="E23" t="s">
        <v>428</v>
      </c>
      <c r="F23" s="1" t="s">
        <v>427</v>
      </c>
    </row>
    <row r="24" spans="1:6" ht="30" x14ac:dyDescent="0.25">
      <c r="A24" t="str">
        <f>"&lt;h3&gt;"&amp;'Custom data'!D24&amp;"&lt;/h3&gt;"</f>
        <v>&lt;h3&gt;Sandia National Laboratories: Sandia Science &amp; Technology Park (SSTP)&lt;/h3&gt;</v>
      </c>
      <c r="B24">
        <v>35.053489472801601</v>
      </c>
      <c r="C24">
        <v>-106.52883244559401</v>
      </c>
      <c r="D24" s="4" t="s">
        <v>469</v>
      </c>
      <c r="E24" t="s">
        <v>428</v>
      </c>
      <c r="F24" s="1" t="s">
        <v>427</v>
      </c>
    </row>
    <row r="25" spans="1:6" ht="30" x14ac:dyDescent="0.25">
      <c r="A25" t="str">
        <f>"&lt;h3&gt;"&amp;'Custom data'!D25&amp;"&lt;/h3&gt;"</f>
        <v>&lt;h3&gt;Sandia National Laboratories: Washington, D.C.&lt;/h3&gt;</v>
      </c>
      <c r="B25">
        <v>38.8831382490728</v>
      </c>
      <c r="C25">
        <v>-77.025117360802497</v>
      </c>
      <c r="D25" s="4" t="s">
        <v>470</v>
      </c>
      <c r="E25" t="s">
        <v>428</v>
      </c>
      <c r="F25" s="1" t="s">
        <v>427</v>
      </c>
    </row>
    <row r="26" spans="1:6" ht="75" x14ac:dyDescent="0.25">
      <c r="A26" t="str">
        <f>"&lt;h3&gt;"&amp;'Custom data'!D26&amp;"&lt;/h3&gt;"</f>
        <v>&lt;h3&gt;Savannah River National Laboratory&lt;/h3&gt;</v>
      </c>
      <c r="B26">
        <v>33.342792650483197</v>
      </c>
      <c r="C26">
        <v>-81.737838189825993</v>
      </c>
      <c r="D26" s="4" t="s">
        <v>471</v>
      </c>
      <c r="E26" t="s">
        <v>436</v>
      </c>
      <c r="F26" s="1" t="s">
        <v>435</v>
      </c>
    </row>
    <row r="27" spans="1:6" ht="30" x14ac:dyDescent="0.25">
      <c r="A27" t="str">
        <f>"&lt;h3&gt;"&amp;'Custom data'!D27&amp;"&lt;/h3&gt;"</f>
        <v>&lt;h3&gt;SLAC National Accelerator Laboratory&lt;/h3&gt;</v>
      </c>
      <c r="B27">
        <v>37.419965459976403</v>
      </c>
      <c r="C27">
        <v>-122.204324445513</v>
      </c>
      <c r="D27" s="4" t="s">
        <v>472</v>
      </c>
      <c r="E27" t="s">
        <v>439</v>
      </c>
      <c r="F27" s="1" t="s">
        <v>438</v>
      </c>
    </row>
    <row r="28" spans="1:6" ht="75" x14ac:dyDescent="0.25">
      <c r="A28" t="str">
        <f>"&lt;h3&gt;"&amp;'Custom data'!D28&amp;"&lt;/h3&gt;"</f>
        <v>&lt;h3&gt;Thomas Jefferson National Acceleratory Laboratory&lt;/h3&gt;</v>
      </c>
      <c r="B28">
        <v>37.094514561014797</v>
      </c>
      <c r="C28">
        <v>-76.481612203195496</v>
      </c>
      <c r="D28" s="4" t="s">
        <v>473</v>
      </c>
      <c r="E28" t="s">
        <v>442</v>
      </c>
      <c r="F28" s="1" t="s">
        <v>441</v>
      </c>
    </row>
    <row r="30" spans="1:6" ht="18" x14ac:dyDescent="0.25">
      <c r="D30" s="3"/>
    </row>
    <row r="33" spans="4:4" ht="18" x14ac:dyDescent="0.25">
      <c r="D33" s="3"/>
    </row>
    <row r="36" spans="4:4" ht="18" x14ac:dyDescent="0.25">
      <c r="D36" s="3"/>
    </row>
    <row r="39" spans="4:4" ht="18" x14ac:dyDescent="0.25">
      <c r="D39" s="3"/>
    </row>
    <row r="42" spans="4:4" ht="18" x14ac:dyDescent="0.25">
      <c r="D42" s="3"/>
    </row>
    <row r="45" spans="4:4" ht="18" x14ac:dyDescent="0.25">
      <c r="D45" s="3"/>
    </row>
    <row r="48" spans="4:4" ht="18" x14ac:dyDescent="0.25">
      <c r="D48" s="3"/>
    </row>
    <row r="51" spans="4:4" ht="18" x14ac:dyDescent="0.25">
      <c r="D51" s="3"/>
    </row>
    <row r="54" spans="4:4" ht="18" x14ac:dyDescent="0.25">
      <c r="D54" s="3"/>
    </row>
    <row r="57" spans="4:4" ht="18" x14ac:dyDescent="0.25">
      <c r="D57" s="3"/>
    </row>
    <row r="60" spans="4:4" ht="18" x14ac:dyDescent="0.25">
      <c r="D60" s="3"/>
    </row>
    <row r="63" spans="4:4" ht="18" x14ac:dyDescent="0.25">
      <c r="D63" s="3"/>
    </row>
    <row r="66" spans="4:4" ht="18" x14ac:dyDescent="0.25">
      <c r="D66" s="3"/>
    </row>
    <row r="69" spans="4:4" ht="18" x14ac:dyDescent="0.25">
      <c r="D69" s="3"/>
    </row>
    <row r="72" spans="4:4" ht="18" x14ac:dyDescent="0.25">
      <c r="D72" s="3"/>
    </row>
    <row r="75" spans="4:4" ht="18" x14ac:dyDescent="0.25">
      <c r="D75" s="3"/>
    </row>
  </sheetData>
  <hyperlinks>
    <hyperlink ref="D2" r:id="rId1" tooltip="Read more about Ames Laboratory_x000a__x000a_" display="https://www.ameslab.gov/" xr:uid="{0F4807F0-3983-4BCF-876B-C35910D5C749}"/>
    <hyperlink ref="D3" r:id="rId2" tooltip="Read more about Argonne National Laboratory" display="https://www.anl.gov/coronavirus" xr:uid="{3C322473-588F-4540-8C52-00B62D66F0E9}"/>
    <hyperlink ref="D4" r:id="rId3" tooltip="Read more about Brookhaven National Laboratory_x000a__x000a_" display="https://www.bnl.gov/science/covid19.php" xr:uid="{A6DC9B8D-DCAC-4576-9096-3413F43460EB}"/>
    <hyperlink ref="D5" r:id="rId4" tooltip="Read more about Fermi National Accelerator Laboratory_x000a__x000a_" display="https://www.fnal.gov/pub/about/covid19/" xr:uid="{4BDBBB95-F636-42CF-9FC8-424F8847E813}"/>
    <hyperlink ref="D6" r:id="rId5" tooltip="Read more about Idaho National Laboratory_x000a__x000a_" display="https://inl.gov/article/prepare-and-protect-inl-research-supports-covid-19-response/" xr:uid="{D5C4181E-A888-4CCE-B661-6C55AF17C874}"/>
    <hyperlink ref="D7" r:id="rId6" tooltip="Read more about Lawrence Berkley National Laboratory_x000a__x000a_" display="https://covid.lbl.gov/Berkeley-Lab-COVID-19-Research" xr:uid="{0D1613EC-69AF-459F-A3B7-76A47F01DEE4}"/>
    <hyperlink ref="D8" r:id="rId7" tooltip="Read more about Lawrence Livermore National Laboratory_x000a__x000a_" display="https://www.llnl.gov/coronavirus" xr:uid="{3D3A0271-2F1C-4C62-9550-1C321364EDB5}"/>
    <hyperlink ref="D9" r:id="rId8" tooltip="Read more about Los Alamos National Laboratory_x000a__x000a_" display="https://www.lanl.gov/discover/publications/1663/2021-february/covid-answering-the-call.shtml" xr:uid="{28340828-6B2B-4289-BFEC-5ABC98C38D5A}"/>
    <hyperlink ref="D12" r:id="rId9" tooltip="Read more about National Energy Technology Laboratory_x000a__x000a_" display="https://netl.doe.gov/sites/default/files/2020-07/M-20-26.pdf" xr:uid="{15C54EA0-C457-42B7-9446-FF23430EEA8C}"/>
    <hyperlink ref="D16" r:id="rId10" tooltip="Read more about National Renewable Energy Laboratory_x000a__x000a_" display="https://www.nrel.gov/coronavirus.html" xr:uid="{4C701107-11BB-4F4D-AE1A-BCBAD123F064}"/>
    <hyperlink ref="D17" r:id="rId11" tooltip="Read more about Oak Ridge National Laboratory_x000a__x000a_" display="https://www.ornl.gov/coronavirus" xr:uid="{5CF06A68-E38F-45EA-855E-51D0EF257414}"/>
    <hyperlink ref="D18" r:id="rId12" tooltip="Read more about Pacific Northwest National Laboratory_x000a__x000a_" display="https://www.pnnl.gov/covid" xr:uid="{8A30C355-4F5A-4E25-AF11-384C4DB8AF2A}"/>
    <hyperlink ref="D19" r:id="rId13" tooltip="Read more about Princeton Plasma Physics Laboratory_x000a__x000a_" display="https://www.pppl.gov/news/2020/10/invention-sparked-covid-19-pandemic-safely-disinfects-surfaces-continuously" xr:uid="{9942B1D2-BB2F-42BE-8C6A-327241413E8A}"/>
    <hyperlink ref="D25" r:id="rId14" tooltip="Read more about Sandia National Laboratories_x000a__x000a_" display="https://www.sandia.gov/news/publications/covid-19_research/index.html" xr:uid="{B0FCC4A2-711C-4940-A0B4-D83063924A00}"/>
    <hyperlink ref="D26" r:id="rId15" tooltip="Read more about Savannah River National Laboratory_x000a__x000a_" display="https://srnl.doe.gov/" xr:uid="{DBAFEDDB-6793-4E55-9C06-345D44C7A454}"/>
    <hyperlink ref="D27" r:id="rId16" tooltip="Read more about SLAC National Accelerator Laboratory_x000a__x000a_" display="https://www6.slac.stanford.edu/topics/covid-19" xr:uid="{E6DDE9BB-25D1-4A63-BEFB-2F524A9B0143}"/>
    <hyperlink ref="D28" r:id="rId17" tooltip="Read more about Thomas Jefferson National Acceleratory Laboratory_x000a__x000a_" display="https://www.jlab.org/news/stories/computing-building-blocks-virus" xr:uid="{63DA6E68-F31C-456E-82D7-BB1235F3FA2E}"/>
    <hyperlink ref="D10" r:id="rId18" tooltip="Read more about National Energy Technology Laboratory_x000a__x000a_" display="https://netl.doe.gov/sites/default/files/2020-07/M-20-26.pdf" xr:uid="{169BCB48-C8F0-47AB-B1F8-0A9111FF4DFD}"/>
    <hyperlink ref="D11" r:id="rId19" tooltip="Read more about National Energy Technology Laboratory_x000a__x000a_" display="https://netl.doe.gov/sites/default/files/2020-07/M-20-26.pdf" xr:uid="{7B02151F-D147-4DA3-8F5C-22BF3969E4F8}"/>
    <hyperlink ref="D13" r:id="rId20" tooltip="Read more about National Renewable Energy Laboratory_x000a__x000a_" display="https://www.nrel.gov/coronavirus.html" xr:uid="{39EAF09B-A5AA-4280-8D87-DEB3BFE7B8D4}"/>
    <hyperlink ref="D14" r:id="rId21" tooltip="Read more about National Renewable Energy Laboratory_x000a__x000a_" display="https://www.nrel.gov/coronavirus.html" xr:uid="{6CD6FC72-1B15-4660-9EF4-14F85C48ADB0}"/>
    <hyperlink ref="D15" r:id="rId22" tooltip="Read more about National Renewable Energy Laboratory_x000a__x000a_" display="https://www.nrel.gov/coronavirus.html" xr:uid="{F46F72CA-D7F7-48EF-92E4-0D7FF3E4ACAA}"/>
    <hyperlink ref="D20" r:id="rId23" tooltip="Read more about Sandia National Laboratories_x000a__x000a_" display="https://www.sandia.gov/news/publications/covid-19_research/index.html" xr:uid="{0F2BBCFD-91C5-4B88-BE38-CEBB93F2B0FC}"/>
    <hyperlink ref="D21" r:id="rId24" tooltip="Read more about Sandia National Laboratories_x000a__x000a_" display="https://www.sandia.gov/news/publications/covid-19_research/index.html" xr:uid="{D1B79E3A-BE74-4E38-A8CA-E6733E36E4FF}"/>
    <hyperlink ref="D22" r:id="rId25" tooltip="Read more about Sandia National Laboratories_x000a__x000a_" display="https://www.sandia.gov/news/publications/covid-19_research/index.html" xr:uid="{A3444E00-E454-40CD-89CC-AC1D4303FEB1}"/>
    <hyperlink ref="D23" r:id="rId26" tooltip="Read more about Sandia National Laboratories_x000a__x000a_" display="https://www.sandia.gov/news/publications/covid-19_research/index.html" xr:uid="{8F6CD92F-FCA6-465D-B7C6-732BF321EBDA}"/>
    <hyperlink ref="D24" r:id="rId27" tooltip="Read more about Sandia National Laboratories_x000a__x000a_" display="https://www.sandia.gov/news/publications/covid-19_research/index.html" xr:uid="{7E5026AE-1253-40DF-B24D-DC49FF45AB96}"/>
    <hyperlink ref="E9" r:id="rId28" xr:uid="{A34FCBF3-E9B7-409C-9542-F6042DAA37EA}"/>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Combination</vt:lpstr>
      <vt:lpstr>main_settings</vt:lpstr>
      <vt:lpstr>state_specific</vt:lpstr>
      <vt:lpstr>regions</vt:lpstr>
      <vt:lpstr>locations</vt:lpstr>
      <vt:lpstr>labels</vt:lpstr>
      <vt:lpstr>Key</vt:lpstr>
      <vt:lpstr>Custom data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Grau, Ryon</dc:creator>
  <cp:keywords/>
  <dc:description/>
  <cp:lastModifiedBy>Grau, Ryon</cp:lastModifiedBy>
  <cp:revision/>
  <dcterms:created xsi:type="dcterms:W3CDTF">2024-01-29T19:33:14Z</dcterms:created>
  <dcterms:modified xsi:type="dcterms:W3CDTF">2024-04-09T01:56:34Z</dcterms:modified>
  <cp:category/>
  <cp:contentStatus/>
</cp:coreProperties>
</file>