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oe.local\dfsfr\VDI_Cloud\FolderRedirection\william.robertson\Downloads\"/>
    </mc:Choice>
  </mc:AlternateContent>
  <xr:revisionPtr revIDLastSave="0" documentId="13_ncr:1_{CB2A3B2C-D717-465A-B511-5BD9CF3B72E2}" xr6:coauthVersionLast="47" xr6:coauthVersionMax="47" xr10:uidLastSave="{00000000-0000-0000-0000-000000000000}"/>
  <bookViews>
    <workbookView xWindow="1125" yWindow="1155" windowWidth="21600" windowHeight="11370" xr2:uid="{DAA225A5-890E-4E26-8E63-6B229B0E7D4C}"/>
  </bookViews>
  <sheets>
    <sheet name="Labor Estimator Mini-Tool" sheetId="1" r:id="rId1"/>
  </sheets>
  <externalReferences>
    <externalReference r:id="rId2"/>
  </externalReferences>
  <definedNames>
    <definedName name="AMO_TM">'[1]Project Basics &amp; Benchmarks'!$C$11</definedName>
    <definedName name="AnnualCapEx_Benchmark">[1]CapEx!$O$42</definedName>
    <definedName name="AnnualCapEx_NewTech">[1]CapEx!$G$42</definedName>
    <definedName name="AnnualConstructionCapEx_Benchmark">[1]CapEx!$O$36</definedName>
    <definedName name="AnnualConstructionCapEx_NewTech">[1]CapEx!$G$36</definedName>
    <definedName name="AnnualEnergyCost_Benchmark">[1]OpEx!$M$109</definedName>
    <definedName name="AnnualEnergyCost_NewTech">[1]OpEx!$F$109</definedName>
    <definedName name="AnnualLaborCost_Benchmark">[1]OpEx!$M$107</definedName>
    <definedName name="AnnualLaborCost_NewTech">[1]OpEx!$F$107</definedName>
    <definedName name="AnnualMatCost_Benchmark">[1]OpEx!$M$108</definedName>
    <definedName name="AnnualMatCost_NewTech">[1]OpEx!$F$108</definedName>
    <definedName name="AnnualNonProcessCapEx_Benchmark">[1]CapEx!$O$31</definedName>
    <definedName name="AnnualNonProcessCapEx_NewTech">[1]CapEx!$G$31</definedName>
    <definedName name="AnnualOtherCapEx_Benchmark">[1]CapEx!$O$41</definedName>
    <definedName name="AnnualOtherCapEx_NewTech">[1]CapEx!$G$41</definedName>
    <definedName name="AnnualOtherRecurring_Benchmark">[1]OpEx!$M$111</definedName>
    <definedName name="AnnualOtherRecurring_NewTech">[1]OpEx!$F$111</definedName>
    <definedName name="AnnualOverheadCost_Benchmark">[1]OpEx!$M$110</definedName>
    <definedName name="AnnualOverheadCost_NewTech">[1]OpEx!$F$110</definedName>
    <definedName name="AnnualProcessCapEx_Benchmark">[1]CapEx!$O$26</definedName>
    <definedName name="AnnualProcessCapEx_NewTech">[1]CapEx!$G$26</definedName>
    <definedName name="AnnualUsePhaseEmissions_Current">'[1]Use Phase Energy'!$H$96</definedName>
    <definedName name="AnnualUsePhaseEmissions_Hypothetical">'[1]Use Phase Energy'!$K$96</definedName>
    <definedName name="AnnualUsePhaseEnergy_Current">'[1]Use Phase Energy'!$G$96</definedName>
    <definedName name="AnnualUsePhaseEnergy_Hypoth">'[1]Use Phase Energy'!$J$96</definedName>
    <definedName name="Benchmark_Apps">'[1]Project Basics &amp; Benchmarks'!$E$56</definedName>
    <definedName name="Benchmark_Status">'[1]Project Basics &amp; Benchmarks'!$F$56</definedName>
    <definedName name="CH4_GWP">'[1]GWP Ref Tables'!$E$10</definedName>
    <definedName name="Commercial_Benchmark">'[1]Project Basics &amp; Benchmarks'!$D$56</definedName>
    <definedName name="CurrentMarketShare_Benchmark">[1]Market!$E$21</definedName>
    <definedName name="CurrentMarketShare_NewTech">[1]Market!$E$20</definedName>
    <definedName name="CurrentMarketShare_OtherTech">[1]Market!$E$22</definedName>
    <definedName name="EndUse_Product">'[1]Project Basics &amp; Benchmarks'!$C$50</definedName>
    <definedName name="Facility_Production_Benchmark">[1]CapEx!$K$15</definedName>
    <definedName name="Facility_Production_NewTech">[1]CapEx!$C$15</definedName>
    <definedName name="Funding_Mech">'[1]Project Basics &amp; Benchmarks'!$C$14</definedName>
    <definedName name="MYPP_Area">'[1]Project Basics &amp; Benchmarks'!$C$33</definedName>
    <definedName name="MYPP_Challenges_List">'[1]Project Basics &amp; Benchmarks'!$D$35</definedName>
    <definedName name="MYPP_List">'[1]Dropdown Menu Options'!$B$32:$B$50</definedName>
    <definedName name="MYPP_Targets_List">'[1]Project Basics &amp; Benchmarks'!$D$34</definedName>
    <definedName name="N2O_GWP">'[1]GWP Ref Tables'!$E$11</definedName>
    <definedName name="New_Technology">'[1]Project Basics &amp; Benchmarks'!$D$55</definedName>
    <definedName name="New_Technology_Apps">'[1]Project Basics &amp; Benchmarks'!$E$55</definedName>
    <definedName name="NewTech_Status">'[1]Project Basics &amp; Benchmarks'!$F$55</definedName>
    <definedName name="Other_Competing">'[1]Project Basics &amp; Benchmarks'!$D$57</definedName>
    <definedName name="Other_Competing_Apps">'[1]Project Basics &amp; Benchmarks'!$E$57</definedName>
    <definedName name="OtherTech_Status">'[1]Project Basics &amp; Benchmarks'!$F$57</definedName>
    <definedName name="PotentialMarketShare_Benchmark">[1]Market!$F$21</definedName>
    <definedName name="PotentialMarketShare_NewTech">[1]Market!$F$20</definedName>
    <definedName name="PotentialMarketShare_OtherTech">[1]Market!$F$22</definedName>
    <definedName name="PotentialProduction">'[1]Summary Tables'!$D$19</definedName>
    <definedName name="Project_Collaborators">'[1]Project Basics &amp; Benchmarks'!$C$8</definedName>
    <definedName name="Project_End">'[1]Project Basics &amp; Benchmarks'!$C$13</definedName>
    <definedName name="Project_Lead">'[1]Project Basics &amp; Benchmarks'!$C$7</definedName>
    <definedName name="Project_PI">'[1]Project Basics &amp; Benchmarks'!$C$9</definedName>
    <definedName name="Project_PI_Org">'[1]Project Basics &amp; Benchmarks'!$C$10</definedName>
    <definedName name="Project_Start">'[1]Project Basics &amp; Benchmarks'!$C$12</definedName>
    <definedName name="Project_Title">'[1]Project Basics &amp; Benchmarks'!$C$6</definedName>
    <definedName name="RapidAnnualProd">'[1]Rapid Data Input (Method 2)'!$E$12</definedName>
    <definedName name="RapidAnnualProdUnits">'[1]Rapid Data Input (Method 2)'!$E$13</definedName>
    <definedName name="RapidBenchmarkTech">'[1]Rapid Data Input (Method 2)'!$E$20</definedName>
    <definedName name="RapidFacilityProduction">'[1]Rapid Data Input (Method 2)'!$J$19</definedName>
    <definedName name="RapidFacilityProductionBenchmark">'[1]Rapid Data Input (Method 2)'!$J$20</definedName>
    <definedName name="RapidPotentialMarketShare">'[1]Rapid Data Input (Method 2)'!$I$19</definedName>
    <definedName name="RapidPotentialProduction">'[1]Rapid Data Input (Method 2)'!$E$33</definedName>
    <definedName name="RapidProduct">'[1]Rapid Data Input (Method 2)'!$E$11</definedName>
    <definedName name="RapidRefVolume">'[1]Rapid Data Input (Method 2)'!$E$25</definedName>
    <definedName name="RapidRefVolumeBenchmark">'[1]Rapid Data Input (Method 2)'!$E$26</definedName>
    <definedName name="RapidReplaceableProduction">'[1]Rapid Data Input (Method 2)'!$E$32</definedName>
    <definedName name="Ref_Volume">'[1]Ref Volume'!$C$11</definedName>
    <definedName name="Ref_Volume_Benchmark">'[1]Ref Volume'!$F$11</definedName>
    <definedName name="Ref_Volume_Unit">'[1]Ref Volume'!$D$11</definedName>
    <definedName name="RefCapEx_Benchmark">[1]CapEx!$Q$42</definedName>
    <definedName name="RefCapEx_NewTech">[1]CapEx!$H$42</definedName>
    <definedName name="RefConstructionCapEx_Benchmark">[1]CapEx!$Q$36</definedName>
    <definedName name="RefConstructionCapEx_NewTech">[1]CapEx!$H$36</definedName>
    <definedName name="RefEmbodiedEmissions_Benchmark">'[1]Raw Materials'!$S$28</definedName>
    <definedName name="RefEmbodiedEmissions_NewTech">'[1]Raw Materials'!$I$28</definedName>
    <definedName name="RefEmbodiedEnergy_Benchmark">'[1]Raw Materials'!$R$28</definedName>
    <definedName name="RefEmbodiedEnergy_NewTech">'[1]Raw Materials'!$H$28</definedName>
    <definedName name="RefEnergyCost_Benchmark">[1]OpEx!$O$109</definedName>
    <definedName name="RefEnergyCost_NewTech">[1]OpEx!$G$109</definedName>
    <definedName name="RefLaborCost_Benchmark">[1]OpEx!$O$107</definedName>
    <definedName name="RefLaborCost_NewTech">[1]OpEx!$G$107</definedName>
    <definedName name="RefManufEmissions_Benchmark">'[1]Manufacturing Energy'!$T$42</definedName>
    <definedName name="RefManufEmissions_NewTech">'[1]Manufacturing Energy'!$J$42</definedName>
    <definedName name="RefManufEnergy_Benchmark">'[1]Manufacturing Energy'!$R$42</definedName>
    <definedName name="RefManufEnergy_NewTech">'[1]Manufacturing Energy'!$H$42</definedName>
    <definedName name="RefMatCost_Benchmark">[1]OpEx!$O$108</definedName>
    <definedName name="RefMatCost_NewTech">[1]OpEx!$G$108</definedName>
    <definedName name="RefNonProcessCapEx_Benchmark">[1]CapEx!$Q$31</definedName>
    <definedName name="RefNonProcessCapEx_NewTech">[1]CapEx!$H$31</definedName>
    <definedName name="RefOtherCapEx_Benchmark">[1]CapEx!$Q$41</definedName>
    <definedName name="RefOtherCapEx_NewTech">[1]CapEx!$H$41</definedName>
    <definedName name="RefOtherRecurring_Benchmark">[1]OpEx!$O$111</definedName>
    <definedName name="RefOtherRecurring_NewTech">[1]OpEx!$G$111</definedName>
    <definedName name="RefOverheadCost_Benchmark">[1]OpEx!$O$110</definedName>
    <definedName name="RefOverheadCost_NewTech">[1]OpEx!$G$110</definedName>
    <definedName name="RefProcessCapEx_Benchmark">[1]CapEx!$Q$26</definedName>
    <definedName name="RefProcessCapEx_NewTech">[1]CapEx!$H$26</definedName>
    <definedName name="RefProcessEmissions_Benchmark">'[1]Manufacturing Energy'!$P$54</definedName>
    <definedName name="RefProcessEmissions_NewTech">'[1]Manufacturing Energy'!$F$54</definedName>
    <definedName name="ReplaceableProduction">'[1]Summary Tables'!$D$18</definedName>
    <definedName name="RpaidNewTech">'[1]Rapid Data Input (Method 2)'!$E$19</definedName>
    <definedName name="ScaledConstructionCapEx_Benchmark">[1]CapEx!$P$36</definedName>
    <definedName name="ScaledEnergyCost_Benchmark">[1]OpEx!$N$109</definedName>
    <definedName name="ScaledLaborCost_Benchmark">[1]OpEx!$N$107</definedName>
    <definedName name="ScaledMatCost_Benchmark">[1]OpEx!$N$108</definedName>
    <definedName name="ScaledNonProcessCapEx_Benchmark">[1]CapEx!$P$31</definedName>
    <definedName name="ScaledOtherCapEx_Benchmark">[1]CapEx!$P$41</definedName>
    <definedName name="ScaledOtherRecurring_Benchmark">[1]OpEx!$N$111</definedName>
    <definedName name="ScaledOverheadCost_Benchmark">[1]OpEx!$N$110</definedName>
    <definedName name="ScaledProcessCapEx_Benchmark">[1]CapEx!$P$26</definedName>
    <definedName name="US_Annual_Production">[1]Market!$C$8</definedName>
    <definedName name="US_Annual_Production_Unit">[1]Market!$D$8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1" l="1"/>
  <c r="F54" i="1" s="1"/>
  <c r="E69" i="1"/>
  <c r="D69" i="1"/>
  <c r="F55" i="1" l="1"/>
  <c r="F58" i="1" s="1"/>
  <c r="F59" i="1" s="1"/>
  <c r="F60" i="1" s="1"/>
  <c r="F56" i="1" l="1"/>
  <c r="F57" i="1" s="1"/>
  <c r="F61" i="1"/>
  <c r="F62" i="1" s="1"/>
  <c r="F63" i="1" s="1"/>
  <c r="C69" i="1"/>
  <c r="F69" i="1" s="1"/>
</calcChain>
</file>

<file path=xl/sharedStrings.xml><?xml version="1.0" encoding="utf-8"?>
<sst xmlns="http://schemas.openxmlformats.org/spreadsheetml/2006/main" count="111" uniqueCount="100">
  <si>
    <t xml:space="preserve"> - </t>
  </si>
  <si>
    <t>Excel Mini-Tool for Estimating Labor Expenses for an Early-Stage Technology</t>
  </si>
  <si>
    <t>Direct Labor Estimation Rules-of-Thumb</t>
  </si>
  <si>
    <t>where:</t>
  </si>
  <si>
    <t>L = number of operator labor hours required to produce 1 kg of product</t>
  </si>
  <si>
    <t>K = process-productivity factor (see table below)</t>
  </si>
  <si>
    <t>N = number of significant process units, used as a proxy for process complexity (see guidelines below).</t>
  </si>
  <si>
    <t>p = yearly fractional increase in productivity (taken as p = 0.02 based on empirical evidence collected by Cevidalli and Zaidman)</t>
  </si>
  <si>
    <t>n = number of years since 1952 base year</t>
  </si>
  <si>
    <t>b = capacity exponent (see table below)</t>
  </si>
  <si>
    <t xml:space="preserve">To determine the values of b and K, consult the table below, excerpted from Silla 2003, Table 2.4: </t>
  </si>
  <si>
    <t>Process-Productivity Factor, K</t>
  </si>
  <si>
    <t>Process Type</t>
  </si>
  <si>
    <t>Low Capacity*
b = 0.76</t>
  </si>
  <si>
    <t>High Capacity
b = 0.84</t>
  </si>
  <si>
    <t>Batch</t>
  </si>
  <si>
    <t>Continuous (normally automated)</t>
  </si>
  <si>
    <t>Continuous (highly automated)</t>
  </si>
  <si>
    <t>Guidelines for determining the number of significant process units (N) are reprinted from Silla 2003 below:</t>
  </si>
  <si>
    <t xml:space="preserve">"The complexity of a process, as determined by the number of process units, N, also affects the operating labor required. The greater the number of process units the more complex the process is and the greater the operating labor... Bridgewater defines a significant process unit as 'a unit that achieves a chemical or physical transformation of major process streams or any substantial and necessary side streams.' Examples of process units are fractionation and filtration. Use the following guidelines for determining the number of process units: </t>
  </si>
  <si>
    <t>1. Ignore the size of a process unit and multiple process units of the same type in series, such as the number of evaporators for multi-effect evaporation or the number of Continuously Stirred Tank Reactors (CSTRs).</t>
  </si>
  <si>
    <t>2. Ignore pumps and heat exchangers unless substantial loads or unusual circumstances are involved, such as in a waste-heat boiler or quench tower.</t>
  </si>
  <si>
    <t>3. Ignore storage unless it involves mechanical handling.</t>
  </si>
  <si>
    <t>4. Ignore phase separators, such as gravity settlers. These are not significant process units, but a phase separator containing moving parts, such as a centrifuge, is considered a process unit.</t>
  </si>
  <si>
    <t>5. Count mechanical operations, such as crushing, as a process unit.</t>
  </si>
  <si>
    <t>6. Count utilities if they are specific to the process considered."</t>
  </si>
  <si>
    <t>Direct Labor Estimation Calculator</t>
  </si>
  <si>
    <t>Data Inputs</t>
  </si>
  <si>
    <t>Parameter</t>
  </si>
  <si>
    <t>Symbol</t>
  </si>
  <si>
    <t>Units</t>
  </si>
  <si>
    <t>Default Values &amp; Notes</t>
  </si>
  <si>
    <t>Process-productivity factor</t>
  </si>
  <si>
    <t>K</t>
  </si>
  <si>
    <t>unitless</t>
  </si>
  <si>
    <t>Range: 0.174 to 0.536, depending on process. See table for K and b provided above.</t>
  </si>
  <si>
    <t>Number of significant process units</t>
  </si>
  <si>
    <t>N</t>
  </si>
  <si>
    <t>process units</t>
  </si>
  <si>
    <t xml:space="preserve">See guidelines for N provided above. </t>
  </si>
  <si>
    <t>Yearly percent increase in productivity</t>
  </si>
  <si>
    <t>p</t>
  </si>
  <si>
    <t>%</t>
  </si>
  <si>
    <t>Default value: 2%, based on empirical data.</t>
  </si>
  <si>
    <t>Number of years since 1952</t>
  </si>
  <si>
    <t>n</t>
  </si>
  <si>
    <t>years</t>
  </si>
  <si>
    <t>Annual facility production</t>
  </si>
  <si>
    <t>Hours of operation per year</t>
  </si>
  <si>
    <t>hr/yr</t>
  </si>
  <si>
    <t>This is the facility uptime. Maximum possible value (corresponding to 100% continuous annual operation) is 24*7*52 = 8,736 hours. Typical values are 8,000 hours or less.</t>
  </si>
  <si>
    <t>Capacity exponent</t>
  </si>
  <si>
    <t>b</t>
  </si>
  <si>
    <t>Range: 0.76 to 0.84, depending on process. See table for K and b provided above.</t>
  </si>
  <si>
    <t>$/yr</t>
  </si>
  <si>
    <t>Supervision labor cost (percent of operating labor)</t>
  </si>
  <si>
    <t>Default value: 20%, based on rules of thumb.</t>
  </si>
  <si>
    <t>General overhead &amp; fringe benefits (percent of labor)</t>
  </si>
  <si>
    <t>Default value: 72%, based on rules of thumb.</t>
  </si>
  <si>
    <t>Calculations</t>
  </si>
  <si>
    <t>Based on these data entries:</t>
  </si>
  <si>
    <t>The hourly facility production rate is</t>
  </si>
  <si>
    <t>kg / hour</t>
  </si>
  <si>
    <t>The estimated operating labor L for this process is:</t>
  </si>
  <si>
    <t>labor hours per kg produced (operating labor only)</t>
  </si>
  <si>
    <t>equivalent to:</t>
  </si>
  <si>
    <t>labor hours per lb produced (operating labor only)</t>
  </si>
  <si>
    <t>corresponding to an annual total of:</t>
  </si>
  <si>
    <t>labor hours per year (operating labor only)</t>
  </si>
  <si>
    <t>or, equivalently (based on 2080 hours/FTE year):</t>
  </si>
  <si>
    <t>full-time-equivalent (FTE) operator employees required per year</t>
  </si>
  <si>
    <t>Including the cost of supervision, the total direct labor hours are:</t>
  </si>
  <si>
    <t>labor hours per lb produced (operating labor + supervision)</t>
  </si>
  <si>
    <t>labor hours per year (operating labor + supervision)</t>
  </si>
  <si>
    <t>full-time-equivalent (FTE) employees required per year</t>
  </si>
  <si>
    <t>This corresponds to an annual direct labor cost, not including fringe benefits and overhead, of:</t>
  </si>
  <si>
    <t>per year</t>
  </si>
  <si>
    <t xml:space="preserve">Corresponding costs for general overhead &amp; employee fringe benefits are: </t>
  </si>
  <si>
    <t>Grand total for annual labor cost:</t>
  </si>
  <si>
    <t># FTE Employees Required Annually</t>
  </si>
  <si>
    <t>Average Annual Pay Rate</t>
  </si>
  <si>
    <t xml:space="preserve">Employee Fringe Benefits &amp; General Overhead Rate (%) </t>
  </si>
  <si>
    <t>Estimated Annual Labor Cost</t>
  </si>
  <si>
    <t>User Calculations &amp; Notes</t>
  </si>
  <si>
    <t>m = facility production rate, in kg/hr</t>
  </si>
  <si>
    <t>* Low Capacity: &lt;5,670 kg/h (&lt;12,500 lb/h) for chemicals manufacturing</t>
  </si>
  <si>
    <r>
      <rPr>
        <b/>
        <sz val="11"/>
        <color theme="0"/>
        <rFont val="Calibri"/>
        <family val="2"/>
        <scheme val="minor"/>
      </rPr>
      <t>U.S. DEPARTMENT OF ENERGY (DOE) OFFICE OF ENERGY EFFICIENCY AND RENEWABLE ENERGY (EERE)</t>
    </r>
    <r>
      <rPr>
        <sz val="11"/>
        <color theme="0"/>
        <rFont val="Calibri"/>
        <family val="2"/>
        <scheme val="minor"/>
      </rPr>
      <t xml:space="preserve">
</t>
    </r>
    <r>
      <rPr>
        <i/>
        <sz val="11"/>
        <color theme="0"/>
        <rFont val="Calibri"/>
        <family val="2"/>
        <scheme val="minor"/>
      </rPr>
      <t>Advanced Manufacturing &amp; Industrial Decarbonization Offices</t>
    </r>
  </si>
  <si>
    <r>
      <t xml:space="preserve">The </t>
    </r>
    <r>
      <rPr>
        <b/>
        <sz val="10"/>
        <color theme="1"/>
        <rFont val="Calibri"/>
        <family val="2"/>
        <scheme val="minor"/>
      </rPr>
      <t xml:space="preserve">operating labor </t>
    </r>
    <r>
      <rPr>
        <sz val="10"/>
        <color theme="1"/>
        <rFont val="Calibri"/>
        <family val="2"/>
        <scheme val="minor"/>
      </rPr>
      <t>required for a manufacturing process depends on multiple factors, including process type, complexity, and capacity. While experience- or data-based estimates are ideal, the following rule-of-thumb formula (Equation 2.1 in Silla 2003), originally developed for chemicals production, may be used to estimate the number of operator labor hours required to produce 1 kg of product.</t>
    </r>
  </si>
  <si>
    <r>
      <t xml:space="preserve">Direct labor also include </t>
    </r>
    <r>
      <rPr>
        <b/>
        <sz val="10"/>
        <color theme="1"/>
        <rFont val="Calibri"/>
        <family val="2"/>
        <scheme val="minor"/>
      </rPr>
      <t>operating supervision</t>
    </r>
    <r>
      <rPr>
        <sz val="10"/>
        <color theme="1"/>
        <rFont val="Calibri"/>
        <family val="2"/>
        <scheme val="minor"/>
      </rPr>
      <t>, which can be estimated at 20% of the operating labor cost. We'll add 20% for operator supervision labor after calculating the operator labor hours.</t>
    </r>
  </si>
  <si>
    <r>
      <t xml:space="preserve">Estimated labor requirements are summarized in the cells below for the New Technology and Commercial Benchmark. Once you have verified that </t>
    </r>
    <r>
      <rPr>
        <u/>
        <sz val="10"/>
        <rFont val="Calibri"/>
        <family val="2"/>
        <scheme val="minor"/>
      </rPr>
      <t>all data inputs are correct</t>
    </r>
    <r>
      <rPr>
        <sz val="10"/>
        <rFont val="Calibri"/>
        <family val="2"/>
        <scheme val="minor"/>
      </rPr>
      <t>, copy and paste (as values) the data in the green cells into the Labor section of the OpEx tab. Alternatively, you may use cell references to link data in the OpEx tab to the estimates of this tab.</t>
    </r>
  </si>
  <si>
    <t>kg/yr</t>
  </si>
  <si>
    <t xml:space="preserve">Based on the rules of thumb and guidelines presented above enter values for each parameter in the blue data input cells below. The data in the purple cells are set to default values, but may be edited if necessary. </t>
  </si>
  <si>
    <t>User Values</t>
  </si>
  <si>
    <t>Default value: 70 years since 1952 (2022-1952); adjust as needed.</t>
  </si>
  <si>
    <t>This is the average annual salary for direct labor employees (operators and operator supervisors), in U.S. dollars per year, including benefits.</t>
  </si>
  <si>
    <t>Annual salary for average direct labor employee (including benefits)</t>
  </si>
  <si>
    <t>Calculations will appear below based on the inputs above.</t>
  </si>
  <si>
    <t>Results: Direct Labor Cost Estimation</t>
  </si>
  <si>
    <r>
      <t xml:space="preserve">If labor costs are unknown, rules-of-thumb may be used to estimate these costs. One example of a rule-of-thumb based calculation method is given in </t>
    </r>
    <r>
      <rPr>
        <i/>
        <sz val="10"/>
        <rFont val="Calibri"/>
        <family val="2"/>
        <scheme val="minor"/>
      </rPr>
      <t>Chemical Process Engineering: Design and Economics</t>
    </r>
    <r>
      <rPr>
        <sz val="10"/>
        <rFont val="Calibri"/>
        <family val="2"/>
        <scheme val="minor"/>
      </rPr>
      <t xml:space="preserve"> by Harry Silla (Marcel Dekker, 2003). The key rules-of-thumb for </t>
    </r>
    <r>
      <rPr>
        <b/>
        <sz val="10"/>
        <rFont val="Calibri"/>
        <family val="2"/>
        <scheme val="minor"/>
      </rPr>
      <t>direct labor costs</t>
    </r>
    <r>
      <rPr>
        <sz val="10"/>
        <rFont val="Calibri"/>
        <family val="2"/>
        <scheme val="minor"/>
      </rPr>
      <t xml:space="preserve"> from Silla's book are reproduced here along with a simple calculator at the bottom of the tab. These rules of thumb were developed for chemicals manufacturing applications, and may not be directly applicable to all technologies. However, the dependencies of labor costs on process type, complexity, and capacity (as presented below) will be relevant to many types of technologies and may be used as order-of-magnitude approximations when more accurate data are  not available.</t>
    </r>
  </si>
  <si>
    <t>Use this section for any project-specific calculations and detailed notes supporting the data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</si>
</sst>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00"/>
    <numFmt numFmtId="165" formatCode="0.00000"/>
    <numFmt numFmtId="166" formatCode="&quot;$&quot;#,##0"/>
  </numFmts>
  <fonts count="17" x14ac:knownFonts="1">
    <font>
      <sz val="11"/>
      <color theme="1"/>
      <name val="Calibri"/>
      <family val="2"/>
      <scheme val="minor"/>
    </font>
    <font>
      <sz val="11"/>
      <color theme="1"/>
      <name val="Franklin Gothic Medium"/>
      <family val="2"/>
    </font>
    <font>
      <sz val="11"/>
      <name val="Arial"/>
      <family val="1"/>
    </font>
    <font>
      <b/>
      <sz val="14"/>
      <name val="Calibri"/>
      <family val="2"/>
      <scheme val="minor"/>
    </font>
    <font>
      <sz val="10"/>
      <name val="Calibri"/>
      <family val="2"/>
      <scheme val="minor"/>
    </font>
    <font>
      <b/>
      <sz val="10"/>
      <name val="Calibri"/>
      <family val="2"/>
      <scheme val="minor"/>
    </font>
    <font>
      <sz val="10"/>
      <color theme="1"/>
      <name val="Calibri"/>
      <family val="2"/>
      <scheme val="minor"/>
    </font>
    <font>
      <b/>
      <sz val="12"/>
      <name val="Calibri"/>
      <family val="2"/>
      <scheme val="minor"/>
    </font>
    <font>
      <b/>
      <sz val="11"/>
      <color theme="0"/>
      <name val="Calibri"/>
      <family val="2"/>
      <scheme val="minor"/>
    </font>
    <font>
      <sz val="11"/>
      <color theme="0"/>
      <name val="Calibri"/>
      <family val="2"/>
      <scheme val="minor"/>
    </font>
    <font>
      <i/>
      <sz val="10"/>
      <name val="Calibri"/>
      <family val="2"/>
      <scheme val="minor"/>
    </font>
    <font>
      <i/>
      <sz val="11"/>
      <color theme="0"/>
      <name val="Calibri"/>
      <family val="2"/>
      <scheme val="minor"/>
    </font>
    <font>
      <b/>
      <u/>
      <sz val="10"/>
      <color theme="1"/>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
      <u/>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CCCCFF"/>
        <bgColor indexed="64"/>
      </patternFill>
    </fill>
    <fill>
      <patternFill patternType="solid">
        <fgColor rgb="FF92D05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21">
    <xf numFmtId="0" fontId="0" fillId="0" borderId="0" xfId="0"/>
    <xf numFmtId="0" fontId="1" fillId="0" borderId="0" xfId="0" applyFont="1"/>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4" fillId="2" borderId="4" xfId="0" applyFont="1" applyFill="1" applyBorder="1" applyAlignment="1">
      <alignment horizontal="left" vertical="top"/>
    </xf>
    <xf numFmtId="0" fontId="0" fillId="2" borderId="4" xfId="0" applyFont="1" applyFill="1" applyBorder="1"/>
    <xf numFmtId="0" fontId="0" fillId="2" borderId="0" xfId="0" applyFont="1" applyFill="1"/>
    <xf numFmtId="0" fontId="0" fillId="2" borderId="5" xfId="0" applyFont="1" applyFill="1" applyBorder="1"/>
    <xf numFmtId="0" fontId="6" fillId="2" borderId="13" xfId="0" applyFont="1" applyFill="1" applyBorder="1" applyAlignment="1">
      <alignment horizontal="center" wrapText="1"/>
    </xf>
    <xf numFmtId="0" fontId="6" fillId="2" borderId="5" xfId="0" applyFont="1" applyFill="1" applyBorder="1"/>
    <xf numFmtId="0" fontId="0" fillId="0" borderId="0" xfId="0" applyFont="1"/>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5" xfId="0" applyFont="1" applyFill="1" applyBorder="1" applyAlignment="1">
      <alignment vertical="top" wrapText="1"/>
    </xf>
    <xf numFmtId="0" fontId="3" fillId="2" borderId="0" xfId="0" applyFont="1" applyFill="1" applyBorder="1" applyAlignment="1">
      <alignment horizontal="left" vertical="top"/>
    </xf>
    <xf numFmtId="0" fontId="12" fillId="2" borderId="4" xfId="0" applyFont="1" applyFill="1" applyBorder="1"/>
    <xf numFmtId="0" fontId="6" fillId="2" borderId="0" xfId="0" applyFont="1" applyFill="1" applyBorder="1"/>
    <xf numFmtId="0" fontId="6" fillId="2" borderId="5" xfId="0" applyFont="1" applyFill="1" applyBorder="1" applyAlignment="1">
      <alignment wrapText="1"/>
    </xf>
    <xf numFmtId="0" fontId="6" fillId="2" borderId="4" xfId="0" applyFont="1" applyFill="1" applyBorder="1" applyAlignment="1">
      <alignment horizontal="left" wrapText="1"/>
    </xf>
    <xf numFmtId="0" fontId="6" fillId="2" borderId="0" xfId="0" applyFont="1" applyFill="1" applyBorder="1" applyAlignment="1">
      <alignment horizontal="left" wrapText="1"/>
    </xf>
    <xf numFmtId="0" fontId="6" fillId="0" borderId="0" xfId="0" applyFont="1" applyBorder="1"/>
    <xf numFmtId="0" fontId="6" fillId="2" borderId="0" xfId="0" applyFont="1" applyFill="1" applyBorder="1" applyAlignment="1">
      <alignment horizontal="left"/>
    </xf>
    <xf numFmtId="0" fontId="6" fillId="2" borderId="5" xfId="0" applyFont="1" applyFill="1" applyBorder="1" applyAlignment="1">
      <alignment horizontal="left" wrapText="1"/>
    </xf>
    <xf numFmtId="0" fontId="6" fillId="2" borderId="4" xfId="0" applyFont="1" applyFill="1" applyBorder="1"/>
    <xf numFmtId="0" fontId="6" fillId="2" borderId="0" xfId="0" applyFont="1" applyFill="1" applyBorder="1" applyAlignment="1">
      <alignment wrapText="1"/>
    </xf>
    <xf numFmtId="0" fontId="6" fillId="0" borderId="13" xfId="0" applyFont="1" applyBorder="1" applyAlignment="1">
      <alignment horizontal="center" vertical="center" wrapText="1"/>
    </xf>
    <xf numFmtId="0" fontId="6" fillId="0" borderId="0" xfId="0" applyFont="1" applyBorder="1" applyAlignment="1">
      <alignment wrapText="1"/>
    </xf>
    <xf numFmtId="164" fontId="6" fillId="2" borderId="13" xfId="0" applyNumberFormat="1" applyFont="1" applyFill="1" applyBorder="1" applyAlignment="1">
      <alignment horizontal="center" vertical="center" wrapText="1"/>
    </xf>
    <xf numFmtId="0" fontId="6" fillId="2" borderId="2" xfId="0" applyFont="1" applyFill="1" applyBorder="1" applyAlignment="1"/>
    <xf numFmtId="0" fontId="14" fillId="2" borderId="0" xfId="0" applyFont="1" applyFill="1" applyBorder="1" applyAlignment="1">
      <alignment horizontal="left" wrapText="1" indent="2"/>
    </xf>
    <xf numFmtId="0" fontId="13" fillId="2" borderId="4" xfId="0" applyFont="1" applyFill="1" applyBorder="1"/>
    <xf numFmtId="0" fontId="4" fillId="2" borderId="0" xfId="0" applyFont="1" applyFill="1" applyBorder="1" applyAlignment="1">
      <alignment horizontal="left" vertical="top" wrapText="1"/>
    </xf>
    <xf numFmtId="0" fontId="6" fillId="3" borderId="13" xfId="0" applyFont="1" applyFill="1" applyBorder="1" applyAlignment="1">
      <alignment horizontal="center" wrapText="1"/>
    </xf>
    <xf numFmtId="9" fontId="6" fillId="5" borderId="13" xfId="0" applyNumberFormat="1" applyFont="1" applyFill="1" applyBorder="1" applyAlignment="1">
      <alignment horizontal="center" wrapText="1"/>
    </xf>
    <xf numFmtId="0" fontId="6" fillId="5" borderId="13" xfId="0" applyFont="1" applyFill="1" applyBorder="1" applyAlignment="1">
      <alignment horizontal="center" wrapText="1"/>
    </xf>
    <xf numFmtId="3" fontId="6" fillId="3" borderId="13" xfId="0" applyNumberFormat="1" applyFont="1" applyFill="1" applyBorder="1" applyAlignment="1">
      <alignment horizontal="center" wrapText="1"/>
    </xf>
    <xf numFmtId="0" fontId="6" fillId="2" borderId="13" xfId="0"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0" fontId="6" fillId="2" borderId="5" xfId="0" applyFont="1" applyFill="1" applyBorder="1" applyAlignment="1">
      <alignment horizontal="left"/>
    </xf>
    <xf numFmtId="6" fontId="6" fillId="3" borderId="13" xfId="0" applyNumberFormat="1" applyFont="1" applyFill="1" applyBorder="1" applyAlignment="1">
      <alignment horizontal="center" vertical="center" wrapText="1"/>
    </xf>
    <xf numFmtId="0" fontId="6" fillId="2" borderId="0" xfId="0" applyFont="1" applyFill="1" applyBorder="1" applyAlignment="1">
      <alignment horizontal="right" wrapText="1" indent="2"/>
    </xf>
    <xf numFmtId="0" fontId="6" fillId="2" borderId="0" xfId="0" applyFont="1" applyFill="1" applyBorder="1" applyAlignment="1">
      <alignment horizontal="center" wrapText="1"/>
    </xf>
    <xf numFmtId="0" fontId="15" fillId="2" borderId="0" xfId="0" applyFont="1" applyFill="1" applyBorder="1" applyAlignment="1">
      <alignment horizontal="right" wrapText="1" indent="2"/>
    </xf>
    <xf numFmtId="0" fontId="0" fillId="2" borderId="0" xfId="0" applyFont="1" applyFill="1" applyBorder="1"/>
    <xf numFmtId="0" fontId="15" fillId="2" borderId="0" xfId="0" applyFont="1" applyFill="1" applyBorder="1" applyAlignment="1">
      <alignment horizontal="right"/>
    </xf>
    <xf numFmtId="0" fontId="4" fillId="2" borderId="0" xfId="0" applyFont="1" applyFill="1" applyBorder="1" applyAlignment="1">
      <alignment horizontal="right" vertical="center"/>
    </xf>
    <xf numFmtId="3" fontId="6" fillId="2" borderId="13" xfId="0" applyNumberFormat="1" applyFont="1" applyFill="1" applyBorder="1" applyAlignment="1">
      <alignment horizontal="right" wrapText="1"/>
    </xf>
    <xf numFmtId="0" fontId="4" fillId="2" borderId="0" xfId="0" applyFont="1" applyFill="1" applyBorder="1" applyAlignment="1">
      <alignment horizontal="right" vertical="top"/>
    </xf>
    <xf numFmtId="165" fontId="6" fillId="2" borderId="13" xfId="0" applyNumberFormat="1" applyFont="1" applyFill="1" applyBorder="1" applyAlignment="1">
      <alignment horizontal="right"/>
    </xf>
    <xf numFmtId="3" fontId="6" fillId="2" borderId="13" xfId="0" applyNumberFormat="1" applyFont="1" applyFill="1" applyBorder="1" applyAlignment="1">
      <alignment horizontal="right"/>
    </xf>
    <xf numFmtId="2" fontId="6" fillId="2" borderId="13" xfId="0" applyNumberFormat="1" applyFont="1" applyFill="1" applyBorder="1" applyAlignment="1">
      <alignment horizontal="right"/>
    </xf>
    <xf numFmtId="0" fontId="4" fillId="2" borderId="0" xfId="0" applyFont="1" applyFill="1" applyBorder="1" applyAlignment="1">
      <alignment horizontal="right" vertical="top" wrapText="1"/>
    </xf>
    <xf numFmtId="0" fontId="4" fillId="2" borderId="4" xfId="0" applyFont="1" applyFill="1" applyBorder="1" applyAlignment="1">
      <alignment horizontal="right" vertical="top" wrapText="1"/>
    </xf>
    <xf numFmtId="0" fontId="4" fillId="2" borderId="4" xfId="0" applyFont="1" applyFill="1" applyBorder="1" applyAlignment="1">
      <alignment vertical="top"/>
    </xf>
    <xf numFmtId="0" fontId="4" fillId="2" borderId="4" xfId="0" applyFont="1" applyFill="1" applyBorder="1" applyAlignment="1">
      <alignment horizontal="right" vertical="top"/>
    </xf>
    <xf numFmtId="6" fontId="6" fillId="2" borderId="13" xfId="0" applyNumberFormat="1" applyFont="1" applyFill="1" applyBorder="1" applyAlignment="1">
      <alignment horizontal="right"/>
    </xf>
    <xf numFmtId="0" fontId="4" fillId="2" borderId="0" xfId="0" applyFont="1" applyFill="1" applyBorder="1" applyAlignment="1">
      <alignment vertical="top"/>
    </xf>
    <xf numFmtId="0" fontId="4" fillId="2" borderId="13" xfId="0" applyFont="1" applyFill="1" applyBorder="1" applyAlignment="1">
      <alignment horizontal="center" wrapText="1"/>
    </xf>
    <xf numFmtId="0" fontId="4" fillId="2" borderId="0" xfId="0" applyFont="1" applyFill="1" applyBorder="1" applyAlignment="1">
      <alignment wrapText="1"/>
    </xf>
    <xf numFmtId="0" fontId="4" fillId="2" borderId="0" xfId="0" applyFont="1" applyFill="1" applyBorder="1" applyAlignment="1">
      <alignment horizontal="center" wrapText="1"/>
    </xf>
    <xf numFmtId="4" fontId="6" fillId="2" borderId="0" xfId="0" applyNumberFormat="1" applyFont="1" applyFill="1" applyBorder="1" applyAlignment="1">
      <alignment vertical="center"/>
    </xf>
    <xf numFmtId="0" fontId="6" fillId="2" borderId="6" xfId="0" applyFont="1" applyFill="1" applyBorder="1"/>
    <xf numFmtId="0" fontId="6" fillId="2" borderId="7" xfId="0" applyFont="1" applyFill="1" applyBorder="1"/>
    <xf numFmtId="0" fontId="6" fillId="2" borderId="8" xfId="0" applyFont="1" applyFill="1" applyBorder="1"/>
    <xf numFmtId="0" fontId="3" fillId="2" borderId="0" xfId="0" applyFont="1" applyFill="1" applyBorder="1" applyAlignment="1">
      <alignment vertical="top"/>
    </xf>
    <xf numFmtId="0" fontId="3" fillId="2" borderId="5" xfId="0" applyFont="1" applyFill="1" applyBorder="1" applyAlignment="1">
      <alignmen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15" fillId="2" borderId="0" xfId="0" applyFont="1" applyFill="1" applyBorder="1" applyAlignment="1">
      <alignment wrapText="1"/>
    </xf>
    <xf numFmtId="0" fontId="15" fillId="2" borderId="5" xfId="0" applyFont="1" applyFill="1" applyBorder="1" applyAlignment="1">
      <alignment wrapText="1"/>
    </xf>
    <xf numFmtId="0" fontId="15" fillId="2" borderId="0" xfId="0" applyFont="1" applyFill="1" applyBorder="1" applyAlignment="1"/>
    <xf numFmtId="0" fontId="6" fillId="2" borderId="2" xfId="0" applyFont="1" applyFill="1" applyBorder="1" applyAlignment="1">
      <alignment horizontal="center" wrapText="1"/>
    </xf>
    <xf numFmtId="0" fontId="6" fillId="2" borderId="9" xfId="0" applyFont="1" applyFill="1" applyBorder="1" applyAlignment="1">
      <alignment horizontal="center" wrapText="1"/>
    </xf>
    <xf numFmtId="9" fontId="6" fillId="5" borderId="9" xfId="0" applyNumberFormat="1" applyFont="1" applyFill="1" applyBorder="1" applyAlignment="1">
      <alignment horizontal="center" wrapText="1"/>
    </xf>
    <xf numFmtId="0" fontId="6" fillId="2" borderId="1" xfId="0" applyFont="1" applyFill="1" applyBorder="1" applyAlignment="1">
      <alignment horizontal="right" wrapText="1" indent="2"/>
    </xf>
    <xf numFmtId="0" fontId="6" fillId="2" borderId="2" xfId="0" applyFont="1" applyFill="1" applyBorder="1" applyAlignment="1">
      <alignment horizontal="right" wrapText="1" indent="2"/>
    </xf>
    <xf numFmtId="0" fontId="4" fillId="2" borderId="4" xfId="0" applyFont="1" applyFill="1" applyBorder="1" applyAlignment="1">
      <alignment wrapText="1"/>
    </xf>
    <xf numFmtId="4" fontId="6" fillId="2" borderId="4" xfId="0" applyNumberFormat="1" applyFont="1" applyFill="1" applyBorder="1" applyAlignment="1">
      <alignment vertical="center"/>
    </xf>
    <xf numFmtId="4" fontId="6" fillId="2" borderId="6" xfId="0" applyNumberFormat="1" applyFont="1" applyFill="1" applyBorder="1" applyAlignment="1">
      <alignment horizontal="left" vertical="center"/>
    </xf>
    <xf numFmtId="4" fontId="6" fillId="2" borderId="11" xfId="0" applyNumberFormat="1" applyFont="1" applyFill="1" applyBorder="1" applyAlignment="1">
      <alignment horizontal="left" vertical="center"/>
    </xf>
    <xf numFmtId="4" fontId="13" fillId="2" borderId="11" xfId="0" applyNumberFormat="1" applyFont="1" applyFill="1" applyBorder="1" applyAlignment="1">
      <alignment vertical="center"/>
    </xf>
    <xf numFmtId="166" fontId="13" fillId="2" borderId="11" xfId="0" applyNumberFormat="1" applyFont="1" applyFill="1" applyBorder="1" applyAlignment="1">
      <alignment vertical="center"/>
    </xf>
    <xf numFmtId="9" fontId="6" fillId="2" borderId="11" xfId="0" applyNumberFormat="1" applyFont="1" applyFill="1" applyBorder="1" applyAlignment="1">
      <alignment vertical="center"/>
    </xf>
    <xf numFmtId="4" fontId="6" fillId="2" borderId="7" xfId="0" applyNumberFormat="1" applyFont="1" applyFill="1" applyBorder="1" applyAlignment="1">
      <alignment vertical="center"/>
    </xf>
    <xf numFmtId="0" fontId="6" fillId="2" borderId="8" xfId="0" applyFont="1" applyFill="1" applyBorder="1" applyAlignment="1">
      <alignment horizontal="left"/>
    </xf>
    <xf numFmtId="0" fontId="6" fillId="2" borderId="7" xfId="0" applyFont="1" applyFill="1" applyBorder="1" applyAlignment="1">
      <alignment horizontal="center" wrapText="1"/>
    </xf>
    <xf numFmtId="166" fontId="6" fillId="6" borderId="13" xfId="0" applyNumberFormat="1" applyFont="1" applyFill="1" applyBorder="1" applyAlignment="1">
      <alignment horizontal="center" wrapText="1"/>
    </xf>
    <xf numFmtId="9" fontId="6" fillId="6" borderId="13" xfId="0" applyNumberFormat="1" applyFont="1" applyFill="1" applyBorder="1" applyAlignment="1">
      <alignment horizontal="center" vertical="center"/>
    </xf>
    <xf numFmtId="4" fontId="6" fillId="6" borderId="13" xfId="0" applyNumberFormat="1" applyFont="1" applyFill="1" applyBorder="1" applyAlignment="1">
      <alignment horizontal="center" vertical="center"/>
    </xf>
    <xf numFmtId="166" fontId="6" fillId="6" borderId="13" xfId="0" applyNumberFormat="1" applyFont="1" applyFill="1" applyBorder="1" applyAlignment="1">
      <alignment horizontal="center" vertical="center"/>
    </xf>
    <xf numFmtId="0" fontId="7" fillId="2" borderId="4" xfId="0" applyFont="1" applyFill="1" applyBorder="1" applyAlignment="1">
      <alignment vertical="top"/>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4" fillId="2" borderId="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5" xfId="0" applyFont="1" applyFill="1" applyBorder="1" applyAlignment="1">
      <alignment horizontal="left" vertical="top" wrapText="1"/>
    </xf>
    <xf numFmtId="0" fontId="14" fillId="2" borderId="4" xfId="0" applyFont="1" applyFill="1" applyBorder="1" applyAlignment="1">
      <alignment horizontal="left" wrapText="1" indent="2"/>
    </xf>
    <xf numFmtId="0" fontId="14" fillId="2" borderId="0" xfId="0" applyFont="1" applyFill="1" applyBorder="1" applyAlignment="1">
      <alignment horizontal="left" wrapText="1" indent="2"/>
    </xf>
    <xf numFmtId="0" fontId="14" fillId="2" borderId="5" xfId="0" applyFont="1" applyFill="1" applyBorder="1" applyAlignment="1">
      <alignment horizontal="left" wrapText="1" indent="2"/>
    </xf>
    <xf numFmtId="0" fontId="6" fillId="2" borderId="0" xfId="0" applyFont="1" applyFill="1" applyBorder="1" applyAlignment="1">
      <alignment horizontal="left"/>
    </xf>
    <xf numFmtId="0" fontId="6" fillId="2" borderId="5" xfId="0" applyFont="1" applyFill="1" applyBorder="1" applyAlignment="1">
      <alignment horizontal="left"/>
    </xf>
    <xf numFmtId="0" fontId="6" fillId="2" borderId="10" xfId="0" applyFont="1" applyFill="1" applyBorder="1" applyAlignment="1">
      <alignment horizontal="right" wrapText="1" indent="2"/>
    </xf>
    <xf numFmtId="0" fontId="6" fillId="2" borderId="12" xfId="0" applyFont="1" applyFill="1" applyBorder="1" applyAlignment="1">
      <alignment horizontal="right" wrapText="1" indent="2"/>
    </xf>
    <xf numFmtId="0" fontId="6" fillId="2" borderId="1" xfId="0" applyFont="1" applyFill="1" applyBorder="1" applyAlignment="1">
      <alignment horizontal="right" wrapText="1" indent="2"/>
    </xf>
    <xf numFmtId="0" fontId="6" fillId="2" borderId="3" xfId="0" applyFont="1" applyFill="1" applyBorder="1" applyAlignment="1">
      <alignment horizontal="right" wrapText="1" indent="2"/>
    </xf>
    <xf numFmtId="0" fontId="6" fillId="2" borderId="10" xfId="0" applyFont="1" applyFill="1" applyBorder="1" applyAlignment="1">
      <alignment horizontal="right" vertical="center" wrapText="1" indent="1"/>
    </xf>
    <xf numFmtId="0" fontId="6" fillId="2" borderId="12" xfId="0" applyFont="1" applyFill="1" applyBorder="1" applyAlignment="1">
      <alignment horizontal="right" vertical="center" wrapText="1" indent="1"/>
    </xf>
    <xf numFmtId="0" fontId="6" fillId="2" borderId="10" xfId="0" applyFont="1" applyFill="1" applyBorder="1" applyAlignment="1">
      <alignment horizontal="right" wrapText="1" indent="1"/>
    </xf>
    <xf numFmtId="0" fontId="6" fillId="2" borderId="12" xfId="0" applyFont="1" applyFill="1" applyBorder="1" applyAlignment="1">
      <alignment horizontal="right" wrapText="1" indent="1"/>
    </xf>
    <xf numFmtId="0" fontId="6" fillId="2" borderId="0" xfId="0" applyFont="1" applyFill="1" applyBorder="1" applyAlignment="1">
      <alignment horizontal="left" wrapText="1"/>
    </xf>
    <xf numFmtId="0" fontId="6" fillId="2" borderId="0" xfId="0" applyFont="1" applyFill="1" applyBorder="1" applyAlignment="1">
      <alignment horizontal="left" vertical="center" wrapText="1"/>
    </xf>
    <xf numFmtId="3" fontId="6" fillId="2" borderId="0" xfId="0" applyNumberFormat="1" applyFont="1" applyFill="1" applyBorder="1" applyAlignment="1">
      <alignment horizontal="left" wrapText="1"/>
    </xf>
    <xf numFmtId="3" fontId="6" fillId="2" borderId="5" xfId="0" applyNumberFormat="1" applyFont="1" applyFill="1" applyBorder="1" applyAlignment="1">
      <alignment horizontal="left" wrapText="1"/>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6" fillId="2" borderId="4" xfId="0" applyFont="1" applyFill="1" applyBorder="1" applyAlignment="1">
      <alignment horizontal="left"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wrapText="1"/>
    </xf>
  </cellXfs>
  <cellStyles count="2">
    <cellStyle name="Normal" xfId="0" builtinId="0"/>
    <cellStyle name="Normal 2" xfId="1" xr:uid="{629C8BF6-AD35-49E2-BB4A-3EC8FBE6F3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196434</xdr:colOff>
      <xdr:row>9</xdr:row>
      <xdr:rowOff>47624</xdr:rowOff>
    </xdr:from>
    <xdr:to>
      <xdr:col>2</xdr:col>
      <xdr:colOff>1408969</xdr:colOff>
      <xdr:row>11</xdr:row>
      <xdr:rowOff>142875</xdr:rowOff>
    </xdr:to>
    <xdr:pic>
      <xdr:nvPicPr>
        <xdr:cNvPr id="3" name="Picture 2">
          <a:extLst>
            <a:ext uri="{FF2B5EF4-FFF2-40B4-BE49-F238E27FC236}">
              <a16:creationId xmlns:a16="http://schemas.microsoft.com/office/drawing/2014/main" id="{398AE891-0C11-498B-9193-AB018A386167}"/>
            </a:ext>
          </a:extLst>
        </xdr:cNvPr>
        <xdr:cNvPicPr>
          <a:picLocks noChangeAspect="1"/>
        </xdr:cNvPicPr>
      </xdr:nvPicPr>
      <xdr:blipFill>
        <a:blip xmlns:r="http://schemas.openxmlformats.org/officeDocument/2006/relationships" r:embed="rId1"/>
        <a:stretch>
          <a:fillRect/>
        </a:stretch>
      </xdr:blipFill>
      <xdr:spPr>
        <a:xfrm>
          <a:off x="1425159" y="2905124"/>
          <a:ext cx="1212535" cy="495301"/>
        </a:xfrm>
        <a:prstGeom prst="rect">
          <a:avLst/>
        </a:prstGeom>
      </xdr:spPr>
    </xdr:pic>
    <xdr:clientData/>
  </xdr:twoCellAnchor>
  <xdr:twoCellAnchor>
    <xdr:from>
      <xdr:col>1</xdr:col>
      <xdr:colOff>923925</xdr:colOff>
      <xdr:row>52</xdr:row>
      <xdr:rowOff>76200</xdr:rowOff>
    </xdr:from>
    <xdr:to>
      <xdr:col>2</xdr:col>
      <xdr:colOff>1088710</xdr:colOff>
      <xdr:row>55</xdr:row>
      <xdr:rowOff>1</xdr:rowOff>
    </xdr:to>
    <xdr:pic>
      <xdr:nvPicPr>
        <xdr:cNvPr id="4" name="Picture 3">
          <a:extLst>
            <a:ext uri="{FF2B5EF4-FFF2-40B4-BE49-F238E27FC236}">
              <a16:creationId xmlns:a16="http://schemas.microsoft.com/office/drawing/2014/main" id="{D228E604-C0CF-48D2-AA53-2EC5094B25C1}"/>
            </a:ext>
          </a:extLst>
        </xdr:cNvPr>
        <xdr:cNvPicPr>
          <a:picLocks noChangeAspect="1"/>
        </xdr:cNvPicPr>
      </xdr:nvPicPr>
      <xdr:blipFill>
        <a:blip xmlns:r="http://schemas.openxmlformats.org/officeDocument/2006/relationships" r:embed="rId1"/>
        <a:stretch>
          <a:fillRect/>
        </a:stretch>
      </xdr:blipFill>
      <xdr:spPr>
        <a:xfrm>
          <a:off x="1104900" y="12992100"/>
          <a:ext cx="1212535" cy="495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owa\Dropbox\My%20PC%20(DESKTOP-MCIIGN9)\Documents\Work\Energetics\2020-2021%20-%20NREL%20IPA\TECHTEST%20Releases\v2.2%20-%20Labor%20Correction%20and%20Improved%20Tier%201\Full%20TECHTEST%20v2.23,%20Blank,%202021-05-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TEST Overview"/>
      <sheetName val="Project Basics &amp; Benchmarks"/>
      <sheetName val="Metrics"/>
      <sheetName val="Market"/>
      <sheetName val="Ref Volume"/>
      <sheetName val="Raw Materials"/>
      <sheetName val="Manufacturing Energy"/>
      <sheetName val="Use Phase Energy"/>
      <sheetName val="CapEx"/>
      <sheetName val="OpEx"/>
      <sheetName val="Summary Tables"/>
      <sheetName val="Results Dashboard"/>
      <sheetName val="Rapid Data Input (Method 2)"/>
      <sheetName val="Summary Tables (Method 2)"/>
      <sheetName val="Results Dashboard (Method 2)"/>
      <sheetName val="MFI Embodied Energy Mini-Tool"/>
      <sheetName val="Labor Estimation Mini-Tool"/>
      <sheetName val="Overhead Estimation Mini-Tool"/>
      <sheetName val="GWP Ref Tables"/>
      <sheetName val="EIA Ref Tables"/>
      <sheetName val="Summary Ref Tables"/>
      <sheetName val="Dropdown Menu Options"/>
    </sheetNames>
    <sheetDataSet>
      <sheetData sheetId="0"/>
      <sheetData sheetId="1">
        <row r="34">
          <cell r="D34" t="e">
            <v>#N/A</v>
          </cell>
        </row>
        <row r="35">
          <cell r="D35" t="e">
            <v>#N/A</v>
          </cell>
        </row>
      </sheetData>
      <sheetData sheetId="2"/>
      <sheetData sheetId="3"/>
      <sheetData sheetId="4">
        <row r="11">
          <cell r="D11">
            <v>0</v>
          </cell>
        </row>
      </sheetData>
      <sheetData sheetId="5">
        <row r="28">
          <cell r="H28">
            <v>0</v>
          </cell>
          <cell r="I28">
            <v>0</v>
          </cell>
          <cell r="R28">
            <v>0</v>
          </cell>
          <cell r="S28">
            <v>0</v>
          </cell>
        </row>
      </sheetData>
      <sheetData sheetId="6">
        <row r="42">
          <cell r="H42">
            <v>0</v>
          </cell>
          <cell r="J42">
            <v>0</v>
          </cell>
          <cell r="R42">
            <v>0</v>
          </cell>
          <cell r="T42">
            <v>0</v>
          </cell>
        </row>
        <row r="54">
          <cell r="F54">
            <v>0</v>
          </cell>
          <cell r="P54">
            <v>0</v>
          </cell>
        </row>
      </sheetData>
      <sheetData sheetId="7">
        <row r="96">
          <cell r="G96">
            <v>0</v>
          </cell>
          <cell r="H96">
            <v>0</v>
          </cell>
          <cell r="J96">
            <v>0</v>
          </cell>
          <cell r="K96">
            <v>0</v>
          </cell>
        </row>
      </sheetData>
      <sheetData sheetId="8">
        <row r="26">
          <cell r="G26" t="str">
            <v/>
          </cell>
          <cell r="H26" t="str">
            <v/>
          </cell>
          <cell r="O26" t="str">
            <v/>
          </cell>
          <cell r="P26" t="str">
            <v/>
          </cell>
          <cell r="Q26" t="str">
            <v/>
          </cell>
        </row>
        <row r="31">
          <cell r="G31" t="str">
            <v/>
          </cell>
          <cell r="H31" t="str">
            <v/>
          </cell>
          <cell r="O31" t="str">
            <v/>
          </cell>
          <cell r="P31" t="str">
            <v/>
          </cell>
          <cell r="Q31" t="str">
            <v/>
          </cell>
        </row>
        <row r="36">
          <cell r="G36" t="str">
            <v/>
          </cell>
          <cell r="H36" t="str">
            <v/>
          </cell>
          <cell r="O36" t="str">
            <v/>
          </cell>
          <cell r="P36" t="str">
            <v/>
          </cell>
          <cell r="Q36" t="str">
            <v/>
          </cell>
        </row>
        <row r="41">
          <cell r="G41" t="str">
            <v/>
          </cell>
          <cell r="H41" t="str">
            <v/>
          </cell>
          <cell r="O41" t="str">
            <v/>
          </cell>
          <cell r="P41" t="str">
            <v/>
          </cell>
          <cell r="Q41" t="str">
            <v/>
          </cell>
        </row>
        <row r="42">
          <cell r="G42">
            <v>0</v>
          </cell>
          <cell r="H42">
            <v>0</v>
          </cell>
          <cell r="O42">
            <v>0</v>
          </cell>
          <cell r="Q42">
            <v>0</v>
          </cell>
        </row>
      </sheetData>
      <sheetData sheetId="9">
        <row r="107">
          <cell r="F107">
            <v>0</v>
          </cell>
          <cell r="G107">
            <v>0</v>
          </cell>
          <cell r="M107">
            <v>0</v>
          </cell>
          <cell r="N107">
            <v>0</v>
          </cell>
          <cell r="O107">
            <v>0</v>
          </cell>
        </row>
        <row r="108">
          <cell r="F108">
            <v>0</v>
          </cell>
          <cell r="G108">
            <v>0</v>
          </cell>
          <cell r="M108">
            <v>0</v>
          </cell>
          <cell r="N108">
            <v>0</v>
          </cell>
          <cell r="O108">
            <v>0</v>
          </cell>
        </row>
        <row r="109">
          <cell r="F109">
            <v>0</v>
          </cell>
          <cell r="G109">
            <v>0</v>
          </cell>
          <cell r="M109">
            <v>0</v>
          </cell>
          <cell r="N109">
            <v>0</v>
          </cell>
          <cell r="O109">
            <v>0</v>
          </cell>
        </row>
        <row r="110">
          <cell r="F110">
            <v>0</v>
          </cell>
          <cell r="G110">
            <v>0</v>
          </cell>
          <cell r="M110">
            <v>0</v>
          </cell>
          <cell r="N110">
            <v>0</v>
          </cell>
          <cell r="O110">
            <v>0</v>
          </cell>
        </row>
        <row r="111">
          <cell r="F111">
            <v>0</v>
          </cell>
          <cell r="G111">
            <v>0</v>
          </cell>
          <cell r="M111">
            <v>0</v>
          </cell>
          <cell r="N111">
            <v>0</v>
          </cell>
          <cell r="O111">
            <v>0</v>
          </cell>
        </row>
      </sheetData>
      <sheetData sheetId="10">
        <row r="18">
          <cell r="D18">
            <v>0</v>
          </cell>
        </row>
        <row r="19">
          <cell r="D19" t="str">
            <v/>
          </cell>
        </row>
      </sheetData>
      <sheetData sheetId="11"/>
      <sheetData sheetId="12">
        <row r="11">
          <cell r="E11">
            <v>0</v>
          </cell>
        </row>
        <row r="32">
          <cell r="E32">
            <v>0</v>
          </cell>
        </row>
        <row r="33">
          <cell r="E33" t="e">
            <v>#DIV/0!</v>
          </cell>
        </row>
      </sheetData>
      <sheetData sheetId="13"/>
      <sheetData sheetId="14"/>
      <sheetData sheetId="15"/>
      <sheetData sheetId="16"/>
      <sheetData sheetId="17"/>
      <sheetData sheetId="18">
        <row r="10">
          <cell r="E10">
            <v>28</v>
          </cell>
        </row>
        <row r="11">
          <cell r="E11">
            <v>265</v>
          </cell>
        </row>
      </sheetData>
      <sheetData sheetId="19"/>
      <sheetData sheetId="20"/>
      <sheetData sheetId="21">
        <row r="32">
          <cell r="B32" t="str">
            <v>Additive Manufacturing</v>
          </cell>
        </row>
        <row r="33">
          <cell r="B33" t="str">
            <v>Advanced Materials Manufacturing</v>
          </cell>
        </row>
        <row r="34">
          <cell r="B34" t="str">
            <v>Advanced Sensors, Controls, and Platforms for Manufacturing (Smart Manufacturing)</v>
          </cell>
        </row>
        <row r="35">
          <cell r="B35" t="str">
            <v>Combined Heat and Power</v>
          </cell>
        </row>
        <row r="36">
          <cell r="B36" t="str">
            <v>Composite Materials</v>
          </cell>
        </row>
        <row r="37">
          <cell r="B37" t="str">
            <v>Critical Materials</v>
          </cell>
        </row>
        <row r="38">
          <cell r="B38" t="str">
            <v>Direct Thermal Energy Conversion Materials</v>
          </cell>
        </row>
        <row r="39">
          <cell r="B39" t="str">
            <v>Materials for Harsh Service Conditions</v>
          </cell>
        </row>
        <row r="40">
          <cell r="B40" t="str">
            <v>Process Heating</v>
          </cell>
        </row>
        <row r="41">
          <cell r="B41" t="str">
            <v>Process Intensification</v>
          </cell>
        </row>
        <row r="42">
          <cell r="B42" t="str">
            <v>Roll-to-Roll Processing</v>
          </cell>
        </row>
        <row r="43">
          <cell r="B43" t="str">
            <v>Sustainable Manufacturing</v>
          </cell>
        </row>
        <row r="44">
          <cell r="B44" t="str">
            <v>Waste Heat Recovery Systems</v>
          </cell>
        </row>
        <row r="45">
          <cell r="B45" t="str">
            <v>Wide Bandgap Semiconductors for Power Electronics</v>
          </cell>
        </row>
        <row r="46">
          <cell r="B46" t="str">
            <v>Clean Water Technologies</v>
          </cell>
        </row>
        <row r="47">
          <cell r="B47" t="str">
            <v>Cybersecurity</v>
          </cell>
        </row>
        <row r="48">
          <cell r="B48" t="str">
            <v>Energy Efficient Advanced Computing</v>
          </cell>
        </row>
        <row r="49">
          <cell r="B49" t="str">
            <v>Motor Driven Systems</v>
          </cell>
        </row>
        <row r="50">
          <cell r="B50" t="str">
            <v>Other (Project not in a MYPP Technology Area)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CCB3-31BF-4A5B-8155-907E29704A7A}">
  <sheetPr>
    <tabColor theme="0"/>
  </sheetPr>
  <dimension ref="A1:L86"/>
  <sheetViews>
    <sheetView tabSelected="1" topLeftCell="A9" zoomScaleNormal="100" workbookViewId="0">
      <selection activeCell="F61" sqref="F61"/>
    </sheetView>
  </sheetViews>
  <sheetFormatPr defaultRowHeight="15" x14ac:dyDescent="0.25"/>
  <cols>
    <col min="1" max="1" width="2.7109375" customWidth="1"/>
    <col min="2" max="2" width="15.7109375" style="10" customWidth="1"/>
    <col min="3" max="3" width="22.28515625" style="10" customWidth="1"/>
    <col min="4" max="4" width="21.7109375" style="10" customWidth="1"/>
    <col min="5" max="5" width="18.42578125" style="10" customWidth="1"/>
    <col min="6" max="6" width="17.42578125" style="10" customWidth="1"/>
    <col min="7" max="7" width="16.28515625" style="10" customWidth="1"/>
    <col min="8" max="8" width="27.85546875" style="10" customWidth="1"/>
    <col min="9" max="9" width="28.85546875" style="10" customWidth="1"/>
    <col min="10" max="11" width="15.7109375" style="10" customWidth="1"/>
    <col min="12" max="12" width="3" customWidth="1"/>
  </cols>
  <sheetData>
    <row r="1" spans="1:12" ht="33.75" customHeight="1" x14ac:dyDescent="0.3">
      <c r="A1" s="1"/>
      <c r="B1" s="92" t="s">
        <v>86</v>
      </c>
      <c r="C1" s="93"/>
      <c r="D1" s="93"/>
      <c r="E1" s="93"/>
      <c r="F1" s="93"/>
      <c r="G1" s="93"/>
      <c r="H1" s="93"/>
      <c r="I1" s="93"/>
      <c r="J1" s="93"/>
      <c r="K1" s="94"/>
      <c r="L1" s="1"/>
    </row>
    <row r="2" spans="1:12" ht="18.75" x14ac:dyDescent="0.3">
      <c r="A2" s="1"/>
      <c r="B2" s="115" t="s">
        <v>1</v>
      </c>
      <c r="C2" s="116"/>
      <c r="D2" s="116"/>
      <c r="E2" s="116"/>
      <c r="F2" s="116"/>
      <c r="G2" s="116"/>
      <c r="H2" s="116"/>
      <c r="I2" s="116"/>
      <c r="J2" s="116"/>
      <c r="K2" s="117"/>
      <c r="L2" s="1"/>
    </row>
    <row r="3" spans="1:12" ht="18.75" x14ac:dyDescent="0.3">
      <c r="A3" s="1"/>
      <c r="B3" s="2"/>
      <c r="C3" s="14"/>
      <c r="D3" s="14"/>
      <c r="E3" s="14"/>
      <c r="F3" s="14"/>
      <c r="G3" s="14"/>
      <c r="H3" s="14"/>
      <c r="I3" s="14"/>
      <c r="J3" s="14"/>
      <c r="K3" s="3"/>
      <c r="L3" s="1"/>
    </row>
    <row r="4" spans="1:12" ht="57.75" customHeight="1" x14ac:dyDescent="0.3">
      <c r="A4" s="1"/>
      <c r="B4" s="95" t="s">
        <v>98</v>
      </c>
      <c r="C4" s="96"/>
      <c r="D4" s="96"/>
      <c r="E4" s="96"/>
      <c r="F4" s="96"/>
      <c r="G4" s="96"/>
      <c r="H4" s="96"/>
      <c r="I4" s="96"/>
      <c r="J4" s="96"/>
      <c r="K4" s="97"/>
      <c r="L4" s="1"/>
    </row>
    <row r="5" spans="1:12" ht="15.75" x14ac:dyDescent="0.3">
      <c r="A5" s="1"/>
      <c r="B5" s="15" t="s">
        <v>2</v>
      </c>
      <c r="C5" s="16"/>
      <c r="D5" s="16"/>
      <c r="E5" s="16"/>
      <c r="F5" s="16"/>
      <c r="G5" s="16"/>
      <c r="H5" s="16"/>
      <c r="I5" s="16"/>
      <c r="J5" s="16"/>
      <c r="K5" s="9"/>
      <c r="L5" s="1"/>
    </row>
    <row r="6" spans="1:12" ht="39.75" customHeight="1" x14ac:dyDescent="0.3">
      <c r="A6" s="1"/>
      <c r="B6" s="118" t="s">
        <v>87</v>
      </c>
      <c r="C6" s="111"/>
      <c r="D6" s="111"/>
      <c r="E6" s="111"/>
      <c r="F6" s="111"/>
      <c r="G6" s="111"/>
      <c r="H6" s="111"/>
      <c r="I6" s="111"/>
      <c r="J6" s="111"/>
      <c r="K6" s="17"/>
    </row>
    <row r="7" spans="1:12" ht="21" customHeight="1" x14ac:dyDescent="0.3">
      <c r="A7" s="1"/>
      <c r="B7" s="18"/>
      <c r="C7" s="19"/>
      <c r="D7" s="19"/>
      <c r="E7" s="19"/>
      <c r="F7" s="19"/>
      <c r="G7" s="19"/>
      <c r="H7" s="19"/>
      <c r="I7" s="19"/>
      <c r="J7" s="19"/>
      <c r="K7" s="17"/>
    </row>
    <row r="8" spans="1:12" ht="15.75" customHeight="1" x14ac:dyDescent="0.3">
      <c r="A8" s="1"/>
      <c r="B8" s="18"/>
      <c r="C8" s="19"/>
      <c r="D8" s="19"/>
      <c r="E8" s="20" t="s">
        <v>4</v>
      </c>
      <c r="F8" s="19"/>
      <c r="G8" s="19"/>
      <c r="H8" s="19"/>
      <c r="I8" s="19"/>
      <c r="J8" s="19"/>
      <c r="K8" s="17"/>
    </row>
    <row r="9" spans="1:12" ht="15.75" x14ac:dyDescent="0.3">
      <c r="A9" s="1"/>
      <c r="B9" s="18"/>
      <c r="C9" s="19"/>
      <c r="E9" s="21" t="s">
        <v>5</v>
      </c>
      <c r="F9" s="19"/>
      <c r="G9" s="19"/>
      <c r="H9" s="19"/>
      <c r="I9" s="19"/>
      <c r="J9" s="19"/>
      <c r="K9" s="22"/>
    </row>
    <row r="10" spans="1:12" ht="15.75" x14ac:dyDescent="0.3">
      <c r="A10" s="1"/>
      <c r="B10" s="18"/>
      <c r="C10" s="19"/>
      <c r="D10" s="19"/>
      <c r="E10" s="21" t="s">
        <v>6</v>
      </c>
      <c r="F10" s="19"/>
      <c r="G10" s="19"/>
      <c r="H10" s="19"/>
      <c r="I10" s="19"/>
      <c r="J10" s="19"/>
      <c r="K10" s="22"/>
    </row>
    <row r="11" spans="1:12" ht="15.75" x14ac:dyDescent="0.3">
      <c r="A11" s="1"/>
      <c r="B11" s="18"/>
      <c r="C11" s="19"/>
      <c r="D11" s="19" t="s">
        <v>3</v>
      </c>
      <c r="E11" s="21" t="s">
        <v>7</v>
      </c>
      <c r="F11" s="19"/>
      <c r="G11" s="19"/>
      <c r="H11" s="19"/>
      <c r="I11" s="19"/>
      <c r="J11" s="19"/>
      <c r="K11" s="22"/>
    </row>
    <row r="12" spans="1:12" ht="15.75" x14ac:dyDescent="0.3">
      <c r="A12" s="1"/>
      <c r="B12" s="18"/>
      <c r="C12" s="19"/>
      <c r="D12" s="19"/>
      <c r="E12" s="21" t="s">
        <v>8</v>
      </c>
      <c r="F12" s="19"/>
      <c r="G12" s="19"/>
      <c r="H12" s="19"/>
      <c r="I12" s="19"/>
      <c r="J12" s="19"/>
      <c r="K12" s="22"/>
    </row>
    <row r="13" spans="1:12" ht="15.75" x14ac:dyDescent="0.3">
      <c r="A13" s="1"/>
      <c r="B13" s="18"/>
      <c r="C13" s="19"/>
      <c r="D13" s="19"/>
      <c r="E13" s="21" t="s">
        <v>84</v>
      </c>
      <c r="F13" s="19"/>
      <c r="G13" s="19"/>
      <c r="H13" s="19"/>
      <c r="I13" s="19"/>
      <c r="J13" s="19"/>
      <c r="K13" s="22"/>
    </row>
    <row r="14" spans="1:12" ht="15.75" x14ac:dyDescent="0.3">
      <c r="A14" s="1"/>
      <c r="B14" s="18"/>
      <c r="C14" s="19"/>
      <c r="D14" s="19"/>
      <c r="E14" s="21" t="s">
        <v>9</v>
      </c>
      <c r="F14" s="19"/>
      <c r="G14" s="19"/>
      <c r="H14" s="19"/>
      <c r="I14" s="19"/>
      <c r="J14" s="19"/>
      <c r="K14" s="22"/>
    </row>
    <row r="15" spans="1:12" ht="28.5" customHeight="1" x14ac:dyDescent="0.25">
      <c r="B15" s="23" t="s">
        <v>88</v>
      </c>
      <c r="C15" s="19"/>
      <c r="D15" s="19"/>
      <c r="E15" s="21"/>
      <c r="F15" s="19"/>
      <c r="G15" s="19"/>
      <c r="H15" s="19"/>
      <c r="I15" s="19"/>
      <c r="J15" s="19"/>
      <c r="K15" s="22"/>
    </row>
    <row r="16" spans="1:12" ht="15" customHeight="1" x14ac:dyDescent="0.25">
      <c r="B16" s="23"/>
      <c r="C16" s="19"/>
      <c r="D16" s="19"/>
      <c r="E16" s="21"/>
      <c r="F16" s="19"/>
      <c r="G16" s="19"/>
      <c r="H16" s="19"/>
      <c r="I16" s="19"/>
      <c r="J16" s="19"/>
      <c r="K16" s="22"/>
    </row>
    <row r="17" spans="2:11" x14ac:dyDescent="0.25">
      <c r="B17" s="23" t="s">
        <v>10</v>
      </c>
      <c r="C17" s="19"/>
      <c r="D17" s="19"/>
      <c r="E17" s="21"/>
      <c r="F17" s="19"/>
      <c r="G17" s="19"/>
      <c r="H17" s="19"/>
      <c r="I17" s="19"/>
      <c r="J17" s="19"/>
      <c r="K17" s="22"/>
    </row>
    <row r="18" spans="2:11" x14ac:dyDescent="0.25">
      <c r="B18" s="23"/>
      <c r="C18" s="19"/>
      <c r="D18" s="19"/>
      <c r="E18" s="21"/>
      <c r="F18" s="19"/>
      <c r="G18" s="19"/>
      <c r="H18" s="19"/>
      <c r="I18" s="19"/>
      <c r="J18" s="19"/>
      <c r="K18" s="22"/>
    </row>
    <row r="19" spans="2:11" ht="15" customHeight="1" x14ac:dyDescent="0.25">
      <c r="B19" s="23"/>
      <c r="C19" s="24"/>
      <c r="D19" s="119" t="s">
        <v>11</v>
      </c>
      <c r="E19" s="119"/>
      <c r="F19" s="120"/>
      <c r="G19" s="120"/>
      <c r="H19" s="16"/>
      <c r="I19" s="16"/>
      <c r="J19" s="16"/>
      <c r="K19" s="9"/>
    </row>
    <row r="20" spans="2:11" ht="25.5" x14ac:dyDescent="0.25">
      <c r="B20" s="23"/>
      <c r="C20" s="8" t="s">
        <v>12</v>
      </c>
      <c r="D20" s="25" t="s">
        <v>13</v>
      </c>
      <c r="E20" s="25" t="s">
        <v>14</v>
      </c>
      <c r="F20" s="26"/>
      <c r="G20" s="24"/>
      <c r="H20" s="16"/>
      <c r="I20" s="16"/>
      <c r="J20" s="16"/>
      <c r="K20" s="9"/>
    </row>
    <row r="21" spans="2:11" x14ac:dyDescent="0.25">
      <c r="B21" s="23"/>
      <c r="C21" s="8" t="s">
        <v>15</v>
      </c>
      <c r="D21" s="27">
        <v>0.40100000000000002</v>
      </c>
      <c r="E21" s="27">
        <v>0.53600000000000003</v>
      </c>
      <c r="F21" s="24"/>
      <c r="G21" s="16"/>
      <c r="H21" s="16"/>
      <c r="I21" s="16"/>
      <c r="J21" s="16"/>
      <c r="K21" s="9"/>
    </row>
    <row r="22" spans="2:11" ht="26.25" x14ac:dyDescent="0.25">
      <c r="B22" s="23"/>
      <c r="C22" s="8" t="s">
        <v>16</v>
      </c>
      <c r="D22" s="27">
        <v>0.29599999999999999</v>
      </c>
      <c r="E22" s="27">
        <v>0.39600000000000002</v>
      </c>
      <c r="F22" s="24"/>
      <c r="G22" s="16"/>
      <c r="H22" s="16"/>
      <c r="I22" s="16"/>
      <c r="J22" s="16"/>
      <c r="K22" s="9"/>
    </row>
    <row r="23" spans="2:11" ht="26.25" x14ac:dyDescent="0.25">
      <c r="B23" s="23"/>
      <c r="C23" s="8" t="s">
        <v>17</v>
      </c>
      <c r="D23" s="27">
        <v>0.17399999999999999</v>
      </c>
      <c r="E23" s="27">
        <v>0.23300000000000001</v>
      </c>
      <c r="F23" s="24"/>
      <c r="G23" s="16"/>
      <c r="H23" s="16"/>
      <c r="I23" s="16"/>
      <c r="J23" s="16"/>
      <c r="K23" s="9"/>
    </row>
    <row r="24" spans="2:11" x14ac:dyDescent="0.25">
      <c r="B24" s="23"/>
      <c r="C24" s="28" t="s">
        <v>85</v>
      </c>
      <c r="D24" s="28"/>
      <c r="E24" s="28"/>
      <c r="F24" s="16"/>
      <c r="G24" s="16"/>
      <c r="H24" s="16"/>
      <c r="I24" s="16"/>
      <c r="J24" s="16"/>
      <c r="K24" s="9"/>
    </row>
    <row r="25" spans="2:11" x14ac:dyDescent="0.25">
      <c r="B25" s="23"/>
      <c r="C25" s="21"/>
      <c r="D25" s="21"/>
      <c r="E25" s="21"/>
      <c r="F25" s="16"/>
      <c r="G25" s="16"/>
      <c r="H25" s="16"/>
      <c r="I25" s="16"/>
      <c r="J25" s="16"/>
      <c r="K25" s="9"/>
    </row>
    <row r="26" spans="2:11" ht="15" customHeight="1" x14ac:dyDescent="0.25">
      <c r="B26" s="23" t="s">
        <v>18</v>
      </c>
      <c r="C26" s="21"/>
      <c r="D26" s="21"/>
      <c r="E26" s="21"/>
      <c r="F26" s="16"/>
      <c r="G26" s="16"/>
      <c r="H26" s="16"/>
      <c r="I26" s="16"/>
      <c r="J26" s="16"/>
      <c r="K26" s="9"/>
    </row>
    <row r="27" spans="2:11" ht="51" customHeight="1" x14ac:dyDescent="0.25">
      <c r="B27" s="98" t="s">
        <v>19</v>
      </c>
      <c r="C27" s="99"/>
      <c r="D27" s="99"/>
      <c r="E27" s="99"/>
      <c r="F27" s="99"/>
      <c r="G27" s="99"/>
      <c r="H27" s="99"/>
      <c r="I27" s="99"/>
      <c r="J27" s="99"/>
      <c r="K27" s="100"/>
    </row>
    <row r="28" spans="2:11" x14ac:dyDescent="0.25">
      <c r="B28" s="98" t="s">
        <v>20</v>
      </c>
      <c r="C28" s="99"/>
      <c r="D28" s="99"/>
      <c r="E28" s="99"/>
      <c r="F28" s="99"/>
      <c r="G28" s="99"/>
      <c r="H28" s="99"/>
      <c r="I28" s="99"/>
      <c r="J28" s="99"/>
      <c r="K28" s="100"/>
    </row>
    <row r="29" spans="2:11" ht="15" customHeight="1" x14ac:dyDescent="0.25">
      <c r="B29" s="98" t="s">
        <v>21</v>
      </c>
      <c r="C29" s="99"/>
      <c r="D29" s="99"/>
      <c r="E29" s="99"/>
      <c r="F29" s="99"/>
      <c r="G29" s="99"/>
      <c r="H29" s="99"/>
      <c r="I29" s="99"/>
      <c r="J29" s="99"/>
      <c r="K29" s="100"/>
    </row>
    <row r="30" spans="2:11" ht="15" customHeight="1" x14ac:dyDescent="0.25">
      <c r="B30" s="98" t="s">
        <v>22</v>
      </c>
      <c r="C30" s="99"/>
      <c r="D30" s="99"/>
      <c r="E30" s="99"/>
      <c r="F30" s="99"/>
      <c r="G30" s="99"/>
      <c r="H30" s="99"/>
      <c r="I30" s="99"/>
      <c r="J30" s="99"/>
      <c r="K30" s="100"/>
    </row>
    <row r="31" spans="2:11" x14ac:dyDescent="0.25">
      <c r="B31" s="98" t="s">
        <v>23</v>
      </c>
      <c r="C31" s="99"/>
      <c r="D31" s="99"/>
      <c r="E31" s="99"/>
      <c r="F31" s="99"/>
      <c r="G31" s="99"/>
      <c r="H31" s="99"/>
      <c r="I31" s="99"/>
      <c r="J31" s="99"/>
      <c r="K31" s="100"/>
    </row>
    <row r="32" spans="2:11" ht="15" customHeight="1" x14ac:dyDescent="0.25">
      <c r="B32" s="98" t="s">
        <v>24</v>
      </c>
      <c r="C32" s="99"/>
      <c r="D32" s="99"/>
      <c r="E32" s="99"/>
      <c r="F32" s="99"/>
      <c r="G32" s="99"/>
      <c r="H32" s="99"/>
      <c r="I32" s="99"/>
      <c r="J32" s="99"/>
      <c r="K32" s="100"/>
    </row>
    <row r="33" spans="2:11" ht="15" customHeight="1" x14ac:dyDescent="0.25">
      <c r="B33" s="98" t="s">
        <v>25</v>
      </c>
      <c r="C33" s="99"/>
      <c r="D33" s="99"/>
      <c r="E33" s="99"/>
      <c r="F33" s="99"/>
      <c r="G33" s="99"/>
      <c r="H33" s="99"/>
      <c r="I33" s="99"/>
      <c r="J33" s="99"/>
      <c r="K33" s="100"/>
    </row>
    <row r="34" spans="2:11" x14ac:dyDescent="0.25">
      <c r="B34" s="23"/>
      <c r="C34" s="29"/>
      <c r="D34" s="29"/>
      <c r="E34" s="29"/>
      <c r="F34" s="29"/>
      <c r="G34" s="29"/>
      <c r="H34" s="29"/>
      <c r="I34" s="29"/>
      <c r="J34" s="29"/>
      <c r="K34" s="9"/>
    </row>
    <row r="35" spans="2:11" x14ac:dyDescent="0.25">
      <c r="B35" s="15" t="s">
        <v>26</v>
      </c>
      <c r="C35" s="29"/>
      <c r="D35" s="29"/>
      <c r="E35" s="29"/>
      <c r="F35" s="29"/>
      <c r="G35" s="29"/>
      <c r="H35" s="29"/>
      <c r="I35" s="29"/>
      <c r="J35" s="29"/>
      <c r="K35" s="9"/>
    </row>
    <row r="36" spans="2:11" x14ac:dyDescent="0.25">
      <c r="B36" s="30" t="s">
        <v>27</v>
      </c>
      <c r="C36" s="29"/>
      <c r="D36" s="29"/>
      <c r="E36" s="29"/>
      <c r="F36" s="29"/>
      <c r="G36" s="29"/>
      <c r="H36" s="29"/>
      <c r="I36" s="29"/>
      <c r="J36" s="29"/>
      <c r="K36" s="9"/>
    </row>
    <row r="37" spans="2:11" ht="24.75" customHeight="1" x14ac:dyDescent="0.25">
      <c r="B37" s="95" t="s">
        <v>91</v>
      </c>
      <c r="C37" s="96"/>
      <c r="D37" s="96"/>
      <c r="E37" s="96"/>
      <c r="F37" s="96"/>
      <c r="G37" s="96"/>
      <c r="H37" s="96"/>
      <c r="I37" s="96"/>
      <c r="J37" s="96"/>
      <c r="K37" s="13"/>
    </row>
    <row r="38" spans="2:11" x14ac:dyDescent="0.25">
      <c r="B38" s="103" t="s">
        <v>28</v>
      </c>
      <c r="C38" s="104"/>
      <c r="D38" s="8" t="s">
        <v>29</v>
      </c>
      <c r="E38" s="8" t="s">
        <v>30</v>
      </c>
      <c r="F38" s="8" t="s">
        <v>92</v>
      </c>
      <c r="G38" s="71" t="s">
        <v>31</v>
      </c>
      <c r="I38" s="69"/>
      <c r="J38" s="69"/>
      <c r="K38" s="70"/>
    </row>
    <row r="39" spans="2:11" x14ac:dyDescent="0.25">
      <c r="B39" s="109" t="s">
        <v>32</v>
      </c>
      <c r="C39" s="110"/>
      <c r="D39" s="8" t="s">
        <v>33</v>
      </c>
      <c r="E39" s="8" t="s">
        <v>34</v>
      </c>
      <c r="F39" s="32"/>
      <c r="G39" s="101" t="s">
        <v>35</v>
      </c>
      <c r="H39" s="101"/>
      <c r="I39" s="101"/>
      <c r="J39" s="101"/>
      <c r="K39" s="102"/>
    </row>
    <row r="40" spans="2:11" x14ac:dyDescent="0.25">
      <c r="B40" s="109" t="s">
        <v>36</v>
      </c>
      <c r="C40" s="110"/>
      <c r="D40" s="8" t="s">
        <v>37</v>
      </c>
      <c r="E40" s="8" t="s">
        <v>38</v>
      </c>
      <c r="F40" s="32"/>
      <c r="G40" s="101" t="s">
        <v>39</v>
      </c>
      <c r="H40" s="101"/>
      <c r="I40" s="101"/>
      <c r="J40" s="101"/>
      <c r="K40" s="102"/>
    </row>
    <row r="41" spans="2:11" x14ac:dyDescent="0.25">
      <c r="B41" s="109" t="s">
        <v>40</v>
      </c>
      <c r="C41" s="110"/>
      <c r="D41" s="8" t="s">
        <v>41</v>
      </c>
      <c r="E41" s="8" t="s">
        <v>42</v>
      </c>
      <c r="F41" s="33">
        <v>0.02</v>
      </c>
      <c r="G41" s="101" t="s">
        <v>43</v>
      </c>
      <c r="H41" s="101"/>
      <c r="I41" s="101"/>
      <c r="J41" s="101"/>
      <c r="K41" s="102"/>
    </row>
    <row r="42" spans="2:11" x14ac:dyDescent="0.25">
      <c r="B42" s="109" t="s">
        <v>44</v>
      </c>
      <c r="C42" s="110"/>
      <c r="D42" s="8" t="s">
        <v>45</v>
      </c>
      <c r="E42" s="8" t="s">
        <v>46</v>
      </c>
      <c r="F42" s="34">
        <v>70</v>
      </c>
      <c r="G42" s="101" t="s">
        <v>93</v>
      </c>
      <c r="H42" s="101"/>
      <c r="I42" s="101"/>
      <c r="J42" s="101"/>
      <c r="K42" s="102"/>
    </row>
    <row r="43" spans="2:11" x14ac:dyDescent="0.25">
      <c r="B43" s="109" t="s">
        <v>47</v>
      </c>
      <c r="C43" s="110"/>
      <c r="D43" s="8" t="s">
        <v>0</v>
      </c>
      <c r="E43" s="8" t="s">
        <v>90</v>
      </c>
      <c r="F43" s="35"/>
      <c r="G43" s="113"/>
      <c r="H43" s="113"/>
      <c r="I43" s="113"/>
      <c r="J43" s="113"/>
      <c r="K43" s="114"/>
    </row>
    <row r="44" spans="2:11" ht="27" customHeight="1" x14ac:dyDescent="0.25">
      <c r="B44" s="107" t="s">
        <v>48</v>
      </c>
      <c r="C44" s="108"/>
      <c r="D44" s="36" t="s">
        <v>0</v>
      </c>
      <c r="E44" s="36" t="s">
        <v>49</v>
      </c>
      <c r="F44" s="37"/>
      <c r="G44" s="111" t="s">
        <v>50</v>
      </c>
      <c r="H44" s="111"/>
      <c r="I44" s="111"/>
      <c r="J44" s="111"/>
      <c r="K44" s="38"/>
    </row>
    <row r="45" spans="2:11" ht="15.75" customHeight="1" x14ac:dyDescent="0.25">
      <c r="B45" s="109" t="s">
        <v>51</v>
      </c>
      <c r="C45" s="110"/>
      <c r="D45" s="8" t="s">
        <v>52</v>
      </c>
      <c r="E45" s="8" t="s">
        <v>34</v>
      </c>
      <c r="F45" s="32"/>
      <c r="G45" s="101" t="s">
        <v>53</v>
      </c>
      <c r="H45" s="101"/>
      <c r="I45" s="101"/>
      <c r="J45" s="101"/>
      <c r="K45" s="102"/>
    </row>
    <row r="46" spans="2:11" ht="29.25" customHeight="1" x14ac:dyDescent="0.25">
      <c r="B46" s="107" t="s">
        <v>95</v>
      </c>
      <c r="C46" s="108"/>
      <c r="D46" s="36" t="s">
        <v>0</v>
      </c>
      <c r="E46" s="36" t="s">
        <v>54</v>
      </c>
      <c r="F46" s="39"/>
      <c r="G46" s="112" t="s">
        <v>94</v>
      </c>
      <c r="H46" s="112"/>
      <c r="I46" s="112"/>
      <c r="J46" s="112"/>
      <c r="K46" s="38"/>
    </row>
    <row r="47" spans="2:11" x14ac:dyDescent="0.25">
      <c r="B47" s="103" t="s">
        <v>55</v>
      </c>
      <c r="C47" s="104"/>
      <c r="D47" s="8" t="s">
        <v>0</v>
      </c>
      <c r="E47" s="8" t="s">
        <v>42</v>
      </c>
      <c r="F47" s="33">
        <v>0.2</v>
      </c>
      <c r="G47" s="101" t="s">
        <v>56</v>
      </c>
      <c r="H47" s="101"/>
      <c r="I47" s="101"/>
      <c r="J47" s="101"/>
      <c r="K47" s="102"/>
    </row>
    <row r="48" spans="2:11" x14ac:dyDescent="0.25">
      <c r="B48" s="105" t="s">
        <v>57</v>
      </c>
      <c r="C48" s="106"/>
      <c r="D48" s="73" t="s">
        <v>0</v>
      </c>
      <c r="E48" s="73" t="s">
        <v>42</v>
      </c>
      <c r="F48" s="74">
        <v>0.72</v>
      </c>
      <c r="G48" s="101" t="s">
        <v>58</v>
      </c>
      <c r="H48" s="101"/>
      <c r="I48" s="101"/>
      <c r="J48" s="101"/>
      <c r="K48" s="102"/>
    </row>
    <row r="49" spans="2:11" x14ac:dyDescent="0.25">
      <c r="B49" s="75"/>
      <c r="C49" s="76"/>
      <c r="D49" s="72"/>
      <c r="E49" s="72"/>
      <c r="F49" s="72"/>
      <c r="G49" s="21"/>
      <c r="H49" s="21"/>
      <c r="I49" s="21"/>
      <c r="J49" s="21"/>
      <c r="K49" s="38"/>
    </row>
    <row r="50" spans="2:11" x14ac:dyDescent="0.25">
      <c r="B50" s="30" t="s">
        <v>59</v>
      </c>
      <c r="C50" s="40"/>
      <c r="D50" s="41"/>
      <c r="E50" s="41"/>
      <c r="F50" s="41"/>
      <c r="G50" s="21"/>
      <c r="H50" s="21"/>
      <c r="I50" s="21"/>
      <c r="J50" s="21"/>
      <c r="K50" s="38"/>
    </row>
    <row r="51" spans="2:11" x14ac:dyDescent="0.25">
      <c r="B51" s="23" t="s">
        <v>96</v>
      </c>
      <c r="C51" s="40"/>
      <c r="D51" s="41"/>
      <c r="E51" s="41"/>
      <c r="G51" s="21"/>
      <c r="H51" s="21"/>
      <c r="I51" s="21"/>
      <c r="J51" s="21"/>
      <c r="K51" s="38"/>
    </row>
    <row r="52" spans="2:11" x14ac:dyDescent="0.25">
      <c r="B52" s="23"/>
      <c r="C52" s="42"/>
      <c r="D52" s="44" t="s">
        <v>60</v>
      </c>
      <c r="F52" s="6"/>
      <c r="G52" s="41"/>
      <c r="H52" s="21"/>
      <c r="I52" s="21"/>
      <c r="J52" s="21"/>
      <c r="K52" s="38"/>
    </row>
    <row r="53" spans="2:11" x14ac:dyDescent="0.25">
      <c r="B53" s="23"/>
      <c r="C53" s="42"/>
      <c r="D53" s="43"/>
      <c r="E53" s="45" t="s">
        <v>61</v>
      </c>
      <c r="F53" s="46" t="e">
        <f>IFF43/F44</f>
        <v>#DIV/0!</v>
      </c>
      <c r="G53" s="21" t="s">
        <v>62</v>
      </c>
      <c r="H53" s="43"/>
      <c r="I53" s="21"/>
      <c r="J53" s="21"/>
      <c r="K53" s="38"/>
    </row>
    <row r="54" spans="2:11" x14ac:dyDescent="0.25">
      <c r="B54" s="5"/>
      <c r="C54" s="43"/>
      <c r="D54" s="43"/>
      <c r="E54" s="47" t="s">
        <v>63</v>
      </c>
      <c r="F54" s="48" t="e">
        <f>F39*F40*(1/((1+F41)^F42))*(1/F53^F45)</f>
        <v>#DIV/0!</v>
      </c>
      <c r="G54" s="21" t="s">
        <v>64</v>
      </c>
      <c r="H54" s="43"/>
      <c r="I54" s="43"/>
      <c r="J54" s="43"/>
      <c r="K54" s="7"/>
    </row>
    <row r="55" spans="2:11" x14ac:dyDescent="0.25">
      <c r="B55" s="5"/>
      <c r="C55" s="43"/>
      <c r="D55" s="43"/>
      <c r="E55" s="45" t="s">
        <v>65</v>
      </c>
      <c r="F55" s="48" t="e">
        <f>(1/2.205)*F54</f>
        <v>#DIV/0!</v>
      </c>
      <c r="G55" s="21" t="s">
        <v>66</v>
      </c>
      <c r="H55" s="43"/>
      <c r="I55" s="43"/>
      <c r="J55" s="43"/>
      <c r="K55" s="7"/>
    </row>
    <row r="56" spans="2:11" x14ac:dyDescent="0.25">
      <c r="B56" s="5"/>
      <c r="C56" s="43"/>
      <c r="D56" s="43"/>
      <c r="E56" s="47" t="s">
        <v>67</v>
      </c>
      <c r="F56" s="49" t="e">
        <f>F55*F43</f>
        <v>#DIV/0!</v>
      </c>
      <c r="G56" s="21" t="s">
        <v>68</v>
      </c>
      <c r="H56" s="43"/>
      <c r="I56" s="43"/>
      <c r="J56" s="43"/>
      <c r="K56" s="7"/>
    </row>
    <row r="57" spans="2:11" x14ac:dyDescent="0.25">
      <c r="B57" s="5"/>
      <c r="C57" s="43"/>
      <c r="D57" s="43"/>
      <c r="E57" s="45" t="s">
        <v>69</v>
      </c>
      <c r="F57" s="50" t="e">
        <f>F56/2080</f>
        <v>#DIV/0!</v>
      </c>
      <c r="G57" s="21" t="s">
        <v>70</v>
      </c>
      <c r="H57" s="43"/>
      <c r="I57" s="43"/>
      <c r="J57" s="43"/>
      <c r="K57" s="7"/>
    </row>
    <row r="58" spans="2:11" x14ac:dyDescent="0.25">
      <c r="B58" s="5"/>
      <c r="C58" s="43"/>
      <c r="D58" s="43"/>
      <c r="E58" s="47" t="s">
        <v>71</v>
      </c>
      <c r="F58" s="48" t="e">
        <f>F55*(1+F47)</f>
        <v>#DIV/0!</v>
      </c>
      <c r="G58" s="21" t="s">
        <v>72</v>
      </c>
      <c r="H58" s="43"/>
      <c r="I58" s="43"/>
      <c r="J58" s="43"/>
      <c r="K58" s="7"/>
    </row>
    <row r="59" spans="2:11" x14ac:dyDescent="0.25">
      <c r="B59" s="5"/>
      <c r="C59" s="43"/>
      <c r="D59" s="43"/>
      <c r="E59" s="47" t="s">
        <v>67</v>
      </c>
      <c r="F59" s="49" t="e">
        <f>F58*F43</f>
        <v>#DIV/0!</v>
      </c>
      <c r="G59" s="21" t="s">
        <v>73</v>
      </c>
      <c r="H59" s="43"/>
      <c r="I59" s="43"/>
      <c r="J59" s="43"/>
      <c r="K59" s="7"/>
    </row>
    <row r="60" spans="2:11" x14ac:dyDescent="0.25">
      <c r="B60" s="5"/>
      <c r="C60" s="43"/>
      <c r="D60" s="51"/>
      <c r="E60" s="47" t="s">
        <v>69</v>
      </c>
      <c r="F60" s="50" t="e">
        <f>F59/2080</f>
        <v>#DIV/0!</v>
      </c>
      <c r="G60" s="21" t="s">
        <v>74</v>
      </c>
      <c r="H60" s="43"/>
      <c r="I60" s="43"/>
      <c r="J60" s="43"/>
      <c r="K60" s="7"/>
    </row>
    <row r="61" spans="2:11" x14ac:dyDescent="0.25">
      <c r="B61" s="52"/>
      <c r="C61" s="51"/>
      <c r="D61" s="53"/>
      <c r="E61" s="54" t="s">
        <v>75</v>
      </c>
      <c r="F61" s="55" t="e">
        <f>F46*F60</f>
        <v>#DIV/0!</v>
      </c>
      <c r="G61" s="16" t="s">
        <v>76</v>
      </c>
      <c r="H61" s="43"/>
      <c r="I61" s="43"/>
      <c r="J61" s="43"/>
      <c r="K61" s="7"/>
    </row>
    <row r="62" spans="2:11" x14ac:dyDescent="0.25">
      <c r="B62" s="52"/>
      <c r="C62" s="51"/>
      <c r="D62" s="56"/>
      <c r="E62" s="47" t="s">
        <v>77</v>
      </c>
      <c r="F62" s="55" t="e">
        <f>F48*F61</f>
        <v>#DIV/0!</v>
      </c>
      <c r="G62" s="16" t="s">
        <v>76</v>
      </c>
      <c r="H62" s="43"/>
      <c r="I62" s="43"/>
      <c r="J62" s="43"/>
      <c r="K62" s="7"/>
    </row>
    <row r="63" spans="2:11" x14ac:dyDescent="0.25">
      <c r="B63" s="52"/>
      <c r="C63" s="51"/>
      <c r="D63" s="56"/>
      <c r="E63" s="47" t="s">
        <v>78</v>
      </c>
      <c r="F63" s="55" t="e">
        <f>F61+F62</f>
        <v>#DIV/0!</v>
      </c>
      <c r="G63" s="16" t="s">
        <v>76</v>
      </c>
      <c r="H63" s="43"/>
      <c r="I63" s="43"/>
      <c r="J63" s="43"/>
      <c r="K63" s="7"/>
    </row>
    <row r="64" spans="2:11" x14ac:dyDescent="0.25">
      <c r="B64" s="5"/>
      <c r="C64" s="43"/>
      <c r="D64" s="41"/>
      <c r="E64" s="41"/>
      <c r="F64" s="41"/>
      <c r="G64" s="43"/>
      <c r="H64" s="43"/>
      <c r="I64" s="43"/>
      <c r="J64" s="43"/>
      <c r="K64" s="7"/>
    </row>
    <row r="65" spans="2:11" x14ac:dyDescent="0.25">
      <c r="B65" s="95" t="s">
        <v>89</v>
      </c>
      <c r="C65" s="96"/>
      <c r="D65" s="96"/>
      <c r="E65" s="96"/>
      <c r="F65" s="96"/>
      <c r="G65" s="96"/>
      <c r="H65" s="96"/>
      <c r="I65" s="96"/>
      <c r="J65" s="96"/>
      <c r="K65" s="12"/>
    </row>
    <row r="66" spans="2:11" x14ac:dyDescent="0.25">
      <c r="B66" s="11"/>
      <c r="C66" s="31"/>
      <c r="D66" s="31"/>
      <c r="E66" s="31"/>
      <c r="F66" s="31"/>
      <c r="G66" s="31"/>
      <c r="H66" s="31"/>
      <c r="I66" s="31"/>
      <c r="J66" s="31"/>
      <c r="K66" s="12"/>
    </row>
    <row r="67" spans="2:11" x14ac:dyDescent="0.25">
      <c r="B67" s="11"/>
      <c r="C67" s="67" t="s">
        <v>97</v>
      </c>
      <c r="E67" s="31"/>
      <c r="F67" s="31"/>
      <c r="G67" s="31"/>
      <c r="H67" s="31"/>
      <c r="I67" s="31"/>
      <c r="J67" s="31"/>
      <c r="K67" s="12"/>
    </row>
    <row r="68" spans="2:11" ht="39" x14ac:dyDescent="0.25">
      <c r="B68" s="77"/>
      <c r="C68" s="57" t="s">
        <v>79</v>
      </c>
      <c r="D68" s="57" t="s">
        <v>80</v>
      </c>
      <c r="E68" s="57" t="s">
        <v>81</v>
      </c>
      <c r="F68" s="57" t="s">
        <v>82</v>
      </c>
      <c r="G68" s="58"/>
      <c r="H68" s="58"/>
      <c r="I68" s="59"/>
      <c r="J68" s="59"/>
      <c r="K68" s="9"/>
    </row>
    <row r="69" spans="2:11" x14ac:dyDescent="0.25">
      <c r="B69" s="78"/>
      <c r="C69" s="89" t="e">
        <f>F60</f>
        <v>#DIV/0!</v>
      </c>
      <c r="D69" s="90">
        <f>F46</f>
        <v>0</v>
      </c>
      <c r="E69" s="88">
        <f>F48</f>
        <v>0.72</v>
      </c>
      <c r="F69" s="87" t="e">
        <f>C69*D69*E69</f>
        <v>#DIV/0!</v>
      </c>
      <c r="G69" s="16"/>
      <c r="H69" s="60"/>
      <c r="I69" s="16"/>
      <c r="J69" s="16"/>
      <c r="K69" s="38"/>
    </row>
    <row r="70" spans="2:11" x14ac:dyDescent="0.25">
      <c r="B70" s="79"/>
      <c r="C70" s="80"/>
      <c r="D70" s="81"/>
      <c r="E70" s="82"/>
      <c r="F70" s="83"/>
      <c r="G70" s="86"/>
      <c r="H70" s="84"/>
      <c r="I70" s="62"/>
      <c r="J70" s="62"/>
      <c r="K70" s="85"/>
    </row>
    <row r="71" spans="2:11" ht="18.75" x14ac:dyDescent="0.25">
      <c r="B71" s="91" t="s">
        <v>83</v>
      </c>
      <c r="C71" s="64"/>
      <c r="D71" s="64"/>
      <c r="E71" s="64"/>
      <c r="F71" s="64"/>
      <c r="G71" s="64"/>
      <c r="H71" s="64"/>
      <c r="I71" s="64"/>
      <c r="J71" s="64"/>
      <c r="K71" s="65"/>
    </row>
    <row r="72" spans="2:11" ht="18.75" x14ac:dyDescent="0.25">
      <c r="B72" s="4" t="s">
        <v>99</v>
      </c>
      <c r="C72" s="14"/>
      <c r="D72" s="14"/>
      <c r="E72" s="14"/>
      <c r="F72" s="14"/>
      <c r="G72" s="14"/>
      <c r="H72" s="14"/>
      <c r="I72" s="14"/>
      <c r="J72" s="14"/>
      <c r="K72" s="3"/>
    </row>
    <row r="73" spans="2:11" x14ac:dyDescent="0.25">
      <c r="B73" s="66"/>
      <c r="C73" s="67"/>
      <c r="D73" s="67"/>
      <c r="E73" s="67"/>
      <c r="F73" s="67"/>
      <c r="G73" s="67"/>
      <c r="H73" s="67"/>
      <c r="I73" s="67"/>
      <c r="J73" s="67"/>
      <c r="K73" s="68"/>
    </row>
    <row r="74" spans="2:11" x14ac:dyDescent="0.25">
      <c r="B74" s="66"/>
      <c r="C74" s="67"/>
      <c r="D74" s="67"/>
      <c r="E74" s="67"/>
      <c r="F74" s="67"/>
      <c r="G74" s="67"/>
      <c r="H74" s="67"/>
      <c r="I74" s="67"/>
      <c r="J74" s="67"/>
      <c r="K74" s="68"/>
    </row>
    <row r="75" spans="2:11" x14ac:dyDescent="0.25">
      <c r="B75" s="66"/>
      <c r="C75" s="67"/>
      <c r="D75" s="67"/>
      <c r="E75" s="67"/>
      <c r="F75" s="67"/>
      <c r="G75" s="67"/>
      <c r="H75" s="67"/>
      <c r="I75" s="67"/>
      <c r="J75" s="67"/>
      <c r="K75" s="68"/>
    </row>
    <row r="76" spans="2:11" x14ac:dyDescent="0.25">
      <c r="B76" s="66"/>
      <c r="C76" s="67"/>
      <c r="D76" s="67"/>
      <c r="E76" s="67"/>
      <c r="F76" s="67"/>
      <c r="G76" s="67"/>
      <c r="H76" s="67"/>
      <c r="I76" s="67"/>
      <c r="J76" s="67"/>
      <c r="K76" s="68"/>
    </row>
    <row r="77" spans="2:11" x14ac:dyDescent="0.25">
      <c r="B77" s="66"/>
      <c r="C77" s="67"/>
      <c r="D77" s="67"/>
      <c r="E77" s="67"/>
      <c r="F77" s="67"/>
      <c r="G77" s="67"/>
      <c r="H77" s="67"/>
      <c r="I77" s="67"/>
      <c r="J77" s="67"/>
      <c r="K77" s="68"/>
    </row>
    <row r="78" spans="2:11" x14ac:dyDescent="0.25">
      <c r="B78" s="66"/>
      <c r="C78" s="67"/>
      <c r="D78" s="67"/>
      <c r="E78" s="67"/>
      <c r="F78" s="67"/>
      <c r="G78" s="67"/>
      <c r="H78" s="67"/>
      <c r="I78" s="67"/>
      <c r="J78" s="67"/>
      <c r="K78" s="68"/>
    </row>
    <row r="79" spans="2:11" x14ac:dyDescent="0.25">
      <c r="B79" s="66"/>
      <c r="C79" s="67"/>
      <c r="D79" s="67"/>
      <c r="E79" s="67"/>
      <c r="F79" s="67"/>
      <c r="G79" s="67"/>
      <c r="H79" s="67"/>
      <c r="I79" s="67"/>
      <c r="J79" s="67"/>
      <c r="K79" s="68"/>
    </row>
    <row r="80" spans="2:11" x14ac:dyDescent="0.25">
      <c r="B80" s="66"/>
      <c r="C80" s="67"/>
      <c r="D80" s="67"/>
      <c r="E80" s="67"/>
      <c r="F80" s="67"/>
      <c r="G80" s="67"/>
      <c r="H80" s="67"/>
      <c r="I80" s="67"/>
      <c r="J80" s="67"/>
      <c r="K80" s="68"/>
    </row>
    <row r="81" spans="2:11" x14ac:dyDescent="0.25">
      <c r="B81" s="66"/>
      <c r="C81" s="67"/>
      <c r="D81" s="67"/>
      <c r="E81" s="67"/>
      <c r="F81" s="67"/>
      <c r="G81" s="67"/>
      <c r="H81" s="67"/>
      <c r="I81" s="67"/>
      <c r="J81" s="67"/>
      <c r="K81" s="68"/>
    </row>
    <row r="82" spans="2:11" x14ac:dyDescent="0.25">
      <c r="B82" s="66"/>
      <c r="C82" s="67"/>
      <c r="D82" s="67"/>
      <c r="E82" s="67"/>
      <c r="F82" s="67"/>
      <c r="G82" s="67"/>
      <c r="H82" s="67"/>
      <c r="I82" s="67"/>
      <c r="J82" s="67"/>
      <c r="K82" s="68"/>
    </row>
    <row r="83" spans="2:11" x14ac:dyDescent="0.25">
      <c r="B83" s="66"/>
      <c r="C83" s="67"/>
      <c r="D83" s="67"/>
      <c r="E83" s="67"/>
      <c r="F83" s="67"/>
      <c r="G83" s="67"/>
      <c r="H83" s="67"/>
      <c r="I83" s="67"/>
      <c r="J83" s="67"/>
      <c r="K83" s="68"/>
    </row>
    <row r="84" spans="2:11" x14ac:dyDescent="0.25">
      <c r="B84" s="66"/>
      <c r="C84" s="67"/>
      <c r="D84" s="67"/>
      <c r="E84" s="67"/>
      <c r="F84" s="67"/>
      <c r="G84" s="67"/>
      <c r="H84" s="67"/>
      <c r="I84" s="67"/>
      <c r="J84" s="67"/>
      <c r="K84" s="68"/>
    </row>
    <row r="85" spans="2:11" x14ac:dyDescent="0.25">
      <c r="B85" s="66"/>
      <c r="C85" s="67"/>
      <c r="D85" s="67"/>
      <c r="E85" s="67"/>
      <c r="F85" s="67"/>
      <c r="G85" s="67"/>
      <c r="H85" s="67"/>
      <c r="I85" s="67"/>
      <c r="J85" s="67"/>
      <c r="K85" s="68"/>
    </row>
    <row r="86" spans="2:11" x14ac:dyDescent="0.25">
      <c r="B86" s="61"/>
      <c r="C86" s="62"/>
      <c r="D86" s="62"/>
      <c r="E86" s="62"/>
      <c r="F86" s="62"/>
      <c r="G86" s="62"/>
      <c r="H86" s="62"/>
      <c r="I86" s="62"/>
      <c r="J86" s="62"/>
      <c r="K86" s="63"/>
    </row>
  </sheetData>
  <mergeCells count="36">
    <mergeCell ref="G43:K43"/>
    <mergeCell ref="B38:C38"/>
    <mergeCell ref="B39:C39"/>
    <mergeCell ref="B40:C40"/>
    <mergeCell ref="B37:J37"/>
    <mergeCell ref="G41:K41"/>
    <mergeCell ref="G42:K42"/>
    <mergeCell ref="B47:C47"/>
    <mergeCell ref="B48:C48"/>
    <mergeCell ref="B65:J65"/>
    <mergeCell ref="G47:K47"/>
    <mergeCell ref="G48:K48"/>
    <mergeCell ref="B44:C44"/>
    <mergeCell ref="B45:C45"/>
    <mergeCell ref="B46:C46"/>
    <mergeCell ref="G44:J44"/>
    <mergeCell ref="G45:K45"/>
    <mergeCell ref="G46:J46"/>
    <mergeCell ref="B41:C41"/>
    <mergeCell ref="B42:C42"/>
    <mergeCell ref="B43:C43"/>
    <mergeCell ref="B30:K30"/>
    <mergeCell ref="B31:K31"/>
    <mergeCell ref="B32:K32"/>
    <mergeCell ref="B33:K33"/>
    <mergeCell ref="G40:K40"/>
    <mergeCell ref="G39:K39"/>
    <mergeCell ref="B1:K1"/>
    <mergeCell ref="B4:K4"/>
    <mergeCell ref="B27:K27"/>
    <mergeCell ref="B28:K28"/>
    <mergeCell ref="B29:K29"/>
    <mergeCell ref="B2:K2"/>
    <mergeCell ref="B6:J6"/>
    <mergeCell ref="D19:E19"/>
    <mergeCell ref="F19:G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4FB5FA93D30443B80B4579B15F61AE" ma:contentTypeVersion="16" ma:contentTypeDescription="Create a new document." ma:contentTypeScope="" ma:versionID="7c26785ea01dbbf71681e0cf914390e1">
  <xsd:schema xmlns:xsd="http://www.w3.org/2001/XMLSchema" xmlns:xs="http://www.w3.org/2001/XMLSchema" xmlns:p="http://schemas.microsoft.com/office/2006/metadata/properties" xmlns:ns2="8d9376e6-7d95-411a-87e1-61a8d5c05fda" xmlns:ns3="be51baf0-14aa-4906-860b-cee78968d763" targetNamespace="http://schemas.microsoft.com/office/2006/metadata/properties" ma:root="true" ma:fieldsID="677386c00fcb18a461cb825c238c4800" ns2:_="" ns3:_="">
    <xsd:import namespace="8d9376e6-7d95-411a-87e1-61a8d5c05fda"/>
    <xsd:import namespace="be51baf0-14aa-4906-860b-cee78968d7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9376e6-7d95-411a-87e1-61a8d5c05f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c48949-fdeb-4e8d-9934-6ed7181408f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e51baf0-14aa-4906-860b-cee78968d76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f29e336-c058-4e5c-aa27-2ec5d7b38318}" ma:internalName="TaxCatchAll" ma:showField="CatchAllData" ma:web="be51baf0-14aa-4906-860b-cee78968d7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e51baf0-14aa-4906-860b-cee78968d763" xsi:nil="true"/>
    <lcf76f155ced4ddcb4097134ff3c332f xmlns="8d9376e6-7d95-411a-87e1-61a8d5c05f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9CA936-250D-4337-9C57-FB21C25306D0}">
  <ds:schemaRefs>
    <ds:schemaRef ds:uri="http://schemas.microsoft.com/sharepoint/v3/contenttype/forms"/>
  </ds:schemaRefs>
</ds:datastoreItem>
</file>

<file path=customXml/itemProps2.xml><?xml version="1.0" encoding="utf-8"?>
<ds:datastoreItem xmlns:ds="http://schemas.openxmlformats.org/officeDocument/2006/customXml" ds:itemID="{495D4BCB-2956-4CD4-A551-DC09E5D5A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9376e6-7d95-411a-87e1-61a8d5c05fda"/>
    <ds:schemaRef ds:uri="be51baf0-14aa-4906-860b-cee78968d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1D21C2-031F-4795-8062-4F4A53E3B35F}">
  <ds:schemaRefs>
    <ds:schemaRef ds:uri="http://schemas.microsoft.com/office/2006/metadata/properties"/>
    <ds:schemaRef ds:uri="http://schemas.microsoft.com/office/infopath/2007/PartnerControls"/>
    <ds:schemaRef ds:uri="be51baf0-14aa-4906-860b-cee78968d763"/>
    <ds:schemaRef ds:uri="8d9376e6-7d95-411a-87e1-61a8d5c05f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Labor Estimator Mini-Tool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Liddell</dc:creator>
  <cp:lastModifiedBy>Robertson, William (CONTR)</cp:lastModifiedBy>
  <dcterms:created xsi:type="dcterms:W3CDTF">2021-05-24T15:08:49Z</dcterms:created>
  <dcterms:modified xsi:type="dcterms:W3CDTF">2023-01-12T19:19:49Z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0x0101009B4FB5FA93D30443B80B4579B15F61AE</vt:lpwstr>
  </property>
  <property fmtid="{D5CDD505-2E9C-101B-9397-08002B2CF9AE}" pid="3" name="MediaServiceImageTags">
    <vt:lpwstr/>
  </property>
</Properties>
</file>