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drawings/drawing4.xml" ContentType="application/vnd.openxmlformats-officedocument.drawingml.chartshapes+xml"/>
  <Override PartName="/xl/drawings/drawing5.xml" ContentType="application/vnd.openxmlformats-officedocument.drawing+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drawings/drawing6.xml" ContentType="application/vnd.openxmlformats-officedocument.drawing+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drawings/drawing7.xml" ContentType="application/vnd.openxmlformats-officedocument.drawing+xml"/>
  <Override PartName="/xl/charts/chart4.xml" ContentType="application/vnd.openxmlformats-officedocument.drawingml.chart+xml"/>
  <Override PartName="/xl/drawings/drawing8.xml" ContentType="application/vnd.openxmlformats-officedocument.drawingml.chartshapes+xml"/>
  <Override PartName="/xl/drawings/drawing9.xml" ContentType="application/vnd.openxmlformats-officedocument.drawing+xml"/>
  <Override PartName="/xl/drawings/drawing10.xml" ContentType="application/vnd.openxmlformats-officedocument.drawing+xml"/>
  <Override PartName="/xl/charts/chart5.xml" ContentType="application/vnd.openxmlformats-officedocument.drawingml.chart+xml"/>
  <Override PartName="/xl/drawings/drawing11.xml" ContentType="application/vnd.openxmlformats-officedocument.drawingml.chartshapes+xml"/>
  <Override PartName="/xl/drawings/drawing12.xml" ContentType="application/vnd.openxmlformats-officedocument.drawing+xml"/>
  <Override PartName="/xl/charts/chart6.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3.xml" ContentType="application/vnd.openxmlformats-officedocument.drawingml.chartshapes+xml"/>
  <Override PartName="/xl/drawings/drawing14.xml" ContentType="application/vnd.openxmlformats-officedocument.drawing+xml"/>
  <Override PartName="/xl/charts/chart7.xml" ContentType="application/vnd.openxmlformats-officedocument.drawingml.chart+xml"/>
  <Override PartName="/xl/charts/style4.xml" ContentType="application/vnd.ms-office.chartstyle+xml"/>
  <Override PartName="/xl/charts/colors4.xml" ContentType="application/vnd.ms-office.chartcolorstyle+xml"/>
  <Override PartName="/xl/charts/chart8.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harts/chart9.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1.xml" ContentType="application/vnd.openxmlformats-officedocument.themeOverride+xml"/>
  <Override PartName="/xl/drawings/drawing20.xml" ContentType="application/vnd.openxmlformats-officedocument.drawingml.chartshapes+xml"/>
  <Override PartName="/xl/drawings/drawing21.xml" ContentType="application/vnd.openxmlformats-officedocument.drawing+xml"/>
  <Override PartName="/xl/charts/chart10.xml" ContentType="application/vnd.openxmlformats-officedocument.drawingml.chart+xml"/>
  <Override PartName="/xl/drawings/drawing22.xml" ContentType="application/vnd.openxmlformats-officedocument.drawingml.chartshapes+xml"/>
  <Override PartName="/xl/drawings/drawing23.xml" ContentType="application/vnd.openxmlformats-officedocument.drawing+xml"/>
  <Override PartName="/xl/drawings/drawing24.xml" ContentType="application/vnd.openxmlformats-officedocument.drawing+xml"/>
  <Override PartName="/xl/charts/chart11.xml" ContentType="application/vnd.openxmlformats-officedocument.drawingml.chart+xml"/>
  <Override PartName="/xl/drawings/drawing25.xml" ContentType="application/vnd.openxmlformats-officedocument.drawing+xml"/>
  <Override PartName="/xl/charts/chart12.xml" ContentType="application/vnd.openxmlformats-officedocument.drawingml.chart+xml"/>
  <Override PartName="/xl/charts/style7.xml" ContentType="application/vnd.ms-office.chartstyle+xml"/>
  <Override PartName="/xl/charts/colors7.xml" ContentType="application/vnd.ms-office.chartcolorstyle+xml"/>
  <Override PartName="/xl/drawings/drawing26.xml" ContentType="application/vnd.openxmlformats-officedocument.drawingml.chartshapes+xml"/>
  <Override PartName="/xl/charts/chart13.xml" ContentType="application/vnd.openxmlformats-officedocument.drawingml.chart+xml"/>
  <Override PartName="/xl/charts/style8.xml" ContentType="application/vnd.ms-office.chartstyle+xml"/>
  <Override PartName="/xl/charts/colors8.xml" ContentType="application/vnd.ms-office.chartcolorstyle+xml"/>
  <Override PartName="/xl/drawings/drawing27.xml" ContentType="application/vnd.openxmlformats-officedocument.drawingml.chartshapes+xml"/>
  <Override PartName="/xl/drawings/drawing28.xml" ContentType="application/vnd.openxmlformats-officedocument.drawing+xml"/>
  <Override PartName="/xl/charts/chart14.xml" ContentType="application/vnd.openxmlformats-officedocument.drawingml.chart+xml"/>
  <Override PartName="/xl/charts/style9.xml" ContentType="application/vnd.ms-office.chartstyle+xml"/>
  <Override PartName="/xl/charts/colors9.xml" ContentType="application/vnd.ms-office.chartcolorstyle+xml"/>
  <Override PartName="/xl/drawings/drawing29.xml" ContentType="application/vnd.openxmlformats-officedocument.drawing+xml"/>
  <Override PartName="/xl/drawings/drawing30.xml" ContentType="application/vnd.openxmlformats-officedocument.drawing+xml"/>
  <Override PartName="/xl/charts/chart15.xml" ContentType="application/vnd.openxmlformats-officedocument.drawingml.chart+xml"/>
  <Override PartName="/xl/charts/style10.xml" ContentType="application/vnd.ms-office.chartstyle+xml"/>
  <Override PartName="/xl/charts/colors10.xml" ContentType="application/vnd.ms-office.chartcolorstyle+xml"/>
  <Override PartName="/xl/charts/chart16.xml" ContentType="application/vnd.openxmlformats-officedocument.drawingml.chart+xml"/>
  <Override PartName="/xl/charts/style11.xml" ContentType="application/vnd.ms-office.chartstyle+xml"/>
  <Override PartName="/xl/charts/colors11.xml" ContentType="application/vnd.ms-office.chartcolorstyle+xml"/>
  <Override PartName="/xl/charts/chart17.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31.xml" ContentType="application/vnd.openxmlformats-officedocument.drawingml.chartshapes+xml"/>
  <Override PartName="/xl/charts/chart18.xml" ContentType="application/vnd.openxmlformats-officedocument.drawingml.chart+xml"/>
  <Override PartName="/xl/charts/style13.xml" ContentType="application/vnd.ms-office.chartstyle+xml"/>
  <Override PartName="/xl/charts/colors13.xml" ContentType="application/vnd.ms-office.chartcolorstyle+xml"/>
  <Override PartName="/xl/charts/chart19.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32.xml" ContentType="application/vnd.openxmlformats-officedocument.drawing+xml"/>
  <Override PartName="/xl/charts/chart20.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33.xml" ContentType="application/vnd.openxmlformats-officedocument.drawing+xml"/>
  <Override PartName="/xl/charts/chart21.xml" ContentType="application/vnd.openxmlformats-officedocument.drawingml.chart+xml"/>
  <Override PartName="/xl/drawings/drawing34.xml" ContentType="application/vnd.openxmlformats-officedocument.drawingml.chartshapes+xml"/>
  <Override PartName="/xl/charts/chart22.xml" ContentType="application/vnd.openxmlformats-officedocument.drawingml.chart+xml"/>
  <Override PartName="/xl/drawings/drawing35.xml" ContentType="application/vnd.openxmlformats-officedocument.drawingml.chartshapes+xml"/>
  <Override PartName="/xl/drawings/drawing36.xml" ContentType="application/vnd.openxmlformats-officedocument.drawing+xml"/>
  <Override PartName="/xl/charts/chart23.xml" ContentType="application/vnd.openxmlformats-officedocument.drawingml.chart+xml"/>
  <Override PartName="/xl/drawings/drawing37.xml" ContentType="application/vnd.openxmlformats-officedocument.drawingml.chartshapes+xml"/>
  <Override PartName="/xl/charts/chart24.xml" ContentType="application/vnd.openxmlformats-officedocument.drawingml.chart+xml"/>
  <Override PartName="/xl/drawings/drawing38.xml" ContentType="application/vnd.openxmlformats-officedocument.drawingml.chartshapes+xml"/>
  <Override PartName="/xl/drawings/drawing39.xml" ContentType="application/vnd.openxmlformats-officedocument.drawing+xml"/>
  <Override PartName="/xl/charts/chart25.xml" ContentType="application/vnd.openxmlformats-officedocument.drawingml.chart+xml"/>
  <Override PartName="/xl/drawings/drawing40.xml" ContentType="application/vnd.openxmlformats-officedocument.drawingml.chartshapes+xml"/>
  <Override PartName="/xl/drawings/drawing41.xml" ContentType="application/vnd.openxmlformats-officedocument.drawing+xml"/>
  <Override PartName="/xl/charts/chart26.xml" ContentType="application/vnd.openxmlformats-officedocument.drawingml.chart+xml"/>
  <Override PartName="/xl/drawings/drawing42.xml" ContentType="application/vnd.openxmlformats-officedocument.drawingml.chartshapes+xml"/>
  <Override PartName="/xl/charts/chart27.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43.xml" ContentType="application/vnd.openxmlformats-officedocument.drawingml.chartshapes+xml"/>
  <Override PartName="/xl/charts/chart28.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44.xml" ContentType="application/vnd.openxmlformats-officedocument.drawingml.chartshapes+xml"/>
  <Override PartName="/xl/drawings/drawing45.xml" ContentType="application/vnd.openxmlformats-officedocument.drawing+xml"/>
  <Override PartName="/xl/charts/chart29.xml" ContentType="application/vnd.openxmlformats-officedocument.drawingml.chart+xml"/>
  <Override PartName="/xl/drawings/drawing46.xml" ContentType="application/vnd.openxmlformats-officedocument.drawingml.chartshapes+xml"/>
  <Override PartName="/xl/drawings/drawing47.xml" ContentType="application/vnd.openxmlformats-officedocument.drawing+xml"/>
  <Override PartName="/xl/charts/chart30.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drawings/drawing50.xml" ContentType="application/vnd.openxmlformats-officedocument.drawing+xml"/>
  <Override PartName="/xl/charts/chart31.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51.xml" ContentType="application/vnd.openxmlformats-officedocument.drawingml.chartshapes+xml"/>
  <Override PartName="/xl/drawings/drawing52.xml" ContentType="application/vnd.openxmlformats-officedocument.drawing+xml"/>
  <Override PartName="/xl/charts/chart32.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53.xml" ContentType="application/vnd.openxmlformats-officedocument.drawingml.chartshapes+xml"/>
  <Override PartName="/xl/drawings/drawing54.xml" ContentType="application/vnd.openxmlformats-officedocument.drawing+xml"/>
  <Override PartName="/xl/charts/chart33.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55.xml" ContentType="application/vnd.openxmlformats-officedocument.drawingml.chartshapes+xml"/>
  <Override PartName="/xl/charts/chart34.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56.xml" ContentType="application/vnd.openxmlformats-officedocument.drawingml.chartshapes+xml"/>
  <Override PartName="/xl/drawings/drawing57.xml" ContentType="application/vnd.openxmlformats-officedocument.drawing+xml"/>
  <Override PartName="/xl/charts/chart35.xml" ContentType="application/vnd.openxmlformats-officedocument.drawingml.chart+xml"/>
  <Override PartName="/xl/drawings/drawing58.xml" ContentType="application/vnd.openxmlformats-officedocument.drawingml.chartshapes+xml"/>
  <Override PartName="/xl/drawings/drawing59.xml" ContentType="application/vnd.openxmlformats-officedocument.drawing+xml"/>
  <Override PartName="/xl/drawings/drawing60.xml" ContentType="application/vnd.openxmlformats-officedocument.drawing+xml"/>
  <Override PartName="/xl/charts/chart36.xml" ContentType="application/vnd.openxmlformats-officedocument.drawingml.chart+xml"/>
  <Override PartName="/xl/drawings/drawing61.xml" ContentType="application/vnd.openxmlformats-officedocument.drawingml.chartshapes+xml"/>
  <Override PartName="/xl/drawings/drawing62.xml" ContentType="application/vnd.openxmlformats-officedocument.drawing+xml"/>
  <Override PartName="/xl/charts/chart37.xml" ContentType="application/vnd.openxmlformats-officedocument.drawingml.chart+xml"/>
  <Override PartName="/xl/drawings/drawing63.xml" ContentType="application/vnd.openxmlformats-officedocument.drawingml.chartshapes+xml"/>
  <Override PartName="/xl/charts/chart38.xml" ContentType="application/vnd.openxmlformats-officedocument.drawingml.chart+xml"/>
  <Override PartName="/xl/drawings/drawing64.xml" ContentType="application/vnd.openxmlformats-officedocument.drawingml.chartshapes+xml"/>
  <Override PartName="/xl/drawings/drawing65.xml" ContentType="application/vnd.openxmlformats-officedocument.drawing+xml"/>
  <Override PartName="/xl/charts/chart39.xml" ContentType="application/vnd.openxmlformats-officedocument.drawingml.chart+xml"/>
  <Override PartName="/xl/charts/style23.xml" ContentType="application/vnd.ms-office.chartstyle+xml"/>
  <Override PartName="/xl/charts/colors23.xml" ContentType="application/vnd.ms-office.chartcolorstyle+xml"/>
  <Override PartName="/xl/charts/chart40.xml" ContentType="application/vnd.openxmlformats-officedocument.drawingml.chart+xml"/>
  <Override PartName="/xl/drawings/drawing66.xml" ContentType="application/vnd.openxmlformats-officedocument.drawingml.chartshapes+xml"/>
  <Override PartName="/xl/charts/chart41.xml" ContentType="application/vnd.openxmlformats-officedocument.drawingml.chart+xml"/>
  <Override PartName="/xl/charts/style24.xml" ContentType="application/vnd.ms-office.chartstyle+xml"/>
  <Override PartName="/xl/charts/colors24.xml" ContentType="application/vnd.ms-office.chartcolorstyle+xml"/>
  <Override PartName="/xl/charts/chart42.xml" ContentType="application/vnd.openxmlformats-officedocument.drawingml.chart+xml"/>
  <Override PartName="/xl/drawings/drawing67.xml" ContentType="application/vnd.openxmlformats-officedocument.drawingml.chartshapes+xml"/>
  <Override PartName="/xl/drawings/drawing68.xml" ContentType="application/vnd.openxmlformats-officedocument.drawing+xml"/>
  <Override PartName="/xl/charts/chart43.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69.xml" ContentType="application/vnd.openxmlformats-officedocument.drawingml.chartshapes+xml"/>
  <Override PartName="/xl/drawings/drawing70.xml" ContentType="application/vnd.openxmlformats-officedocument.drawing+xml"/>
  <Override PartName="/xl/charts/chart44.xml" ContentType="application/vnd.openxmlformats-officedocument.drawingml.chart+xml"/>
  <Override PartName="/xl/drawings/drawing71.xml" ContentType="application/vnd.openxmlformats-officedocument.drawingml.chartshapes+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charts/chart45.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75.xml" ContentType="application/vnd.openxmlformats-officedocument.drawingml.chartshapes+xml"/>
  <Override PartName="/xl/charts/chart46.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76.xml" ContentType="application/vnd.openxmlformats-officedocument.drawingml.chartshapes+xml"/>
  <Override PartName="/xl/charts/chart47.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77.xml" ContentType="application/vnd.openxmlformats-officedocument.drawingml.chartshapes+xml"/>
  <Override PartName="/xl/charts/chart48.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78.xml" ContentType="application/vnd.openxmlformats-officedocument.drawingml.chartshapes+xml"/>
  <Override PartName="/xl/charts/chart49.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79.xml" ContentType="application/vnd.openxmlformats-officedocument.drawingml.chartshapes+xml"/>
  <Override PartName="/xl/charts/chart50.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80.xml" ContentType="application/vnd.openxmlformats-officedocument.drawingml.chartshapes+xml"/>
  <Override PartName="/xl/charts/chart51.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81.xml" ContentType="application/vnd.openxmlformats-officedocument.drawingml.chartshapes+xml"/>
  <Override PartName="/xl/charts/chart52.xml" ContentType="application/vnd.openxmlformats-officedocument.drawingml.chart+xml"/>
  <Override PartName="/xl/charts/style33.xml" ContentType="application/vnd.ms-office.chartstyle+xml"/>
  <Override PartName="/xl/charts/colors33.xml" ContentType="application/vnd.ms-office.chartcolorstyle+xml"/>
  <Override PartName="/xl/drawings/drawing82.xml" ContentType="application/vnd.openxmlformats-officedocument.drawingml.chartshapes+xml"/>
  <Override PartName="/xl/charts/chart53.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83.xml" ContentType="application/vnd.openxmlformats-officedocument.drawingml.chartshapes+xml"/>
  <Override PartName="/xl/drawings/drawing84.xml" ContentType="application/vnd.openxmlformats-officedocument.drawing+xml"/>
  <Override PartName="/xl/charts/chart54.xml" ContentType="application/vnd.openxmlformats-officedocument.drawingml.chart+xml"/>
  <Override PartName="/xl/charts/style35.xml" ContentType="application/vnd.ms-office.chartstyle+xml"/>
  <Override PartName="/xl/charts/colors35.xml" ContentType="application/vnd.ms-office.chartcolorstyle+xml"/>
  <Override PartName="/xl/charts/chart55.xml" ContentType="application/vnd.openxmlformats-officedocument.drawingml.chart+xml"/>
  <Override PartName="/xl/drawings/drawing85.xml" ContentType="application/vnd.openxmlformats-officedocument.drawingml.chartshapes+xml"/>
  <Override PartName="/xl/drawings/drawing86.xml" ContentType="application/vnd.openxmlformats-officedocument.drawing+xml"/>
  <Override PartName="/xl/charts/chart56.xml" ContentType="application/vnd.openxmlformats-officedocument.drawingml.chart+xml"/>
  <Override PartName="/xl/drawings/drawing87.xml" ContentType="application/vnd.openxmlformats-officedocument.drawingml.chartshapes+xml"/>
  <Override PartName="/xl/drawings/drawing88.xml" ContentType="application/vnd.openxmlformats-officedocument.drawing+xml"/>
  <Override PartName="/xl/charts/chart57.xml" ContentType="application/vnd.openxmlformats-officedocument.drawingml.chart+xml"/>
  <Override PartName="/xl/drawings/drawing89.xml" ContentType="application/vnd.openxmlformats-officedocument.drawingml.chartshapes+xml"/>
  <Override PartName="/xl/drawings/drawing90.xml" ContentType="application/vnd.openxmlformats-officedocument.drawing+xml"/>
  <Override PartName="/xl/charts/chart58.xml" ContentType="application/vnd.openxmlformats-officedocument.drawingml.chart+xml"/>
  <Override PartName="/xl/theme/themeOverride2.xml" ContentType="application/vnd.openxmlformats-officedocument.themeOverride+xml"/>
  <Override PartName="/xl/drawings/drawing91.xml" ContentType="application/vnd.openxmlformats-officedocument.drawingml.chartshapes+xml"/>
  <Override PartName="/xl/drawings/drawing92.xml" ContentType="application/vnd.openxmlformats-officedocument.drawing+xml"/>
  <Override PartName="/xl/charts/chart59.xml" ContentType="application/vnd.openxmlformats-officedocument.drawingml.chart+xml"/>
  <Override PartName="/xl/drawings/drawing93.xml" ContentType="application/vnd.openxmlformats-officedocument.drawingml.chartshapes+xml"/>
  <Override PartName="/xl/charts/chart60.xml" ContentType="application/vnd.openxmlformats-officedocument.drawingml.chart+xml"/>
  <Override PartName="/xl/drawings/drawing94.xml" ContentType="application/vnd.openxmlformats-officedocument.drawingml.chartshapes+xml"/>
  <Override PartName="/xl/charts/chart61.xml" ContentType="application/vnd.openxmlformats-officedocument.drawingml.chart+xml"/>
  <Override PartName="/xl/drawings/drawing95.xml" ContentType="application/vnd.openxmlformats-officedocument.drawingml.chartshapes+xml"/>
  <Override PartName="/xl/charts/chart62.xml" ContentType="application/vnd.openxmlformats-officedocument.drawingml.chart+xml"/>
  <Override PartName="/xl/drawings/drawing96.xml" ContentType="application/vnd.openxmlformats-officedocument.drawingml.chartshapes+xml"/>
  <Override PartName="/xl/drawings/drawing97.xml" ContentType="application/vnd.openxmlformats-officedocument.drawing+xml"/>
  <Override PartName="/xl/charts/chart63.xml" ContentType="application/vnd.openxmlformats-officedocument.drawingml.chart+xml"/>
  <Override PartName="/xl/drawings/drawing98.xml" ContentType="application/vnd.openxmlformats-officedocument.drawingml.chartshapes+xml"/>
  <Override PartName="/xl/charts/chart64.xml" ContentType="application/vnd.openxmlformats-officedocument.drawingml.chart+xml"/>
  <Override PartName="/xl/drawings/drawing99.xml" ContentType="application/vnd.openxmlformats-officedocument.drawingml.chartshapes+xml"/>
  <Override PartName="/xl/charts/chart65.xml" ContentType="application/vnd.openxmlformats-officedocument.drawingml.chart+xml"/>
  <Override PartName="/xl/drawings/drawing100.xml" ContentType="application/vnd.openxmlformats-officedocument.drawingml.chartshapes+xml"/>
  <Override PartName="/xl/charts/chart66.xml" ContentType="application/vnd.openxmlformats-officedocument.drawingml.chart+xml"/>
  <Override PartName="/xl/drawings/drawing101.xml" ContentType="application/vnd.openxmlformats-officedocument.drawingml.chartshapes+xml"/>
  <Override PartName="/xl/charts/chart67.xml" ContentType="application/vnd.openxmlformats-officedocument.drawingml.chart+xml"/>
  <Override PartName="/xl/drawings/drawing102.xml" ContentType="application/vnd.openxmlformats-officedocument.drawingml.chartshapes+xml"/>
  <Override PartName="/xl/charts/chart68.xml" ContentType="application/vnd.openxmlformats-officedocument.drawingml.chart+xml"/>
  <Override PartName="/xl/charts/style36.xml" ContentType="application/vnd.ms-office.chartstyle+xml"/>
  <Override PartName="/xl/charts/colors36.xml" ContentType="application/vnd.ms-office.chartcolorstyle+xml"/>
  <Override PartName="/xl/charts/chart69.xml" ContentType="application/vnd.openxmlformats-officedocument.drawingml.chart+xml"/>
  <Override PartName="/xl/drawings/drawing103.xml" ContentType="application/vnd.openxmlformats-officedocument.drawingml.chartshapes+xml"/>
  <Override PartName="/xl/charts/chart70.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104.xml" ContentType="application/vnd.openxmlformats-officedocument.drawingml.chartshapes+xml"/>
  <Override PartName="/xl/drawings/drawing105.xml" ContentType="application/vnd.openxmlformats-officedocument.drawing+xml"/>
  <Override PartName="/xl/charts/chart71.xml" ContentType="application/vnd.openxmlformats-officedocument.drawingml.chart+xml"/>
  <Override PartName="/xl/drawings/drawing106.xml" ContentType="application/vnd.openxmlformats-officedocument.drawingml.chartshapes+xml"/>
  <Override PartName="/xl/drawings/drawing107.xml" ContentType="application/vnd.openxmlformats-officedocument.drawing+xml"/>
  <Override PartName="/xl/charts/chart72.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08.xml" ContentType="application/vnd.openxmlformats-officedocument.drawingml.chartshapes+xml"/>
  <Override PartName="/xl/charts/chart73.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109.xml" ContentType="application/vnd.openxmlformats-officedocument.drawingml.chartshapes+xml"/>
  <Override PartName="/xl/drawings/drawing110.xml" ContentType="application/vnd.openxmlformats-officedocument.drawing+xml"/>
  <Override PartName="/xl/charts/chart74.xml" ContentType="application/vnd.openxmlformats-officedocument.drawingml.chart+xml"/>
  <Override PartName="/xl/drawings/drawing111.xml" ContentType="application/vnd.openxmlformats-officedocument.drawingml.chartshapes+xml"/>
  <Override PartName="/xl/charts/chart75.xml" ContentType="application/vnd.openxmlformats-officedocument.drawingml.chart+xml"/>
  <Override PartName="/xl/drawings/drawing112.xml" ContentType="application/vnd.openxmlformats-officedocument.drawingml.chartshapes+xml"/>
  <Override PartName="/xl/charts/chart76.xml" ContentType="application/vnd.openxmlformats-officedocument.drawingml.chart+xml"/>
  <Override PartName="/xl/drawings/drawing113.xml" ContentType="application/vnd.openxmlformats-officedocument.drawingml.chartshapes+xml"/>
  <Override PartName="/xl/charts/chart77.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14.xml" ContentType="application/vnd.openxmlformats-officedocument.drawing+xml"/>
  <Override PartName="/xl/charts/chart78.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115.xml" ContentType="application/vnd.openxmlformats-officedocument.drawingml.chartshapes+xml"/>
  <Override PartName="/xl/charts/chart79.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116.xml" ContentType="application/vnd.openxmlformats-officedocument.drawingml.chartshapes+xml"/>
  <Override PartName="/xl/charts/chart80.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117.xml" ContentType="application/vnd.openxmlformats-officedocument.drawingml.chartshapes+xml"/>
  <Override PartName="/xl/charts/chart81.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118.xml" ContentType="application/vnd.openxmlformats-officedocument.drawingml.chartshapes+xml"/>
  <Override PartName="/xl/charts/chart82.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119.xml" ContentType="application/vnd.openxmlformats-officedocument.drawingml.chartshapes+xml"/>
  <Override PartName="/xl/charts/chart83.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120.xml" ContentType="application/vnd.openxmlformats-officedocument.drawingml.chartshapes+xml"/>
  <Override PartName="/xl/charts/chart84.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121.xml" ContentType="application/vnd.openxmlformats-officedocument.drawingml.chartshapes+xml"/>
  <Override PartName="/xl/charts/chart85.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122.xml" ContentType="application/vnd.openxmlformats-officedocument.drawingml.chartshapes+xml"/>
  <Override PartName="/xl/charts/chart86.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123.xml" ContentType="application/vnd.openxmlformats-officedocument.drawingml.chartshapes+xml"/>
  <Override PartName="/xl/charts/chart87.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124.xml" ContentType="application/vnd.openxmlformats-officedocument.drawingml.chartshapes+xml"/>
  <Override PartName="/xl/drawings/drawing125.xml" ContentType="application/vnd.openxmlformats-officedocument.drawing+xml"/>
  <Override PartName="/xl/charts/chart88.xml" ContentType="application/vnd.openxmlformats-officedocument.drawingml.chart+xml"/>
  <Override PartName="/xl/charts/chart89.xml" ContentType="application/vnd.openxmlformats-officedocument.drawingml.chart+xml"/>
  <Override PartName="/xl/drawings/drawing126.xml" ContentType="application/vnd.openxmlformats-officedocument.drawingml.chartshapes+xml"/>
  <Override PartName="/xl/charts/chart90.xml" ContentType="application/vnd.openxmlformats-officedocument.drawingml.chart+xml"/>
  <Override PartName="/xl/drawings/drawing127.xml" ContentType="application/vnd.openxmlformats-officedocument.drawing+xml"/>
  <Override PartName="/xl/charts/chart91.xml" ContentType="application/vnd.openxmlformats-officedocument.drawingml.chart+xml"/>
  <Override PartName="/xl/drawings/drawing128.xml" ContentType="application/vnd.openxmlformats-officedocument.drawingml.chartshapes+xml"/>
  <Override PartName="/xl/charts/chart92.xml" ContentType="application/vnd.openxmlformats-officedocument.drawingml.chart+xml"/>
  <Override PartName="/xl/drawings/drawing129.xml" ContentType="application/vnd.openxmlformats-officedocument.drawingml.chartshapes+xml"/>
  <Override PartName="/xl/charts/chart93.xml" ContentType="application/vnd.openxmlformats-officedocument.drawingml.chart+xml"/>
  <Override PartName="/xl/drawings/drawing130.xml" ContentType="application/vnd.openxmlformats-officedocument.drawingml.chartshapes+xml"/>
  <Override PartName="/xl/charts/chart94.xml" ContentType="application/vnd.openxmlformats-officedocument.drawingml.chart+xml"/>
  <Override PartName="/xl/drawings/drawing131.xml" ContentType="application/vnd.openxmlformats-officedocument.drawingml.chartshapes+xml"/>
  <Override PartName="/xl/drawings/drawing132.xml" ContentType="application/vnd.openxmlformats-officedocument.drawing+xml"/>
  <Override PartName="/xl/charts/chart95.xml" ContentType="application/vnd.openxmlformats-officedocument.drawingml.chart+xml"/>
  <Override PartName="/xl/drawings/drawing133.xml" ContentType="application/vnd.openxmlformats-officedocument.drawingml.chartshapes+xml"/>
  <Override PartName="/xl/drawings/drawing134.xml" ContentType="application/vnd.openxmlformats-officedocument.drawing+xml"/>
  <Override PartName="/xl/charts/chart96.xml" ContentType="application/vnd.openxmlformats-officedocument.drawingml.chart+xml"/>
  <Override PartName="/xl/drawings/drawing135.xml" ContentType="application/vnd.openxmlformats-officedocument.drawingml.chartshapes+xml"/>
  <Override PartName="/xl/drawings/drawing136.xml" ContentType="application/vnd.openxmlformats-officedocument.drawing+xml"/>
  <Override PartName="/xl/charts/chart97.xml" ContentType="application/vnd.openxmlformats-officedocument.drawingml.chart+xml"/>
  <Override PartName="/xl/drawings/drawing137.xml" ContentType="application/vnd.openxmlformats-officedocument.drawing+xml"/>
  <Override PartName="/xl/charts/chart98.xml" ContentType="application/vnd.openxmlformats-officedocument.drawingml.chart+xml"/>
  <Override PartName="/xl/charts/chart99.xml" ContentType="application/vnd.openxmlformats-officedocument.drawingml.chart+xml"/>
  <Override PartName="/xl/charts/chart100.xml" ContentType="application/vnd.openxmlformats-officedocument.drawingml.chart+xml"/>
  <Override PartName="/xl/drawings/drawing138.xml" ContentType="application/vnd.openxmlformats-officedocument.drawingml.chartshapes+xml"/>
  <Override PartName="/xl/drawings/drawing139.xml" ContentType="application/vnd.openxmlformats-officedocument.drawing+xml"/>
  <Override PartName="/xl/charts/chart101.xml" ContentType="application/vnd.openxmlformats-officedocument.drawingml.chart+xml"/>
  <Override PartName="/xl/drawings/drawing140.xml" ContentType="application/vnd.openxmlformats-officedocument.drawingml.chartshapes+xml"/>
  <Override PartName="/xl/drawings/drawing141.xml" ContentType="application/vnd.openxmlformats-officedocument.drawing+xml"/>
  <Override PartName="/xl/charts/chart102.xml" ContentType="application/vnd.openxmlformats-officedocument.drawingml.chart+xml"/>
  <Override PartName="/xl/drawings/drawing142.xml" ContentType="application/vnd.openxmlformats-officedocument.drawing+xml"/>
  <Override PartName="/xl/charts/chart103.xml" ContentType="application/vnd.openxmlformats-officedocument.drawingml.chart+xml"/>
  <Override PartName="/xl/drawings/drawing143.xml" ContentType="application/vnd.openxmlformats-officedocument.drawingml.chartsha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autoCompressPictures="0" defaultThemeVersion="124226"/>
  <mc:AlternateContent xmlns:mc="http://schemas.openxmlformats.org/markup-compatibility/2006">
    <mc:Choice Requires="x15">
      <x15ac:absPath xmlns:x15ac="http://schemas.microsoft.com/office/spreadsheetml/2010/11/ac" url="C:\Users\rhwiser\Desktop\"/>
    </mc:Choice>
  </mc:AlternateContent>
  <bookViews>
    <workbookView xWindow="0" yWindow="0" windowWidth="16632" windowHeight="13164" tabRatio="834"/>
  </bookViews>
  <sheets>
    <sheet name="Introduction" sheetId="183" r:id="rId1"/>
    <sheet name="Table of Contents" sheetId="182" r:id="rId2"/>
    <sheet name="Regional Definitions" sheetId="155" r:id="rId3"/>
    <sheet name="Wind Capacity Growth" sheetId="326" r:id="rId4"/>
    <sheet name="Capacity Additions by Tech." sheetId="346" r:id="rId5"/>
    <sheet name="Capacity Additions by Region" sheetId="347" r:id="rId6"/>
    <sheet name="International Wind Ranking" sheetId="328" r:id="rId7"/>
    <sheet name="International Wind Penetration" sheetId="110" r:id="rId8"/>
    <sheet name="State Wind Deployment" sheetId="329" r:id="rId9"/>
    <sheet name="Wind Penetration by Region" sheetId="344" r:id="rId10"/>
    <sheet name="Online Wind Hybrids" sheetId="340" r:id="rId11"/>
    <sheet name="All Hybrid Comparison" sheetId="341" r:id="rId12"/>
    <sheet name="Generator+Storage Hybrids" sheetId="342" r:id="rId13"/>
    <sheet name="All Capacity in Queues" sheetId="209" r:id="rId14"/>
    <sheet name="Capacity in Queues, Time+Region" sheetId="210" r:id="rId15"/>
    <sheet name="Wind Capacity in Queues, Region" sheetId="212" r:id="rId16"/>
    <sheet name="Hybrid Capacity in Queues" sheetId="213" r:id="rId17"/>
    <sheet name="OEM Market Share" sheetId="330" r:id="rId18"/>
    <sheet name="Manufacturing Facilities" sheetId="156" r:id="rId19"/>
    <sheet name="Manufacturing Capability" sheetId="113" r:id="rId20"/>
    <sheet name="OEM Profitability" sheetId="275" r:id="rId21"/>
    <sheet name="Wind Equip Imports over Time" sheetId="270" r:id="rId22"/>
    <sheet name="Wind Equip Imports by Country" sheetId="271" r:id="rId23"/>
    <sheet name="Equip Import by Component" sheetId="272" r:id="rId24"/>
    <sheet name="Domestic Content" sheetId="133" r:id="rId25"/>
    <sheet name="Capacity by Owner" sheetId="331" r:id="rId26"/>
    <sheet name="Capacity by Offtake" sheetId="332" r:id="rId27"/>
    <sheet name="Avg Capacity, Height &amp; Diameter" sheetId="312" r:id="rId28"/>
    <sheet name="Cap, Height &amp; Diameter Trends" sheetId="313" r:id="rId29"/>
    <sheet name="Trends in Specific Power" sheetId="314" r:id="rId30"/>
    <sheet name="Wind Resource by Year" sheetId="315" r:id="rId31"/>
    <sheet name="Location of Tall Tower &amp; Low SP" sheetId="316" r:id="rId32"/>
    <sheet name="Future Total Height Trends" sheetId="317" r:id="rId33"/>
    <sheet name="Partial Repowering Over Time" sheetId="343" r:id="rId34"/>
    <sheet name="Average Retrofit Tech Change" sheetId="339" r:id="rId35"/>
    <sheet name="Capacity Factor in 2021 by COD" sheetId="319" r:id="rId36"/>
    <sheet name="Capacity Factor by State" sheetId="320" r:id="rId37"/>
    <sheet name="Capacity Factor Drivers" sheetId="321" r:id="rId38"/>
    <sheet name="Influence of Specific Power " sheetId="322" r:id="rId39"/>
    <sheet name="Curtailment and Penetration" sheetId="323" r:id="rId40"/>
    <sheet name="Inter-Annual Variability" sheetId="324" r:id="rId41"/>
    <sheet name="Performance with Project Age" sheetId="325" r:id="rId42"/>
    <sheet name="Wind Turbine Prices" sheetId="268" r:id="rId43"/>
    <sheet name="CapEx Over Time" sheetId="279" r:id="rId44"/>
    <sheet name="CapEx Trend by Region" sheetId="280" r:id="rId45"/>
    <sheet name="2021 CapEx by Region" sheetId="281" r:id="rId46"/>
    <sheet name="CapEx by Project Capacity" sheetId="282" r:id="rId47"/>
    <sheet name="O&amp;M Over Time" sheetId="292" r:id="rId48"/>
    <sheet name="O&amp;M by Project Age" sheetId="293" r:id="rId49"/>
    <sheet name="Wind PPAs by Plant_Real" sheetId="284" r:id="rId50"/>
    <sheet name="Wind PPAs by Plant_Nominal" sheetId="285" r:id="rId51"/>
    <sheet name="Wind PPA Average" sheetId="286" r:id="rId52"/>
    <sheet name="Level10 Wind PPA Prices" sheetId="345" r:id="rId53"/>
    <sheet name="Wind LCOE Over Time" sheetId="308" r:id="rId54"/>
    <sheet name="Wind LCOE by Region" sheetId="288" r:id="rId55"/>
    <sheet name="REC Prices" sheetId="300" r:id="rId56"/>
    <sheet name="Wind &amp; PV PPAs vs Gas" sheetId="289" r:id="rId57"/>
    <sheet name="Recent Wind PPAs v Gas Forecast" sheetId="290" r:id="rId58"/>
    <sheet name="Market Value and PPAs over Time" sheetId="335" r:id="rId59"/>
    <sheet name="2021 Market Value by Location" sheetId="336" r:id="rId60"/>
    <sheet name="Value Relative to Flat Block" sheetId="337" r:id="rId61"/>
    <sheet name="Health and Climate Benefits" sheetId="338" r:id="rId62"/>
    <sheet name="Transmission Build" sheetId="115" r:id="rId63"/>
    <sheet name="Wind Capacity Forecasts" sheetId="114" r:id="rId64"/>
  </sheets>
  <externalReferences>
    <externalReference r:id="rId65"/>
    <externalReference r:id="rId66"/>
  </externalReferences>
  <definedNames>
    <definedName name="_xlnm._FilterDatabase" localSheetId="11" hidden="1">'All Hybrid Comparison'!$L$26:$W$26</definedName>
    <definedName name="_xlnm._FilterDatabase" localSheetId="12" hidden="1">'Generator+Storage Hybrids'!$A$22:$D$22</definedName>
    <definedName name="_xlnm._FilterDatabase" localSheetId="10" hidden="1">'Online Wind Hybrids'!$U$31:$V$31</definedName>
    <definedName name="_xlnm._FilterDatabase" localSheetId="1" hidden="1">'Table of Contents'!$B$4:$C$67</definedName>
    <definedName name="HTML_1" localSheetId="34">[1]imports_windrelated_real!#REF!</definedName>
    <definedName name="HTML_1" localSheetId="37">[1]imports_windrelated_real!#REF!</definedName>
    <definedName name="HTML_1" localSheetId="46">[1]imports_windrelated_real!#REF!</definedName>
    <definedName name="HTML_1" localSheetId="43">[1]imports_windrelated_real!#REF!</definedName>
    <definedName name="HTML_1" localSheetId="32">[1]imports_windrelated_real!#REF!</definedName>
    <definedName name="HTML_1" localSheetId="6">[1]imports_windrelated_real!#REF!</definedName>
    <definedName name="HTML_1" localSheetId="52">[1]imports_windrelated_real!#REF!</definedName>
    <definedName name="HTML_1" localSheetId="17">[1]imports_windrelated_real!#REF!</definedName>
    <definedName name="HTML_1" localSheetId="33">[1]imports_windrelated_real!#REF!</definedName>
    <definedName name="HTML_1" localSheetId="55">[1]imports_windrelated_real!#REF!</definedName>
    <definedName name="HTML_1" localSheetId="8">[1]imports_windrelated_real!#REF!</definedName>
    <definedName name="HTML_1" localSheetId="54">[1]imports_windrelated_real!#REF!</definedName>
    <definedName name="HTML_1" localSheetId="53">[1]imports_windrelated_real!#REF!</definedName>
    <definedName name="HTML_1" localSheetId="9">[1]imports_windrelated_real!#REF!</definedName>
    <definedName name="HTML_1" localSheetId="51">[1]imports_windrelated_real!#REF!</definedName>
    <definedName name="HTML_1" localSheetId="50">[1]imports_windrelated_real!#REF!</definedName>
    <definedName name="HTML_1" localSheetId="30">[1]imports_windrelated_real!#REF!</definedName>
    <definedName name="HTML_1" localSheetId="42">[1]imports_windrelated_real!#REF!</definedName>
    <definedName name="HTML_1">[1]imports_windrelated_real!#REF!</definedName>
    <definedName name="HTML_1_v2" localSheetId="34">[2]imports_windrelated_real!#REF!</definedName>
    <definedName name="HTML_1_v2" localSheetId="37">[2]imports_windrelated_real!#REF!</definedName>
    <definedName name="HTML_1_v2" localSheetId="46">[2]imports_windrelated_real!#REF!</definedName>
    <definedName name="HTML_1_v2" localSheetId="43">[2]imports_windrelated_real!#REF!</definedName>
    <definedName name="HTML_1_v2" localSheetId="32">[2]imports_windrelated_real!#REF!</definedName>
    <definedName name="HTML_1_v2" localSheetId="6">[2]imports_windrelated_real!#REF!</definedName>
    <definedName name="HTML_1_v2" localSheetId="52">[2]imports_windrelated_real!#REF!</definedName>
    <definedName name="HTML_1_v2" localSheetId="17">[2]imports_windrelated_real!#REF!</definedName>
    <definedName name="HTML_1_v2" localSheetId="33">[2]imports_windrelated_real!#REF!</definedName>
    <definedName name="HTML_1_v2" localSheetId="55">[2]imports_windrelated_real!#REF!</definedName>
    <definedName name="HTML_1_v2" localSheetId="8">[2]imports_windrelated_real!#REF!</definedName>
    <definedName name="HTML_1_v2" localSheetId="54">[2]imports_windrelated_real!#REF!</definedName>
    <definedName name="HTML_1_v2" localSheetId="53">[2]imports_windrelated_real!#REF!</definedName>
    <definedName name="HTML_1_v2" localSheetId="9">[2]imports_windrelated_real!#REF!</definedName>
    <definedName name="HTML_1_v2" localSheetId="51">[2]imports_windrelated_real!#REF!</definedName>
    <definedName name="HTML_1_v2" localSheetId="50">[2]imports_windrelated_real!#REF!</definedName>
    <definedName name="HTML_1_v2" localSheetId="30">[2]imports_windrelated_real!#REF!</definedName>
    <definedName name="HTML_1_v2" localSheetId="42">[2]imports_windrelated_real!#REF!</definedName>
    <definedName name="HTML_1_v2">[2]imports_windrelated_real!#REF!</definedName>
    <definedName name="HTML_10" localSheetId="34">[1]imports_windrelated_real!#REF!</definedName>
    <definedName name="HTML_10" localSheetId="37">[1]imports_windrelated_real!#REF!</definedName>
    <definedName name="HTML_10" localSheetId="46">[1]imports_windrelated_real!#REF!</definedName>
    <definedName name="HTML_10" localSheetId="43">[1]imports_windrelated_real!#REF!</definedName>
    <definedName name="HTML_10" localSheetId="32">[1]imports_windrelated_real!#REF!</definedName>
    <definedName name="HTML_10" localSheetId="6">[1]imports_windrelated_real!#REF!</definedName>
    <definedName name="HTML_10" localSheetId="52">[1]imports_windrelated_real!#REF!</definedName>
    <definedName name="HTML_10" localSheetId="17">[1]imports_windrelated_real!#REF!</definedName>
    <definedName name="HTML_10" localSheetId="33">[1]imports_windrelated_real!#REF!</definedName>
    <definedName name="HTML_10" localSheetId="55">[1]imports_windrelated_real!#REF!</definedName>
    <definedName name="HTML_10" localSheetId="8">[1]imports_windrelated_real!#REF!</definedName>
    <definedName name="HTML_10" localSheetId="54">[1]imports_windrelated_real!#REF!</definedName>
    <definedName name="HTML_10" localSheetId="53">[1]imports_windrelated_real!#REF!</definedName>
    <definedName name="HTML_10" localSheetId="9">[1]imports_windrelated_real!#REF!</definedName>
    <definedName name="HTML_10" localSheetId="51">[1]imports_windrelated_real!#REF!</definedName>
    <definedName name="HTML_10" localSheetId="50">[1]imports_windrelated_real!#REF!</definedName>
    <definedName name="HTML_10" localSheetId="30">[1]imports_windrelated_real!#REF!</definedName>
    <definedName name="HTML_10" localSheetId="42">[1]imports_windrelated_real!#REF!</definedName>
    <definedName name="HTML_10">[1]imports_windrelated_real!#REF!</definedName>
    <definedName name="HTML_10_v2" localSheetId="34">[2]imports_windrelated_real!#REF!</definedName>
    <definedName name="HTML_10_v2" localSheetId="37">[2]imports_windrelated_real!#REF!</definedName>
    <definedName name="HTML_10_v2" localSheetId="46">[2]imports_windrelated_real!#REF!</definedName>
    <definedName name="HTML_10_v2" localSheetId="43">[2]imports_windrelated_real!#REF!</definedName>
    <definedName name="HTML_10_v2" localSheetId="32">[2]imports_windrelated_real!#REF!</definedName>
    <definedName name="HTML_10_v2" localSheetId="6">[2]imports_windrelated_real!#REF!</definedName>
    <definedName name="HTML_10_v2" localSheetId="52">[2]imports_windrelated_real!#REF!</definedName>
    <definedName name="HTML_10_v2" localSheetId="17">[2]imports_windrelated_real!#REF!</definedName>
    <definedName name="HTML_10_v2" localSheetId="33">[2]imports_windrelated_real!#REF!</definedName>
    <definedName name="HTML_10_v2" localSheetId="55">[2]imports_windrelated_real!#REF!</definedName>
    <definedName name="HTML_10_v2" localSheetId="8">[2]imports_windrelated_real!#REF!</definedName>
    <definedName name="HTML_10_v2" localSheetId="54">[2]imports_windrelated_real!#REF!</definedName>
    <definedName name="HTML_10_v2" localSheetId="53">[2]imports_windrelated_real!#REF!</definedName>
    <definedName name="HTML_10_v2" localSheetId="9">[2]imports_windrelated_real!#REF!</definedName>
    <definedName name="HTML_10_v2" localSheetId="51">[2]imports_windrelated_real!#REF!</definedName>
    <definedName name="HTML_10_v2" localSheetId="50">[2]imports_windrelated_real!#REF!</definedName>
    <definedName name="HTML_10_v2" localSheetId="30">[2]imports_windrelated_real!#REF!</definedName>
    <definedName name="HTML_10_v2" localSheetId="42">[2]imports_windrelated_real!#REF!</definedName>
    <definedName name="HTML_10_v2">[2]imports_windrelated_real!#REF!</definedName>
    <definedName name="HTML_11" localSheetId="34">[1]imports_windrelated_real!#REF!</definedName>
    <definedName name="HTML_11" localSheetId="46">[1]imports_windrelated_real!#REF!</definedName>
    <definedName name="HTML_11" localSheetId="43">[1]imports_windrelated_real!#REF!</definedName>
    <definedName name="HTML_11" localSheetId="32">[1]imports_windrelated_real!#REF!</definedName>
    <definedName name="HTML_11" localSheetId="6">[1]imports_windrelated_real!#REF!</definedName>
    <definedName name="HTML_11" localSheetId="52">[1]imports_windrelated_real!#REF!</definedName>
    <definedName name="HTML_11" localSheetId="17">[1]imports_windrelated_real!#REF!</definedName>
    <definedName name="HTML_11" localSheetId="33">[1]imports_windrelated_real!#REF!</definedName>
    <definedName name="HTML_11" localSheetId="55">[1]imports_windrelated_real!#REF!</definedName>
    <definedName name="HTML_11" localSheetId="8">[1]imports_windrelated_real!#REF!</definedName>
    <definedName name="HTML_11" localSheetId="54">[1]imports_windrelated_real!#REF!</definedName>
    <definedName name="HTML_11" localSheetId="53">[1]imports_windrelated_real!#REF!</definedName>
    <definedName name="HTML_11" localSheetId="9">[1]imports_windrelated_real!#REF!</definedName>
    <definedName name="HTML_11" localSheetId="51">[1]imports_windrelated_real!#REF!</definedName>
    <definedName name="HTML_11" localSheetId="50">[1]imports_windrelated_real!#REF!</definedName>
    <definedName name="HTML_11" localSheetId="30">[1]imports_windrelated_real!#REF!</definedName>
    <definedName name="HTML_11" localSheetId="42">[1]imports_windrelated_real!#REF!</definedName>
    <definedName name="HTML_11">[1]imports_windrelated_real!#REF!</definedName>
    <definedName name="HTML_11_v2" localSheetId="34">[2]imports_windrelated_real!#REF!</definedName>
    <definedName name="HTML_11_v2" localSheetId="46">[2]imports_windrelated_real!#REF!</definedName>
    <definedName name="HTML_11_v2" localSheetId="43">[2]imports_windrelated_real!#REF!</definedName>
    <definedName name="HTML_11_v2" localSheetId="32">[2]imports_windrelated_real!#REF!</definedName>
    <definedName name="HTML_11_v2" localSheetId="6">[2]imports_windrelated_real!#REF!</definedName>
    <definedName name="HTML_11_v2" localSheetId="52">[2]imports_windrelated_real!#REF!</definedName>
    <definedName name="HTML_11_v2" localSheetId="17">[2]imports_windrelated_real!#REF!</definedName>
    <definedName name="HTML_11_v2" localSheetId="33">[2]imports_windrelated_real!#REF!</definedName>
    <definedName name="HTML_11_v2" localSheetId="55">[2]imports_windrelated_real!#REF!</definedName>
    <definedName name="HTML_11_v2" localSheetId="8">[2]imports_windrelated_real!#REF!</definedName>
    <definedName name="HTML_11_v2" localSheetId="54">[2]imports_windrelated_real!#REF!</definedName>
    <definedName name="HTML_11_v2" localSheetId="53">[2]imports_windrelated_real!#REF!</definedName>
    <definedName name="HTML_11_v2" localSheetId="9">[2]imports_windrelated_real!#REF!</definedName>
    <definedName name="HTML_11_v2" localSheetId="51">[2]imports_windrelated_real!#REF!</definedName>
    <definedName name="HTML_11_v2" localSheetId="50">[2]imports_windrelated_real!#REF!</definedName>
    <definedName name="HTML_11_v2" localSheetId="30">[2]imports_windrelated_real!#REF!</definedName>
    <definedName name="HTML_11_v2" localSheetId="42">[2]imports_windrelated_real!#REF!</definedName>
    <definedName name="HTML_11_v2">[2]imports_windrelated_real!#REF!</definedName>
    <definedName name="HTML_12" localSheetId="34">[1]imports_windrelated_real!#REF!</definedName>
    <definedName name="HTML_12" localSheetId="46">[1]imports_windrelated_real!#REF!</definedName>
    <definedName name="HTML_12" localSheetId="43">[1]imports_windrelated_real!#REF!</definedName>
    <definedName name="HTML_12" localSheetId="32">[1]imports_windrelated_real!#REF!</definedName>
    <definedName name="HTML_12" localSheetId="6">[1]imports_windrelated_real!#REF!</definedName>
    <definedName name="HTML_12" localSheetId="52">[1]imports_windrelated_real!#REF!</definedName>
    <definedName name="HTML_12" localSheetId="17">[1]imports_windrelated_real!#REF!</definedName>
    <definedName name="HTML_12" localSheetId="33">[1]imports_windrelated_real!#REF!</definedName>
    <definedName name="HTML_12" localSheetId="55">[1]imports_windrelated_real!#REF!</definedName>
    <definedName name="HTML_12" localSheetId="8">[1]imports_windrelated_real!#REF!</definedName>
    <definedName name="HTML_12" localSheetId="54">[1]imports_windrelated_real!#REF!</definedName>
    <definedName name="HTML_12" localSheetId="53">[1]imports_windrelated_real!#REF!</definedName>
    <definedName name="HTML_12" localSheetId="9">[1]imports_windrelated_real!#REF!</definedName>
    <definedName name="HTML_12" localSheetId="51">[1]imports_windrelated_real!#REF!</definedName>
    <definedName name="HTML_12" localSheetId="50">[1]imports_windrelated_real!#REF!</definedName>
    <definedName name="HTML_12" localSheetId="30">[1]imports_windrelated_real!#REF!</definedName>
    <definedName name="HTML_12" localSheetId="42">[1]imports_windrelated_real!#REF!</definedName>
    <definedName name="HTML_12">[1]imports_windrelated_real!#REF!</definedName>
    <definedName name="HTML_12_v2" localSheetId="34">[2]imports_windrelated_real!#REF!</definedName>
    <definedName name="HTML_12_v2" localSheetId="46">[2]imports_windrelated_real!#REF!</definedName>
    <definedName name="HTML_12_v2" localSheetId="43">[2]imports_windrelated_real!#REF!</definedName>
    <definedName name="HTML_12_v2" localSheetId="32">[2]imports_windrelated_real!#REF!</definedName>
    <definedName name="HTML_12_v2" localSheetId="6">[2]imports_windrelated_real!#REF!</definedName>
    <definedName name="HTML_12_v2" localSheetId="52">[2]imports_windrelated_real!#REF!</definedName>
    <definedName name="HTML_12_v2" localSheetId="17">[2]imports_windrelated_real!#REF!</definedName>
    <definedName name="HTML_12_v2" localSheetId="33">[2]imports_windrelated_real!#REF!</definedName>
    <definedName name="HTML_12_v2" localSheetId="55">[2]imports_windrelated_real!#REF!</definedName>
    <definedName name="HTML_12_v2" localSheetId="8">[2]imports_windrelated_real!#REF!</definedName>
    <definedName name="HTML_12_v2" localSheetId="54">[2]imports_windrelated_real!#REF!</definedName>
    <definedName name="HTML_12_v2" localSheetId="53">[2]imports_windrelated_real!#REF!</definedName>
    <definedName name="HTML_12_v2" localSheetId="9">[2]imports_windrelated_real!#REF!</definedName>
    <definedName name="HTML_12_v2" localSheetId="51">[2]imports_windrelated_real!#REF!</definedName>
    <definedName name="HTML_12_v2" localSheetId="50">[2]imports_windrelated_real!#REF!</definedName>
    <definedName name="HTML_12_v2" localSheetId="30">[2]imports_windrelated_real!#REF!</definedName>
    <definedName name="HTML_12_v2" localSheetId="42">[2]imports_windrelated_real!#REF!</definedName>
    <definedName name="HTML_12_v2">[2]imports_windrelated_real!#REF!</definedName>
    <definedName name="HTML_13" localSheetId="34">[1]imports_windrelated_real!#REF!</definedName>
    <definedName name="HTML_13" localSheetId="46">[1]imports_windrelated_real!#REF!</definedName>
    <definedName name="HTML_13" localSheetId="43">[1]imports_windrelated_real!#REF!</definedName>
    <definedName name="HTML_13" localSheetId="32">[1]imports_windrelated_real!#REF!</definedName>
    <definedName name="HTML_13" localSheetId="6">[1]imports_windrelated_real!#REF!</definedName>
    <definedName name="HTML_13" localSheetId="52">[1]imports_windrelated_real!#REF!</definedName>
    <definedName name="HTML_13" localSheetId="17">[1]imports_windrelated_real!#REF!</definedName>
    <definedName name="HTML_13" localSheetId="33">[1]imports_windrelated_real!#REF!</definedName>
    <definedName name="HTML_13" localSheetId="55">[1]imports_windrelated_real!#REF!</definedName>
    <definedName name="HTML_13" localSheetId="8">[1]imports_windrelated_real!#REF!</definedName>
    <definedName name="HTML_13" localSheetId="54">[1]imports_windrelated_real!#REF!</definedName>
    <definedName name="HTML_13" localSheetId="53">[1]imports_windrelated_real!#REF!</definedName>
    <definedName name="HTML_13" localSheetId="9">[1]imports_windrelated_real!#REF!</definedName>
    <definedName name="HTML_13" localSheetId="51">[1]imports_windrelated_real!#REF!</definedName>
    <definedName name="HTML_13" localSheetId="50">[1]imports_windrelated_real!#REF!</definedName>
    <definedName name="HTML_13" localSheetId="30">[1]imports_windrelated_real!#REF!</definedName>
    <definedName name="HTML_13" localSheetId="42">[1]imports_windrelated_real!#REF!</definedName>
    <definedName name="HTML_13">[1]imports_windrelated_real!#REF!</definedName>
    <definedName name="HTML_13_v2" localSheetId="34">[2]imports_windrelated_real!#REF!</definedName>
    <definedName name="HTML_13_v2" localSheetId="46">[2]imports_windrelated_real!#REF!</definedName>
    <definedName name="HTML_13_v2" localSheetId="43">[2]imports_windrelated_real!#REF!</definedName>
    <definedName name="HTML_13_v2" localSheetId="32">[2]imports_windrelated_real!#REF!</definedName>
    <definedName name="HTML_13_v2" localSheetId="6">[2]imports_windrelated_real!#REF!</definedName>
    <definedName name="HTML_13_v2" localSheetId="52">[2]imports_windrelated_real!#REF!</definedName>
    <definedName name="HTML_13_v2" localSheetId="17">[2]imports_windrelated_real!#REF!</definedName>
    <definedName name="HTML_13_v2" localSheetId="33">[2]imports_windrelated_real!#REF!</definedName>
    <definedName name="HTML_13_v2" localSheetId="55">[2]imports_windrelated_real!#REF!</definedName>
    <definedName name="HTML_13_v2" localSheetId="8">[2]imports_windrelated_real!#REF!</definedName>
    <definedName name="HTML_13_v2" localSheetId="54">[2]imports_windrelated_real!#REF!</definedName>
    <definedName name="HTML_13_v2" localSheetId="53">[2]imports_windrelated_real!#REF!</definedName>
    <definedName name="HTML_13_v2" localSheetId="9">[2]imports_windrelated_real!#REF!</definedName>
    <definedName name="HTML_13_v2" localSheetId="51">[2]imports_windrelated_real!#REF!</definedName>
    <definedName name="HTML_13_v2" localSheetId="50">[2]imports_windrelated_real!#REF!</definedName>
    <definedName name="HTML_13_v2" localSheetId="30">[2]imports_windrelated_real!#REF!</definedName>
    <definedName name="HTML_13_v2" localSheetId="42">[2]imports_windrelated_real!#REF!</definedName>
    <definedName name="HTML_13_v2">[2]imports_windrelated_real!#REF!</definedName>
    <definedName name="HTML_14" localSheetId="34">[1]imports_windrelated_real!#REF!</definedName>
    <definedName name="HTML_14" localSheetId="46">[1]imports_windrelated_real!#REF!</definedName>
    <definedName name="HTML_14" localSheetId="43">[1]imports_windrelated_real!#REF!</definedName>
    <definedName name="HTML_14" localSheetId="32">[1]imports_windrelated_real!#REF!</definedName>
    <definedName name="HTML_14" localSheetId="6">[1]imports_windrelated_real!#REF!</definedName>
    <definedName name="HTML_14" localSheetId="52">[1]imports_windrelated_real!#REF!</definedName>
    <definedName name="HTML_14" localSheetId="17">[1]imports_windrelated_real!#REF!</definedName>
    <definedName name="HTML_14" localSheetId="33">[1]imports_windrelated_real!#REF!</definedName>
    <definedName name="HTML_14" localSheetId="55">[1]imports_windrelated_real!#REF!</definedName>
    <definedName name="HTML_14" localSheetId="8">[1]imports_windrelated_real!#REF!</definedName>
    <definedName name="HTML_14" localSheetId="54">[1]imports_windrelated_real!#REF!</definedName>
    <definedName name="HTML_14" localSheetId="53">[1]imports_windrelated_real!#REF!</definedName>
    <definedName name="HTML_14" localSheetId="9">[1]imports_windrelated_real!#REF!</definedName>
    <definedName name="HTML_14" localSheetId="51">[1]imports_windrelated_real!#REF!</definedName>
    <definedName name="HTML_14" localSheetId="50">[1]imports_windrelated_real!#REF!</definedName>
    <definedName name="HTML_14" localSheetId="30">[1]imports_windrelated_real!#REF!</definedName>
    <definedName name="HTML_14" localSheetId="42">[1]imports_windrelated_real!#REF!</definedName>
    <definedName name="HTML_14">[1]imports_windrelated_real!#REF!</definedName>
    <definedName name="HTML_14_v2" localSheetId="34">[2]imports_windrelated_real!#REF!</definedName>
    <definedName name="HTML_14_v2" localSheetId="46">[2]imports_windrelated_real!#REF!</definedName>
    <definedName name="HTML_14_v2" localSheetId="43">[2]imports_windrelated_real!#REF!</definedName>
    <definedName name="HTML_14_v2" localSheetId="32">[2]imports_windrelated_real!#REF!</definedName>
    <definedName name="HTML_14_v2" localSheetId="6">[2]imports_windrelated_real!#REF!</definedName>
    <definedName name="HTML_14_v2" localSheetId="52">[2]imports_windrelated_real!#REF!</definedName>
    <definedName name="HTML_14_v2" localSheetId="17">[2]imports_windrelated_real!#REF!</definedName>
    <definedName name="HTML_14_v2" localSheetId="33">[2]imports_windrelated_real!#REF!</definedName>
    <definedName name="HTML_14_v2" localSheetId="55">[2]imports_windrelated_real!#REF!</definedName>
    <definedName name="HTML_14_v2" localSheetId="8">[2]imports_windrelated_real!#REF!</definedName>
    <definedName name="HTML_14_v2" localSheetId="54">[2]imports_windrelated_real!#REF!</definedName>
    <definedName name="HTML_14_v2" localSheetId="53">[2]imports_windrelated_real!#REF!</definedName>
    <definedName name="HTML_14_v2" localSheetId="9">[2]imports_windrelated_real!#REF!</definedName>
    <definedName name="HTML_14_v2" localSheetId="51">[2]imports_windrelated_real!#REF!</definedName>
    <definedName name="HTML_14_v2" localSheetId="50">[2]imports_windrelated_real!#REF!</definedName>
    <definedName name="HTML_14_v2" localSheetId="30">[2]imports_windrelated_real!#REF!</definedName>
    <definedName name="HTML_14_v2" localSheetId="42">[2]imports_windrelated_real!#REF!</definedName>
    <definedName name="HTML_14_v2">[2]imports_windrelated_real!#REF!</definedName>
    <definedName name="HTML_15" localSheetId="34">[1]imports_windrelated_real!#REF!</definedName>
    <definedName name="HTML_15" localSheetId="46">[1]imports_windrelated_real!#REF!</definedName>
    <definedName name="HTML_15" localSheetId="43">[1]imports_windrelated_real!#REF!</definedName>
    <definedName name="HTML_15" localSheetId="32">[1]imports_windrelated_real!#REF!</definedName>
    <definedName name="HTML_15" localSheetId="6">[1]imports_windrelated_real!#REF!</definedName>
    <definedName name="HTML_15" localSheetId="52">[1]imports_windrelated_real!#REF!</definedName>
    <definedName name="HTML_15" localSheetId="17">[1]imports_windrelated_real!#REF!</definedName>
    <definedName name="HTML_15" localSheetId="33">[1]imports_windrelated_real!#REF!</definedName>
    <definedName name="HTML_15" localSheetId="55">[1]imports_windrelated_real!#REF!</definedName>
    <definedName name="HTML_15" localSheetId="8">[1]imports_windrelated_real!#REF!</definedName>
    <definedName name="HTML_15" localSheetId="54">[1]imports_windrelated_real!#REF!</definedName>
    <definedName name="HTML_15" localSheetId="53">[1]imports_windrelated_real!#REF!</definedName>
    <definedName name="HTML_15" localSheetId="9">[1]imports_windrelated_real!#REF!</definedName>
    <definedName name="HTML_15" localSheetId="51">[1]imports_windrelated_real!#REF!</definedName>
    <definedName name="HTML_15" localSheetId="50">[1]imports_windrelated_real!#REF!</definedName>
    <definedName name="HTML_15" localSheetId="30">[1]imports_windrelated_real!#REF!</definedName>
    <definedName name="HTML_15" localSheetId="42">[1]imports_windrelated_real!#REF!</definedName>
    <definedName name="HTML_15">[1]imports_windrelated_real!#REF!</definedName>
    <definedName name="HTML_15_v2" localSheetId="34">[2]imports_windrelated_real!#REF!</definedName>
    <definedName name="HTML_15_v2" localSheetId="46">[2]imports_windrelated_real!#REF!</definedName>
    <definedName name="HTML_15_v2" localSheetId="43">[2]imports_windrelated_real!#REF!</definedName>
    <definedName name="HTML_15_v2" localSheetId="32">[2]imports_windrelated_real!#REF!</definedName>
    <definedName name="HTML_15_v2" localSheetId="6">[2]imports_windrelated_real!#REF!</definedName>
    <definedName name="HTML_15_v2" localSheetId="52">[2]imports_windrelated_real!#REF!</definedName>
    <definedName name="HTML_15_v2" localSheetId="17">[2]imports_windrelated_real!#REF!</definedName>
    <definedName name="HTML_15_v2" localSheetId="33">[2]imports_windrelated_real!#REF!</definedName>
    <definedName name="HTML_15_v2" localSheetId="55">[2]imports_windrelated_real!#REF!</definedName>
    <definedName name="HTML_15_v2" localSheetId="8">[2]imports_windrelated_real!#REF!</definedName>
    <definedName name="HTML_15_v2" localSheetId="54">[2]imports_windrelated_real!#REF!</definedName>
    <definedName name="HTML_15_v2" localSheetId="53">[2]imports_windrelated_real!#REF!</definedName>
    <definedName name="HTML_15_v2" localSheetId="9">[2]imports_windrelated_real!#REF!</definedName>
    <definedName name="HTML_15_v2" localSheetId="51">[2]imports_windrelated_real!#REF!</definedName>
    <definedName name="HTML_15_v2" localSheetId="50">[2]imports_windrelated_real!#REF!</definedName>
    <definedName name="HTML_15_v2" localSheetId="30">[2]imports_windrelated_real!#REF!</definedName>
    <definedName name="HTML_15_v2" localSheetId="42">[2]imports_windrelated_real!#REF!</definedName>
    <definedName name="HTML_15_v2">[2]imports_windrelated_real!#REF!</definedName>
    <definedName name="HTML_16" localSheetId="34">[1]imports_windrelated_real!#REF!</definedName>
    <definedName name="HTML_16" localSheetId="46">[1]imports_windrelated_real!#REF!</definedName>
    <definedName name="HTML_16" localSheetId="43">[1]imports_windrelated_real!#REF!</definedName>
    <definedName name="HTML_16" localSheetId="32">[1]imports_windrelated_real!#REF!</definedName>
    <definedName name="HTML_16" localSheetId="6">[1]imports_windrelated_real!#REF!</definedName>
    <definedName name="HTML_16" localSheetId="52">[1]imports_windrelated_real!#REF!</definedName>
    <definedName name="HTML_16" localSheetId="17">[1]imports_windrelated_real!#REF!</definedName>
    <definedName name="HTML_16" localSheetId="33">[1]imports_windrelated_real!#REF!</definedName>
    <definedName name="HTML_16" localSheetId="55">[1]imports_windrelated_real!#REF!</definedName>
    <definedName name="HTML_16" localSheetId="8">[1]imports_windrelated_real!#REF!</definedName>
    <definedName name="HTML_16" localSheetId="54">[1]imports_windrelated_real!#REF!</definedName>
    <definedName name="HTML_16" localSheetId="53">[1]imports_windrelated_real!#REF!</definedName>
    <definedName name="HTML_16" localSheetId="9">[1]imports_windrelated_real!#REF!</definedName>
    <definedName name="HTML_16" localSheetId="51">[1]imports_windrelated_real!#REF!</definedName>
    <definedName name="HTML_16" localSheetId="50">[1]imports_windrelated_real!#REF!</definedName>
    <definedName name="HTML_16" localSheetId="30">[1]imports_windrelated_real!#REF!</definedName>
    <definedName name="HTML_16" localSheetId="42">[1]imports_windrelated_real!#REF!</definedName>
    <definedName name="HTML_16">[1]imports_windrelated_real!#REF!</definedName>
    <definedName name="HTML_16_v2" localSheetId="34">[2]imports_windrelated_real!#REF!</definedName>
    <definedName name="HTML_16_v2" localSheetId="46">[2]imports_windrelated_real!#REF!</definedName>
    <definedName name="HTML_16_v2" localSheetId="43">[2]imports_windrelated_real!#REF!</definedName>
    <definedName name="HTML_16_v2" localSheetId="32">[2]imports_windrelated_real!#REF!</definedName>
    <definedName name="HTML_16_v2" localSheetId="6">[2]imports_windrelated_real!#REF!</definedName>
    <definedName name="HTML_16_v2" localSheetId="52">[2]imports_windrelated_real!#REF!</definedName>
    <definedName name="HTML_16_v2" localSheetId="17">[2]imports_windrelated_real!#REF!</definedName>
    <definedName name="HTML_16_v2" localSheetId="33">[2]imports_windrelated_real!#REF!</definedName>
    <definedName name="HTML_16_v2" localSheetId="55">[2]imports_windrelated_real!#REF!</definedName>
    <definedName name="HTML_16_v2" localSheetId="8">[2]imports_windrelated_real!#REF!</definedName>
    <definedName name="HTML_16_v2" localSheetId="54">[2]imports_windrelated_real!#REF!</definedName>
    <definedName name="HTML_16_v2" localSheetId="53">[2]imports_windrelated_real!#REF!</definedName>
    <definedName name="HTML_16_v2" localSheetId="9">[2]imports_windrelated_real!#REF!</definedName>
    <definedName name="HTML_16_v2" localSheetId="51">[2]imports_windrelated_real!#REF!</definedName>
    <definedName name="HTML_16_v2" localSheetId="50">[2]imports_windrelated_real!#REF!</definedName>
    <definedName name="HTML_16_v2" localSheetId="30">[2]imports_windrelated_real!#REF!</definedName>
    <definedName name="HTML_16_v2" localSheetId="42">[2]imports_windrelated_real!#REF!</definedName>
    <definedName name="HTML_16_v2">[2]imports_windrelated_real!#REF!</definedName>
    <definedName name="HTML_17" localSheetId="34">[1]imports_windrelated_real!#REF!</definedName>
    <definedName name="HTML_17" localSheetId="46">[1]imports_windrelated_real!#REF!</definedName>
    <definedName name="HTML_17" localSheetId="43">[1]imports_windrelated_real!#REF!</definedName>
    <definedName name="HTML_17" localSheetId="32">[1]imports_windrelated_real!#REF!</definedName>
    <definedName name="HTML_17" localSheetId="6">[1]imports_windrelated_real!#REF!</definedName>
    <definedName name="HTML_17" localSheetId="52">[1]imports_windrelated_real!#REF!</definedName>
    <definedName name="HTML_17" localSheetId="17">[1]imports_windrelated_real!#REF!</definedName>
    <definedName name="HTML_17" localSheetId="33">[1]imports_windrelated_real!#REF!</definedName>
    <definedName name="HTML_17" localSheetId="55">[1]imports_windrelated_real!#REF!</definedName>
    <definedName name="HTML_17" localSheetId="8">[1]imports_windrelated_real!#REF!</definedName>
    <definedName name="HTML_17" localSheetId="54">[1]imports_windrelated_real!#REF!</definedName>
    <definedName name="HTML_17" localSheetId="53">[1]imports_windrelated_real!#REF!</definedName>
    <definedName name="HTML_17" localSheetId="9">[1]imports_windrelated_real!#REF!</definedName>
    <definedName name="HTML_17" localSheetId="51">[1]imports_windrelated_real!#REF!</definedName>
    <definedName name="HTML_17" localSheetId="50">[1]imports_windrelated_real!#REF!</definedName>
    <definedName name="HTML_17" localSheetId="30">[1]imports_windrelated_real!#REF!</definedName>
    <definedName name="HTML_17" localSheetId="42">[1]imports_windrelated_real!#REF!</definedName>
    <definedName name="HTML_17">[1]imports_windrelated_real!#REF!</definedName>
    <definedName name="HTML_17_v2" localSheetId="34">[2]imports_windrelated_real!#REF!</definedName>
    <definedName name="HTML_17_v2" localSheetId="46">[2]imports_windrelated_real!#REF!</definedName>
    <definedName name="HTML_17_v2" localSheetId="43">[2]imports_windrelated_real!#REF!</definedName>
    <definedName name="HTML_17_v2" localSheetId="32">[2]imports_windrelated_real!#REF!</definedName>
    <definedName name="HTML_17_v2" localSheetId="6">[2]imports_windrelated_real!#REF!</definedName>
    <definedName name="HTML_17_v2" localSheetId="52">[2]imports_windrelated_real!#REF!</definedName>
    <definedName name="HTML_17_v2" localSheetId="17">[2]imports_windrelated_real!#REF!</definedName>
    <definedName name="HTML_17_v2" localSheetId="33">[2]imports_windrelated_real!#REF!</definedName>
    <definedName name="HTML_17_v2" localSheetId="55">[2]imports_windrelated_real!#REF!</definedName>
    <definedName name="HTML_17_v2" localSheetId="8">[2]imports_windrelated_real!#REF!</definedName>
    <definedName name="HTML_17_v2" localSheetId="54">[2]imports_windrelated_real!#REF!</definedName>
    <definedName name="HTML_17_v2" localSheetId="53">[2]imports_windrelated_real!#REF!</definedName>
    <definedName name="HTML_17_v2" localSheetId="9">[2]imports_windrelated_real!#REF!</definedName>
    <definedName name="HTML_17_v2" localSheetId="51">[2]imports_windrelated_real!#REF!</definedName>
    <definedName name="HTML_17_v2" localSheetId="50">[2]imports_windrelated_real!#REF!</definedName>
    <definedName name="HTML_17_v2" localSheetId="30">[2]imports_windrelated_real!#REF!</definedName>
    <definedName name="HTML_17_v2" localSheetId="42">[2]imports_windrelated_real!#REF!</definedName>
    <definedName name="HTML_17_v2">[2]imports_windrelated_real!#REF!</definedName>
    <definedName name="HTML_18" localSheetId="34">[1]imports_windrelated_real!#REF!</definedName>
    <definedName name="HTML_18" localSheetId="46">[1]imports_windrelated_real!#REF!</definedName>
    <definedName name="HTML_18" localSheetId="43">[1]imports_windrelated_real!#REF!</definedName>
    <definedName name="HTML_18" localSheetId="32">[1]imports_windrelated_real!#REF!</definedName>
    <definedName name="HTML_18" localSheetId="6">[1]imports_windrelated_real!#REF!</definedName>
    <definedName name="HTML_18" localSheetId="52">[1]imports_windrelated_real!#REF!</definedName>
    <definedName name="HTML_18" localSheetId="17">[1]imports_windrelated_real!#REF!</definedName>
    <definedName name="HTML_18" localSheetId="33">[1]imports_windrelated_real!#REF!</definedName>
    <definedName name="HTML_18" localSheetId="55">[1]imports_windrelated_real!#REF!</definedName>
    <definedName name="HTML_18" localSheetId="8">[1]imports_windrelated_real!#REF!</definedName>
    <definedName name="HTML_18" localSheetId="54">[1]imports_windrelated_real!#REF!</definedName>
    <definedName name="HTML_18" localSheetId="53">[1]imports_windrelated_real!#REF!</definedName>
    <definedName name="HTML_18" localSheetId="9">[1]imports_windrelated_real!#REF!</definedName>
    <definedName name="HTML_18" localSheetId="51">[1]imports_windrelated_real!#REF!</definedName>
    <definedName name="HTML_18" localSheetId="50">[1]imports_windrelated_real!#REF!</definedName>
    <definedName name="HTML_18" localSheetId="30">[1]imports_windrelated_real!#REF!</definedName>
    <definedName name="HTML_18" localSheetId="42">[1]imports_windrelated_real!#REF!</definedName>
    <definedName name="HTML_18">[1]imports_windrelated_real!#REF!</definedName>
    <definedName name="HTML_18_v2" localSheetId="34">[2]imports_windrelated_real!#REF!</definedName>
    <definedName name="HTML_18_v2" localSheetId="46">[2]imports_windrelated_real!#REF!</definedName>
    <definedName name="HTML_18_v2" localSheetId="43">[2]imports_windrelated_real!#REF!</definedName>
    <definedName name="HTML_18_v2" localSheetId="32">[2]imports_windrelated_real!#REF!</definedName>
    <definedName name="HTML_18_v2" localSheetId="6">[2]imports_windrelated_real!#REF!</definedName>
    <definedName name="HTML_18_v2" localSheetId="52">[2]imports_windrelated_real!#REF!</definedName>
    <definedName name="HTML_18_v2" localSheetId="17">[2]imports_windrelated_real!#REF!</definedName>
    <definedName name="HTML_18_v2" localSheetId="33">[2]imports_windrelated_real!#REF!</definedName>
    <definedName name="HTML_18_v2" localSheetId="55">[2]imports_windrelated_real!#REF!</definedName>
    <definedName name="HTML_18_v2" localSheetId="8">[2]imports_windrelated_real!#REF!</definedName>
    <definedName name="HTML_18_v2" localSheetId="54">[2]imports_windrelated_real!#REF!</definedName>
    <definedName name="HTML_18_v2" localSheetId="53">[2]imports_windrelated_real!#REF!</definedName>
    <definedName name="HTML_18_v2" localSheetId="9">[2]imports_windrelated_real!#REF!</definedName>
    <definedName name="HTML_18_v2" localSheetId="51">[2]imports_windrelated_real!#REF!</definedName>
    <definedName name="HTML_18_v2" localSheetId="50">[2]imports_windrelated_real!#REF!</definedName>
    <definedName name="HTML_18_v2" localSheetId="30">[2]imports_windrelated_real!#REF!</definedName>
    <definedName name="HTML_18_v2" localSheetId="42">[2]imports_windrelated_real!#REF!</definedName>
    <definedName name="HTML_18_v2">[2]imports_windrelated_real!#REF!</definedName>
    <definedName name="HTML_19" localSheetId="34">[1]imports_windrelated_real!#REF!</definedName>
    <definedName name="HTML_19" localSheetId="46">[1]imports_windrelated_real!#REF!</definedName>
    <definedName name="HTML_19" localSheetId="43">[1]imports_windrelated_real!#REF!</definedName>
    <definedName name="HTML_19" localSheetId="32">[1]imports_windrelated_real!#REF!</definedName>
    <definedName name="HTML_19" localSheetId="6">[1]imports_windrelated_real!#REF!</definedName>
    <definedName name="HTML_19" localSheetId="52">[1]imports_windrelated_real!#REF!</definedName>
    <definedName name="HTML_19" localSheetId="17">[1]imports_windrelated_real!#REF!</definedName>
    <definedName name="HTML_19" localSheetId="33">[1]imports_windrelated_real!#REF!</definedName>
    <definedName name="HTML_19" localSheetId="55">[1]imports_windrelated_real!#REF!</definedName>
    <definedName name="HTML_19" localSheetId="8">[1]imports_windrelated_real!#REF!</definedName>
    <definedName name="HTML_19" localSheetId="54">[1]imports_windrelated_real!#REF!</definedName>
    <definedName name="HTML_19" localSheetId="53">[1]imports_windrelated_real!#REF!</definedName>
    <definedName name="HTML_19" localSheetId="9">[1]imports_windrelated_real!#REF!</definedName>
    <definedName name="HTML_19" localSheetId="51">[1]imports_windrelated_real!#REF!</definedName>
    <definedName name="HTML_19" localSheetId="50">[1]imports_windrelated_real!#REF!</definedName>
    <definedName name="HTML_19" localSheetId="30">[1]imports_windrelated_real!#REF!</definedName>
    <definedName name="HTML_19" localSheetId="42">[1]imports_windrelated_real!#REF!</definedName>
    <definedName name="HTML_19">[1]imports_windrelated_real!#REF!</definedName>
    <definedName name="HTML_19_v2" localSheetId="34">[2]imports_windrelated_real!#REF!</definedName>
    <definedName name="HTML_19_v2" localSheetId="46">[2]imports_windrelated_real!#REF!</definedName>
    <definedName name="HTML_19_v2" localSheetId="43">[2]imports_windrelated_real!#REF!</definedName>
    <definedName name="HTML_19_v2" localSheetId="32">[2]imports_windrelated_real!#REF!</definedName>
    <definedName name="HTML_19_v2" localSheetId="6">[2]imports_windrelated_real!#REF!</definedName>
    <definedName name="HTML_19_v2" localSheetId="52">[2]imports_windrelated_real!#REF!</definedName>
    <definedName name="HTML_19_v2" localSheetId="17">[2]imports_windrelated_real!#REF!</definedName>
    <definedName name="HTML_19_v2" localSheetId="33">[2]imports_windrelated_real!#REF!</definedName>
    <definedName name="HTML_19_v2" localSheetId="55">[2]imports_windrelated_real!#REF!</definedName>
    <definedName name="HTML_19_v2" localSheetId="8">[2]imports_windrelated_real!#REF!</definedName>
    <definedName name="HTML_19_v2" localSheetId="54">[2]imports_windrelated_real!#REF!</definedName>
    <definedName name="HTML_19_v2" localSheetId="53">[2]imports_windrelated_real!#REF!</definedName>
    <definedName name="HTML_19_v2" localSheetId="9">[2]imports_windrelated_real!#REF!</definedName>
    <definedName name="HTML_19_v2" localSheetId="51">[2]imports_windrelated_real!#REF!</definedName>
    <definedName name="HTML_19_v2" localSheetId="50">[2]imports_windrelated_real!#REF!</definedName>
    <definedName name="HTML_19_v2" localSheetId="30">[2]imports_windrelated_real!#REF!</definedName>
    <definedName name="HTML_19_v2" localSheetId="42">[2]imports_windrelated_real!#REF!</definedName>
    <definedName name="HTML_19_v2">[2]imports_windrelated_real!#REF!</definedName>
    <definedName name="HTML_2" localSheetId="34">[1]imports_windrelated_real!#REF!</definedName>
    <definedName name="HTML_2" localSheetId="46">[1]imports_windrelated_real!#REF!</definedName>
    <definedName name="HTML_2" localSheetId="43">[1]imports_windrelated_real!#REF!</definedName>
    <definedName name="HTML_2" localSheetId="32">[1]imports_windrelated_real!#REF!</definedName>
    <definedName name="HTML_2" localSheetId="6">[1]imports_windrelated_real!#REF!</definedName>
    <definedName name="HTML_2" localSheetId="52">[1]imports_windrelated_real!#REF!</definedName>
    <definedName name="HTML_2" localSheetId="17">[1]imports_windrelated_real!#REF!</definedName>
    <definedName name="HTML_2" localSheetId="33">[1]imports_windrelated_real!#REF!</definedName>
    <definedName name="HTML_2" localSheetId="55">[1]imports_windrelated_real!#REF!</definedName>
    <definedName name="HTML_2" localSheetId="8">[1]imports_windrelated_real!#REF!</definedName>
    <definedName name="HTML_2" localSheetId="54">[1]imports_windrelated_real!#REF!</definedName>
    <definedName name="HTML_2" localSheetId="53">[1]imports_windrelated_real!#REF!</definedName>
    <definedName name="HTML_2" localSheetId="9">[1]imports_windrelated_real!#REF!</definedName>
    <definedName name="HTML_2" localSheetId="51">[1]imports_windrelated_real!#REF!</definedName>
    <definedName name="HTML_2" localSheetId="50">[1]imports_windrelated_real!#REF!</definedName>
    <definedName name="HTML_2" localSheetId="30">[1]imports_windrelated_real!#REF!</definedName>
    <definedName name="HTML_2" localSheetId="42">[1]imports_windrelated_real!#REF!</definedName>
    <definedName name="HTML_2">[1]imports_windrelated_real!#REF!</definedName>
    <definedName name="HTML_2_v2" localSheetId="34">[2]imports_windrelated_real!#REF!</definedName>
    <definedName name="HTML_2_v2" localSheetId="46">[2]imports_windrelated_real!#REF!</definedName>
    <definedName name="HTML_2_v2" localSheetId="43">[2]imports_windrelated_real!#REF!</definedName>
    <definedName name="HTML_2_v2" localSheetId="32">[2]imports_windrelated_real!#REF!</definedName>
    <definedName name="HTML_2_v2" localSheetId="6">[2]imports_windrelated_real!#REF!</definedName>
    <definedName name="HTML_2_v2" localSheetId="52">[2]imports_windrelated_real!#REF!</definedName>
    <definedName name="HTML_2_v2" localSheetId="17">[2]imports_windrelated_real!#REF!</definedName>
    <definedName name="HTML_2_v2" localSheetId="33">[2]imports_windrelated_real!#REF!</definedName>
    <definedName name="HTML_2_v2" localSheetId="55">[2]imports_windrelated_real!#REF!</definedName>
    <definedName name="HTML_2_v2" localSheetId="8">[2]imports_windrelated_real!#REF!</definedName>
    <definedName name="HTML_2_v2" localSheetId="54">[2]imports_windrelated_real!#REF!</definedName>
    <definedName name="HTML_2_v2" localSheetId="53">[2]imports_windrelated_real!#REF!</definedName>
    <definedName name="HTML_2_v2" localSheetId="9">[2]imports_windrelated_real!#REF!</definedName>
    <definedName name="HTML_2_v2" localSheetId="51">[2]imports_windrelated_real!#REF!</definedName>
    <definedName name="HTML_2_v2" localSheetId="50">[2]imports_windrelated_real!#REF!</definedName>
    <definedName name="HTML_2_v2" localSheetId="30">[2]imports_windrelated_real!#REF!</definedName>
    <definedName name="HTML_2_v2" localSheetId="42">[2]imports_windrelated_real!#REF!</definedName>
    <definedName name="HTML_2_v2">[2]imports_windrelated_real!#REF!</definedName>
    <definedName name="HTML_20" localSheetId="34">[1]imports_windrelated_real!#REF!</definedName>
    <definedName name="HTML_20" localSheetId="46">[1]imports_windrelated_real!#REF!</definedName>
    <definedName name="HTML_20" localSheetId="43">[1]imports_windrelated_real!#REF!</definedName>
    <definedName name="HTML_20" localSheetId="32">[1]imports_windrelated_real!#REF!</definedName>
    <definedName name="HTML_20" localSheetId="6">[1]imports_windrelated_real!#REF!</definedName>
    <definedName name="HTML_20" localSheetId="52">[1]imports_windrelated_real!#REF!</definedName>
    <definedName name="HTML_20" localSheetId="17">[1]imports_windrelated_real!#REF!</definedName>
    <definedName name="HTML_20" localSheetId="33">[1]imports_windrelated_real!#REF!</definedName>
    <definedName name="HTML_20" localSheetId="55">[1]imports_windrelated_real!#REF!</definedName>
    <definedName name="HTML_20" localSheetId="8">[1]imports_windrelated_real!#REF!</definedName>
    <definedName name="HTML_20" localSheetId="54">[1]imports_windrelated_real!#REF!</definedName>
    <definedName name="HTML_20" localSheetId="53">[1]imports_windrelated_real!#REF!</definedName>
    <definedName name="HTML_20" localSheetId="9">[1]imports_windrelated_real!#REF!</definedName>
    <definedName name="HTML_20" localSheetId="51">[1]imports_windrelated_real!#REF!</definedName>
    <definedName name="HTML_20" localSheetId="50">[1]imports_windrelated_real!#REF!</definedName>
    <definedName name="HTML_20" localSheetId="30">[1]imports_windrelated_real!#REF!</definedName>
    <definedName name="HTML_20" localSheetId="42">[1]imports_windrelated_real!#REF!</definedName>
    <definedName name="HTML_20">[1]imports_windrelated_real!#REF!</definedName>
    <definedName name="HTML_20_v2" localSheetId="34">[2]imports_windrelated_real!#REF!</definedName>
    <definedName name="HTML_20_v2" localSheetId="46">[2]imports_windrelated_real!#REF!</definedName>
    <definedName name="HTML_20_v2" localSheetId="43">[2]imports_windrelated_real!#REF!</definedName>
    <definedName name="HTML_20_v2" localSheetId="32">[2]imports_windrelated_real!#REF!</definedName>
    <definedName name="HTML_20_v2" localSheetId="6">[2]imports_windrelated_real!#REF!</definedName>
    <definedName name="HTML_20_v2" localSheetId="52">[2]imports_windrelated_real!#REF!</definedName>
    <definedName name="HTML_20_v2" localSheetId="17">[2]imports_windrelated_real!#REF!</definedName>
    <definedName name="HTML_20_v2" localSheetId="33">[2]imports_windrelated_real!#REF!</definedName>
    <definedName name="HTML_20_v2" localSheetId="55">[2]imports_windrelated_real!#REF!</definedName>
    <definedName name="HTML_20_v2" localSheetId="8">[2]imports_windrelated_real!#REF!</definedName>
    <definedName name="HTML_20_v2" localSheetId="54">[2]imports_windrelated_real!#REF!</definedName>
    <definedName name="HTML_20_v2" localSheetId="53">[2]imports_windrelated_real!#REF!</definedName>
    <definedName name="HTML_20_v2" localSheetId="9">[2]imports_windrelated_real!#REF!</definedName>
    <definedName name="HTML_20_v2" localSheetId="51">[2]imports_windrelated_real!#REF!</definedName>
    <definedName name="HTML_20_v2" localSheetId="50">[2]imports_windrelated_real!#REF!</definedName>
    <definedName name="HTML_20_v2" localSheetId="30">[2]imports_windrelated_real!#REF!</definedName>
    <definedName name="HTML_20_v2" localSheetId="42">[2]imports_windrelated_real!#REF!</definedName>
    <definedName name="HTML_20_v2">[2]imports_windrelated_real!#REF!</definedName>
    <definedName name="HTML_3" localSheetId="34">[1]imports_windrelated_real!#REF!</definedName>
    <definedName name="HTML_3" localSheetId="46">[1]imports_windrelated_real!#REF!</definedName>
    <definedName name="HTML_3" localSheetId="43">[1]imports_windrelated_real!#REF!</definedName>
    <definedName name="HTML_3" localSheetId="32">[1]imports_windrelated_real!#REF!</definedName>
    <definedName name="HTML_3" localSheetId="6">[1]imports_windrelated_real!#REF!</definedName>
    <definedName name="HTML_3" localSheetId="52">[1]imports_windrelated_real!#REF!</definedName>
    <definedName name="HTML_3" localSheetId="17">[1]imports_windrelated_real!#REF!</definedName>
    <definedName name="HTML_3" localSheetId="33">[1]imports_windrelated_real!#REF!</definedName>
    <definedName name="HTML_3" localSheetId="55">[1]imports_windrelated_real!#REF!</definedName>
    <definedName name="HTML_3" localSheetId="8">[1]imports_windrelated_real!#REF!</definedName>
    <definedName name="HTML_3" localSheetId="54">[1]imports_windrelated_real!#REF!</definedName>
    <definedName name="HTML_3" localSheetId="53">[1]imports_windrelated_real!#REF!</definedName>
    <definedName name="HTML_3" localSheetId="9">[1]imports_windrelated_real!#REF!</definedName>
    <definedName name="HTML_3" localSheetId="51">[1]imports_windrelated_real!#REF!</definedName>
    <definedName name="HTML_3" localSheetId="50">[1]imports_windrelated_real!#REF!</definedName>
    <definedName name="HTML_3" localSheetId="30">[1]imports_windrelated_real!#REF!</definedName>
    <definedName name="HTML_3" localSheetId="42">[1]imports_windrelated_real!#REF!</definedName>
    <definedName name="HTML_3">[1]imports_windrelated_real!#REF!</definedName>
    <definedName name="HTML_3_v2" localSheetId="34">[2]imports_windrelated_real!#REF!</definedName>
    <definedName name="HTML_3_v2" localSheetId="46">[2]imports_windrelated_real!#REF!</definedName>
    <definedName name="HTML_3_v2" localSheetId="43">[2]imports_windrelated_real!#REF!</definedName>
    <definedName name="HTML_3_v2" localSheetId="32">[2]imports_windrelated_real!#REF!</definedName>
    <definedName name="HTML_3_v2" localSheetId="6">[2]imports_windrelated_real!#REF!</definedName>
    <definedName name="HTML_3_v2" localSheetId="52">[2]imports_windrelated_real!#REF!</definedName>
    <definedName name="HTML_3_v2" localSheetId="17">[2]imports_windrelated_real!#REF!</definedName>
    <definedName name="HTML_3_v2" localSheetId="33">[2]imports_windrelated_real!#REF!</definedName>
    <definedName name="HTML_3_v2" localSheetId="55">[2]imports_windrelated_real!#REF!</definedName>
    <definedName name="HTML_3_v2" localSheetId="8">[2]imports_windrelated_real!#REF!</definedName>
    <definedName name="HTML_3_v2" localSheetId="54">[2]imports_windrelated_real!#REF!</definedName>
    <definedName name="HTML_3_v2" localSheetId="53">[2]imports_windrelated_real!#REF!</definedName>
    <definedName name="HTML_3_v2" localSheetId="9">[2]imports_windrelated_real!#REF!</definedName>
    <definedName name="HTML_3_v2" localSheetId="51">[2]imports_windrelated_real!#REF!</definedName>
    <definedName name="HTML_3_v2" localSheetId="50">[2]imports_windrelated_real!#REF!</definedName>
    <definedName name="HTML_3_v2" localSheetId="30">[2]imports_windrelated_real!#REF!</definedName>
    <definedName name="HTML_3_v2" localSheetId="42">[2]imports_windrelated_real!#REF!</definedName>
    <definedName name="HTML_3_v2">[2]imports_windrelated_real!#REF!</definedName>
    <definedName name="HTML_4" localSheetId="34">[1]imports_windrelated_real!#REF!</definedName>
    <definedName name="HTML_4" localSheetId="46">[1]imports_windrelated_real!#REF!</definedName>
    <definedName name="HTML_4" localSheetId="43">[1]imports_windrelated_real!#REF!</definedName>
    <definedName name="HTML_4" localSheetId="32">[1]imports_windrelated_real!#REF!</definedName>
    <definedName name="HTML_4" localSheetId="6">[1]imports_windrelated_real!#REF!</definedName>
    <definedName name="HTML_4" localSheetId="52">[1]imports_windrelated_real!#REF!</definedName>
    <definedName name="HTML_4" localSheetId="17">[1]imports_windrelated_real!#REF!</definedName>
    <definedName name="HTML_4" localSheetId="33">[1]imports_windrelated_real!#REF!</definedName>
    <definedName name="HTML_4" localSheetId="55">[1]imports_windrelated_real!#REF!</definedName>
    <definedName name="HTML_4" localSheetId="8">[1]imports_windrelated_real!#REF!</definedName>
    <definedName name="HTML_4" localSheetId="54">[1]imports_windrelated_real!#REF!</definedName>
    <definedName name="HTML_4" localSheetId="53">[1]imports_windrelated_real!#REF!</definedName>
    <definedName name="HTML_4" localSheetId="9">[1]imports_windrelated_real!#REF!</definedName>
    <definedName name="HTML_4" localSheetId="51">[1]imports_windrelated_real!#REF!</definedName>
    <definedName name="HTML_4" localSheetId="50">[1]imports_windrelated_real!#REF!</definedName>
    <definedName name="HTML_4" localSheetId="30">[1]imports_windrelated_real!#REF!</definedName>
    <definedName name="HTML_4" localSheetId="42">[1]imports_windrelated_real!#REF!</definedName>
    <definedName name="HTML_4">[1]imports_windrelated_real!#REF!</definedName>
    <definedName name="HTML_4_v2" localSheetId="34">[2]imports_windrelated_real!#REF!</definedName>
    <definedName name="HTML_4_v2" localSheetId="46">[2]imports_windrelated_real!#REF!</definedName>
    <definedName name="HTML_4_v2" localSheetId="43">[2]imports_windrelated_real!#REF!</definedName>
    <definedName name="HTML_4_v2" localSheetId="32">[2]imports_windrelated_real!#REF!</definedName>
    <definedName name="HTML_4_v2" localSheetId="6">[2]imports_windrelated_real!#REF!</definedName>
    <definedName name="HTML_4_v2" localSheetId="52">[2]imports_windrelated_real!#REF!</definedName>
    <definedName name="HTML_4_v2" localSheetId="17">[2]imports_windrelated_real!#REF!</definedName>
    <definedName name="HTML_4_v2" localSheetId="33">[2]imports_windrelated_real!#REF!</definedName>
    <definedName name="HTML_4_v2" localSheetId="55">[2]imports_windrelated_real!#REF!</definedName>
    <definedName name="HTML_4_v2" localSheetId="8">[2]imports_windrelated_real!#REF!</definedName>
    <definedName name="HTML_4_v2" localSheetId="54">[2]imports_windrelated_real!#REF!</definedName>
    <definedName name="HTML_4_v2" localSheetId="53">[2]imports_windrelated_real!#REF!</definedName>
    <definedName name="HTML_4_v2" localSheetId="9">[2]imports_windrelated_real!#REF!</definedName>
    <definedName name="HTML_4_v2" localSheetId="51">[2]imports_windrelated_real!#REF!</definedName>
    <definedName name="HTML_4_v2" localSheetId="50">[2]imports_windrelated_real!#REF!</definedName>
    <definedName name="HTML_4_v2" localSheetId="30">[2]imports_windrelated_real!#REF!</definedName>
    <definedName name="HTML_4_v2" localSheetId="42">[2]imports_windrelated_real!#REF!</definedName>
    <definedName name="HTML_4_v2">[2]imports_windrelated_real!#REF!</definedName>
    <definedName name="HTML_5" localSheetId="34">[1]imports_windrelated_real!#REF!</definedName>
    <definedName name="HTML_5" localSheetId="46">[1]imports_windrelated_real!#REF!</definedName>
    <definedName name="HTML_5" localSheetId="43">[1]imports_windrelated_real!#REF!</definedName>
    <definedName name="HTML_5" localSheetId="32">[1]imports_windrelated_real!#REF!</definedName>
    <definedName name="HTML_5" localSheetId="6">[1]imports_windrelated_real!#REF!</definedName>
    <definedName name="HTML_5" localSheetId="52">[1]imports_windrelated_real!#REF!</definedName>
    <definedName name="HTML_5" localSheetId="17">[1]imports_windrelated_real!#REF!</definedName>
    <definedName name="HTML_5" localSheetId="33">[1]imports_windrelated_real!#REF!</definedName>
    <definedName name="HTML_5" localSheetId="55">[1]imports_windrelated_real!#REF!</definedName>
    <definedName name="HTML_5" localSheetId="8">[1]imports_windrelated_real!#REF!</definedName>
    <definedName name="HTML_5" localSheetId="54">[1]imports_windrelated_real!#REF!</definedName>
    <definedName name="HTML_5" localSheetId="53">[1]imports_windrelated_real!#REF!</definedName>
    <definedName name="HTML_5" localSheetId="9">[1]imports_windrelated_real!#REF!</definedName>
    <definedName name="HTML_5" localSheetId="51">[1]imports_windrelated_real!#REF!</definedName>
    <definedName name="HTML_5" localSheetId="50">[1]imports_windrelated_real!#REF!</definedName>
    <definedName name="HTML_5" localSheetId="30">[1]imports_windrelated_real!#REF!</definedName>
    <definedName name="HTML_5" localSheetId="42">[1]imports_windrelated_real!#REF!</definedName>
    <definedName name="HTML_5">[1]imports_windrelated_real!#REF!</definedName>
    <definedName name="HTML_5_v2" localSheetId="34">[2]imports_windrelated_real!#REF!</definedName>
    <definedName name="HTML_5_v2" localSheetId="46">[2]imports_windrelated_real!#REF!</definedName>
    <definedName name="HTML_5_v2" localSheetId="43">[2]imports_windrelated_real!#REF!</definedName>
    <definedName name="HTML_5_v2" localSheetId="32">[2]imports_windrelated_real!#REF!</definedName>
    <definedName name="HTML_5_v2" localSheetId="6">[2]imports_windrelated_real!#REF!</definedName>
    <definedName name="HTML_5_v2" localSheetId="52">[2]imports_windrelated_real!#REF!</definedName>
    <definedName name="HTML_5_v2" localSheetId="17">[2]imports_windrelated_real!#REF!</definedName>
    <definedName name="HTML_5_v2" localSheetId="33">[2]imports_windrelated_real!#REF!</definedName>
    <definedName name="HTML_5_v2" localSheetId="55">[2]imports_windrelated_real!#REF!</definedName>
    <definedName name="HTML_5_v2" localSheetId="8">[2]imports_windrelated_real!#REF!</definedName>
    <definedName name="HTML_5_v2" localSheetId="54">[2]imports_windrelated_real!#REF!</definedName>
    <definedName name="HTML_5_v2" localSheetId="53">[2]imports_windrelated_real!#REF!</definedName>
    <definedName name="HTML_5_v2" localSheetId="9">[2]imports_windrelated_real!#REF!</definedName>
    <definedName name="HTML_5_v2" localSheetId="51">[2]imports_windrelated_real!#REF!</definedName>
    <definedName name="HTML_5_v2" localSheetId="50">[2]imports_windrelated_real!#REF!</definedName>
    <definedName name="HTML_5_v2" localSheetId="30">[2]imports_windrelated_real!#REF!</definedName>
    <definedName name="HTML_5_v2" localSheetId="42">[2]imports_windrelated_real!#REF!</definedName>
    <definedName name="HTML_5_v2">[2]imports_windrelated_real!#REF!</definedName>
    <definedName name="HTML_6" localSheetId="34">[1]imports_windrelated_real!#REF!</definedName>
    <definedName name="HTML_6" localSheetId="46">[1]imports_windrelated_real!#REF!</definedName>
    <definedName name="HTML_6" localSheetId="43">[1]imports_windrelated_real!#REF!</definedName>
    <definedName name="HTML_6" localSheetId="32">[1]imports_windrelated_real!#REF!</definedName>
    <definedName name="HTML_6" localSheetId="6">[1]imports_windrelated_real!#REF!</definedName>
    <definedName name="HTML_6" localSheetId="52">[1]imports_windrelated_real!#REF!</definedName>
    <definedName name="HTML_6" localSheetId="17">[1]imports_windrelated_real!#REF!</definedName>
    <definedName name="HTML_6" localSheetId="33">[1]imports_windrelated_real!#REF!</definedName>
    <definedName name="HTML_6" localSheetId="55">[1]imports_windrelated_real!#REF!</definedName>
    <definedName name="HTML_6" localSheetId="8">[1]imports_windrelated_real!#REF!</definedName>
    <definedName name="HTML_6" localSheetId="54">[1]imports_windrelated_real!#REF!</definedName>
    <definedName name="HTML_6" localSheetId="53">[1]imports_windrelated_real!#REF!</definedName>
    <definedName name="HTML_6" localSheetId="9">[1]imports_windrelated_real!#REF!</definedName>
    <definedName name="HTML_6" localSheetId="51">[1]imports_windrelated_real!#REF!</definedName>
    <definedName name="HTML_6" localSheetId="50">[1]imports_windrelated_real!#REF!</definedName>
    <definedName name="HTML_6" localSheetId="30">[1]imports_windrelated_real!#REF!</definedName>
    <definedName name="HTML_6" localSheetId="42">[1]imports_windrelated_real!#REF!</definedName>
    <definedName name="HTML_6">[1]imports_windrelated_real!#REF!</definedName>
    <definedName name="HTML_6_v2" localSheetId="34">[2]imports_windrelated_real!#REF!</definedName>
    <definedName name="HTML_6_v2" localSheetId="46">[2]imports_windrelated_real!#REF!</definedName>
    <definedName name="HTML_6_v2" localSheetId="43">[2]imports_windrelated_real!#REF!</definedName>
    <definedName name="HTML_6_v2" localSheetId="32">[2]imports_windrelated_real!#REF!</definedName>
    <definedName name="HTML_6_v2" localSheetId="6">[2]imports_windrelated_real!#REF!</definedName>
    <definedName name="HTML_6_v2" localSheetId="52">[2]imports_windrelated_real!#REF!</definedName>
    <definedName name="HTML_6_v2" localSheetId="17">[2]imports_windrelated_real!#REF!</definedName>
    <definedName name="HTML_6_v2" localSheetId="33">[2]imports_windrelated_real!#REF!</definedName>
    <definedName name="HTML_6_v2" localSheetId="55">[2]imports_windrelated_real!#REF!</definedName>
    <definedName name="HTML_6_v2" localSheetId="8">[2]imports_windrelated_real!#REF!</definedName>
    <definedName name="HTML_6_v2" localSheetId="54">[2]imports_windrelated_real!#REF!</definedName>
    <definedName name="HTML_6_v2" localSheetId="53">[2]imports_windrelated_real!#REF!</definedName>
    <definedName name="HTML_6_v2" localSheetId="9">[2]imports_windrelated_real!#REF!</definedName>
    <definedName name="HTML_6_v2" localSheetId="51">[2]imports_windrelated_real!#REF!</definedName>
    <definedName name="HTML_6_v2" localSheetId="50">[2]imports_windrelated_real!#REF!</definedName>
    <definedName name="HTML_6_v2" localSheetId="30">[2]imports_windrelated_real!#REF!</definedName>
    <definedName name="HTML_6_v2" localSheetId="42">[2]imports_windrelated_real!#REF!</definedName>
    <definedName name="HTML_6_v2">[2]imports_windrelated_real!#REF!</definedName>
    <definedName name="HTML_7" localSheetId="34">[1]imports_windrelated_real!#REF!</definedName>
    <definedName name="HTML_7" localSheetId="46">[1]imports_windrelated_real!#REF!</definedName>
    <definedName name="HTML_7" localSheetId="43">[1]imports_windrelated_real!#REF!</definedName>
    <definedName name="HTML_7" localSheetId="32">[1]imports_windrelated_real!#REF!</definedName>
    <definedName name="HTML_7" localSheetId="6">[1]imports_windrelated_real!#REF!</definedName>
    <definedName name="HTML_7" localSheetId="52">[1]imports_windrelated_real!#REF!</definedName>
    <definedName name="HTML_7" localSheetId="17">[1]imports_windrelated_real!#REF!</definedName>
    <definedName name="HTML_7" localSheetId="33">[1]imports_windrelated_real!#REF!</definedName>
    <definedName name="HTML_7" localSheetId="55">[1]imports_windrelated_real!#REF!</definedName>
    <definedName name="HTML_7" localSheetId="8">[1]imports_windrelated_real!#REF!</definedName>
    <definedName name="HTML_7" localSheetId="54">[1]imports_windrelated_real!#REF!</definedName>
    <definedName name="HTML_7" localSheetId="53">[1]imports_windrelated_real!#REF!</definedName>
    <definedName name="HTML_7" localSheetId="9">[1]imports_windrelated_real!#REF!</definedName>
    <definedName name="HTML_7" localSheetId="51">[1]imports_windrelated_real!#REF!</definedName>
    <definedName name="HTML_7" localSheetId="50">[1]imports_windrelated_real!#REF!</definedName>
    <definedName name="HTML_7" localSheetId="30">[1]imports_windrelated_real!#REF!</definedName>
    <definedName name="HTML_7" localSheetId="42">[1]imports_windrelated_real!#REF!</definedName>
    <definedName name="HTML_7">[1]imports_windrelated_real!#REF!</definedName>
    <definedName name="HTML_7_v2" localSheetId="34">[2]imports_windrelated_real!#REF!</definedName>
    <definedName name="HTML_7_v2" localSheetId="46">[2]imports_windrelated_real!#REF!</definedName>
    <definedName name="HTML_7_v2" localSheetId="43">[2]imports_windrelated_real!#REF!</definedName>
    <definedName name="HTML_7_v2" localSheetId="32">[2]imports_windrelated_real!#REF!</definedName>
    <definedName name="HTML_7_v2" localSheetId="6">[2]imports_windrelated_real!#REF!</definedName>
    <definedName name="HTML_7_v2" localSheetId="52">[2]imports_windrelated_real!#REF!</definedName>
    <definedName name="HTML_7_v2" localSheetId="17">[2]imports_windrelated_real!#REF!</definedName>
    <definedName name="HTML_7_v2" localSheetId="33">[2]imports_windrelated_real!#REF!</definedName>
    <definedName name="HTML_7_v2" localSheetId="55">[2]imports_windrelated_real!#REF!</definedName>
    <definedName name="HTML_7_v2" localSheetId="8">[2]imports_windrelated_real!#REF!</definedName>
    <definedName name="HTML_7_v2" localSheetId="54">[2]imports_windrelated_real!#REF!</definedName>
    <definedName name="HTML_7_v2" localSheetId="53">[2]imports_windrelated_real!#REF!</definedName>
    <definedName name="HTML_7_v2" localSheetId="9">[2]imports_windrelated_real!#REF!</definedName>
    <definedName name="HTML_7_v2" localSheetId="51">[2]imports_windrelated_real!#REF!</definedName>
    <definedName name="HTML_7_v2" localSheetId="50">[2]imports_windrelated_real!#REF!</definedName>
    <definedName name="HTML_7_v2" localSheetId="30">[2]imports_windrelated_real!#REF!</definedName>
    <definedName name="HTML_7_v2" localSheetId="42">[2]imports_windrelated_real!#REF!</definedName>
    <definedName name="HTML_7_v2">[2]imports_windrelated_real!#REF!</definedName>
    <definedName name="HTML_8" localSheetId="34">[1]imports_windrelated_real!#REF!</definedName>
    <definedName name="HTML_8" localSheetId="46">[1]imports_windrelated_real!#REF!</definedName>
    <definedName name="HTML_8" localSheetId="43">[1]imports_windrelated_real!#REF!</definedName>
    <definedName name="HTML_8" localSheetId="32">[1]imports_windrelated_real!#REF!</definedName>
    <definedName name="HTML_8" localSheetId="6">[1]imports_windrelated_real!#REF!</definedName>
    <definedName name="HTML_8" localSheetId="52">[1]imports_windrelated_real!#REF!</definedName>
    <definedName name="HTML_8" localSheetId="17">[1]imports_windrelated_real!#REF!</definedName>
    <definedName name="HTML_8" localSheetId="33">[1]imports_windrelated_real!#REF!</definedName>
    <definedName name="HTML_8" localSheetId="55">[1]imports_windrelated_real!#REF!</definedName>
    <definedName name="HTML_8" localSheetId="8">[1]imports_windrelated_real!#REF!</definedName>
    <definedName name="HTML_8" localSheetId="54">[1]imports_windrelated_real!#REF!</definedName>
    <definedName name="HTML_8" localSheetId="53">[1]imports_windrelated_real!#REF!</definedName>
    <definedName name="HTML_8" localSheetId="9">[1]imports_windrelated_real!#REF!</definedName>
    <definedName name="HTML_8" localSheetId="51">[1]imports_windrelated_real!#REF!</definedName>
    <definedName name="HTML_8" localSheetId="50">[1]imports_windrelated_real!#REF!</definedName>
    <definedName name="HTML_8" localSheetId="30">[1]imports_windrelated_real!#REF!</definedName>
    <definedName name="HTML_8" localSheetId="42">[1]imports_windrelated_real!#REF!</definedName>
    <definedName name="HTML_8">[1]imports_windrelated_real!#REF!</definedName>
    <definedName name="HTML_8_v2" localSheetId="34">[2]imports_windrelated_real!#REF!</definedName>
    <definedName name="HTML_8_v2" localSheetId="46">[2]imports_windrelated_real!#REF!</definedName>
    <definedName name="HTML_8_v2" localSheetId="43">[2]imports_windrelated_real!#REF!</definedName>
    <definedName name="HTML_8_v2" localSheetId="32">[2]imports_windrelated_real!#REF!</definedName>
    <definedName name="HTML_8_v2" localSheetId="6">[2]imports_windrelated_real!#REF!</definedName>
    <definedName name="HTML_8_v2" localSheetId="52">[2]imports_windrelated_real!#REF!</definedName>
    <definedName name="HTML_8_v2" localSheetId="17">[2]imports_windrelated_real!#REF!</definedName>
    <definedName name="HTML_8_v2" localSheetId="33">[2]imports_windrelated_real!#REF!</definedName>
    <definedName name="HTML_8_v2" localSheetId="55">[2]imports_windrelated_real!#REF!</definedName>
    <definedName name="HTML_8_v2" localSheetId="8">[2]imports_windrelated_real!#REF!</definedName>
    <definedName name="HTML_8_v2" localSheetId="54">[2]imports_windrelated_real!#REF!</definedName>
    <definedName name="HTML_8_v2" localSheetId="53">[2]imports_windrelated_real!#REF!</definedName>
    <definedName name="HTML_8_v2" localSheetId="9">[2]imports_windrelated_real!#REF!</definedName>
    <definedName name="HTML_8_v2" localSheetId="51">[2]imports_windrelated_real!#REF!</definedName>
    <definedName name="HTML_8_v2" localSheetId="50">[2]imports_windrelated_real!#REF!</definedName>
    <definedName name="HTML_8_v2" localSheetId="30">[2]imports_windrelated_real!#REF!</definedName>
    <definedName name="HTML_8_v2" localSheetId="42">[2]imports_windrelated_real!#REF!</definedName>
    <definedName name="HTML_8_v2">[2]imports_windrelated_real!#REF!</definedName>
    <definedName name="HTML_9" localSheetId="34">[1]imports_windrelated_real!#REF!</definedName>
    <definedName name="HTML_9" localSheetId="46">[1]imports_windrelated_real!#REF!</definedName>
    <definedName name="HTML_9" localSheetId="43">[1]imports_windrelated_real!#REF!</definedName>
    <definedName name="HTML_9" localSheetId="32">[1]imports_windrelated_real!#REF!</definedName>
    <definedName name="HTML_9" localSheetId="6">[1]imports_windrelated_real!#REF!</definedName>
    <definedName name="HTML_9" localSheetId="52">[1]imports_windrelated_real!#REF!</definedName>
    <definedName name="HTML_9" localSheetId="17">[1]imports_windrelated_real!#REF!</definedName>
    <definedName name="HTML_9" localSheetId="33">[1]imports_windrelated_real!#REF!</definedName>
    <definedName name="HTML_9" localSheetId="55">[1]imports_windrelated_real!#REF!</definedName>
    <definedName name="HTML_9" localSheetId="8">[1]imports_windrelated_real!#REF!</definedName>
    <definedName name="HTML_9" localSheetId="54">[1]imports_windrelated_real!#REF!</definedName>
    <definedName name="HTML_9" localSheetId="53">[1]imports_windrelated_real!#REF!</definedName>
    <definedName name="HTML_9" localSheetId="9">[1]imports_windrelated_real!#REF!</definedName>
    <definedName name="HTML_9" localSheetId="51">[1]imports_windrelated_real!#REF!</definedName>
    <definedName name="HTML_9" localSheetId="50">[1]imports_windrelated_real!#REF!</definedName>
    <definedName name="HTML_9" localSheetId="30">[1]imports_windrelated_real!#REF!</definedName>
    <definedName name="HTML_9" localSheetId="42">[1]imports_windrelated_real!#REF!</definedName>
    <definedName name="HTML_9">[1]imports_windrelated_real!#REF!</definedName>
    <definedName name="HTML_9_v2" localSheetId="34">[2]imports_windrelated_real!#REF!</definedName>
    <definedName name="HTML_9_v2" localSheetId="46">[2]imports_windrelated_real!#REF!</definedName>
    <definedName name="HTML_9_v2" localSheetId="43">[2]imports_windrelated_real!#REF!</definedName>
    <definedName name="HTML_9_v2" localSheetId="32">[2]imports_windrelated_real!#REF!</definedName>
    <definedName name="HTML_9_v2" localSheetId="6">[2]imports_windrelated_real!#REF!</definedName>
    <definedName name="HTML_9_v2" localSheetId="52">[2]imports_windrelated_real!#REF!</definedName>
    <definedName name="HTML_9_v2" localSheetId="17">[2]imports_windrelated_real!#REF!</definedName>
    <definedName name="HTML_9_v2" localSheetId="33">[2]imports_windrelated_real!#REF!</definedName>
    <definedName name="HTML_9_v2" localSheetId="55">[2]imports_windrelated_real!#REF!</definedName>
    <definedName name="HTML_9_v2" localSheetId="8">[2]imports_windrelated_real!#REF!</definedName>
    <definedName name="HTML_9_v2" localSheetId="54">[2]imports_windrelated_real!#REF!</definedName>
    <definedName name="HTML_9_v2" localSheetId="53">[2]imports_windrelated_real!#REF!</definedName>
    <definedName name="HTML_9_v2" localSheetId="9">[2]imports_windrelated_real!#REF!</definedName>
    <definedName name="HTML_9_v2" localSheetId="51">[2]imports_windrelated_real!#REF!</definedName>
    <definedName name="HTML_9_v2" localSheetId="50">[2]imports_windrelated_real!#REF!</definedName>
    <definedName name="HTML_9_v2" localSheetId="30">[2]imports_windrelated_real!#REF!</definedName>
    <definedName name="HTML_9_v2" localSheetId="42">[2]imports_windrelated_real!#REF!</definedName>
    <definedName name="HTML_9_v2">[2]imports_windrelated_real!#REF!</definedName>
    <definedName name="HTML_all" localSheetId="34">[1]imports_windrelated_real!#REF!</definedName>
    <definedName name="HTML_all" localSheetId="46">[1]imports_windrelated_real!#REF!</definedName>
    <definedName name="HTML_all" localSheetId="43">[1]imports_windrelated_real!#REF!</definedName>
    <definedName name="HTML_all" localSheetId="32">[1]imports_windrelated_real!#REF!</definedName>
    <definedName name="HTML_all" localSheetId="6">[1]imports_windrelated_real!#REF!</definedName>
    <definedName name="HTML_all" localSheetId="52">[1]imports_windrelated_real!#REF!</definedName>
    <definedName name="HTML_all" localSheetId="17">[1]imports_windrelated_real!#REF!</definedName>
    <definedName name="HTML_all" localSheetId="33">[1]imports_windrelated_real!#REF!</definedName>
    <definedName name="HTML_all" localSheetId="55">[1]imports_windrelated_real!#REF!</definedName>
    <definedName name="HTML_all" localSheetId="8">[1]imports_windrelated_real!#REF!</definedName>
    <definedName name="HTML_all" localSheetId="54">[1]imports_windrelated_real!#REF!</definedName>
    <definedName name="HTML_all" localSheetId="53">[1]imports_windrelated_real!#REF!</definedName>
    <definedName name="HTML_all" localSheetId="9">[1]imports_windrelated_real!#REF!</definedName>
    <definedName name="HTML_all" localSheetId="51">[1]imports_windrelated_real!#REF!</definedName>
    <definedName name="HTML_all" localSheetId="50">[1]imports_windrelated_real!#REF!</definedName>
    <definedName name="HTML_all" localSheetId="30">[1]imports_windrelated_real!#REF!</definedName>
    <definedName name="HTML_all" localSheetId="42">[1]imports_windrelated_real!#REF!</definedName>
    <definedName name="HTML_all">[1]imports_windrelated_real!#REF!</definedName>
    <definedName name="HTML_all_v2" localSheetId="34">[2]imports_windrelated_real!#REF!</definedName>
    <definedName name="HTML_all_v2" localSheetId="46">[2]imports_windrelated_real!#REF!</definedName>
    <definedName name="HTML_all_v2" localSheetId="43">[2]imports_windrelated_real!#REF!</definedName>
    <definedName name="HTML_all_v2" localSheetId="32">[2]imports_windrelated_real!#REF!</definedName>
    <definedName name="HTML_all_v2" localSheetId="6">[2]imports_windrelated_real!#REF!</definedName>
    <definedName name="HTML_all_v2" localSheetId="52">[2]imports_windrelated_real!#REF!</definedName>
    <definedName name="HTML_all_v2" localSheetId="17">[2]imports_windrelated_real!#REF!</definedName>
    <definedName name="HTML_all_v2" localSheetId="33">[2]imports_windrelated_real!#REF!</definedName>
    <definedName name="HTML_all_v2" localSheetId="55">[2]imports_windrelated_real!#REF!</definedName>
    <definedName name="HTML_all_v2" localSheetId="8">[2]imports_windrelated_real!#REF!</definedName>
    <definedName name="HTML_all_v2" localSheetId="54">[2]imports_windrelated_real!#REF!</definedName>
    <definedName name="HTML_all_v2" localSheetId="53">[2]imports_windrelated_real!#REF!</definedName>
    <definedName name="HTML_all_v2" localSheetId="9">[2]imports_windrelated_real!#REF!</definedName>
    <definedName name="HTML_all_v2" localSheetId="51">[2]imports_windrelated_real!#REF!</definedName>
    <definedName name="HTML_all_v2" localSheetId="50">[2]imports_windrelated_real!#REF!</definedName>
    <definedName name="HTML_all_v2" localSheetId="30">[2]imports_windrelated_real!#REF!</definedName>
    <definedName name="HTML_all_v2" localSheetId="42">[2]imports_windrelated_real!#REF!</definedName>
    <definedName name="HTML_all_v2">[2]imports_windrelated_real!#REF!</definedName>
    <definedName name="HTML_tables" localSheetId="34">[1]imports_windrelated_real!#REF!</definedName>
    <definedName name="HTML_tables" localSheetId="46">[1]imports_windrelated_real!#REF!</definedName>
    <definedName name="HTML_tables" localSheetId="43">[1]imports_windrelated_real!#REF!</definedName>
    <definedName name="HTML_tables" localSheetId="32">[1]imports_windrelated_real!#REF!</definedName>
    <definedName name="HTML_tables" localSheetId="6">[1]imports_windrelated_real!#REF!</definedName>
    <definedName name="HTML_tables" localSheetId="52">[1]imports_windrelated_real!#REF!</definedName>
    <definedName name="HTML_tables" localSheetId="17">[1]imports_windrelated_real!#REF!</definedName>
    <definedName name="HTML_tables" localSheetId="33">[1]imports_windrelated_real!#REF!</definedName>
    <definedName name="HTML_tables" localSheetId="55">[1]imports_windrelated_real!#REF!</definedName>
    <definedName name="HTML_tables" localSheetId="8">[1]imports_windrelated_real!#REF!</definedName>
    <definedName name="HTML_tables" localSheetId="54">[1]imports_windrelated_real!#REF!</definedName>
    <definedName name="HTML_tables" localSheetId="53">[1]imports_windrelated_real!#REF!</definedName>
    <definedName name="HTML_tables" localSheetId="9">[1]imports_windrelated_real!#REF!</definedName>
    <definedName name="HTML_tables" localSheetId="51">[1]imports_windrelated_real!#REF!</definedName>
    <definedName name="HTML_tables" localSheetId="50">[1]imports_windrelated_real!#REF!</definedName>
    <definedName name="HTML_tables" localSheetId="30">[1]imports_windrelated_real!#REF!</definedName>
    <definedName name="HTML_tables" localSheetId="42">[1]imports_windrelated_real!#REF!</definedName>
    <definedName name="HTML_tables">[1]imports_windrelated_real!#REF!</definedName>
    <definedName name="HTML_tables_v2" localSheetId="34">[2]imports_windrelated_real!#REF!</definedName>
    <definedName name="HTML_tables_v2" localSheetId="46">[2]imports_windrelated_real!#REF!</definedName>
    <definedName name="HTML_tables_v2" localSheetId="43">[2]imports_windrelated_real!#REF!</definedName>
    <definedName name="HTML_tables_v2" localSheetId="32">[2]imports_windrelated_real!#REF!</definedName>
    <definedName name="HTML_tables_v2" localSheetId="6">[2]imports_windrelated_real!#REF!</definedName>
    <definedName name="HTML_tables_v2" localSheetId="52">[2]imports_windrelated_real!#REF!</definedName>
    <definedName name="HTML_tables_v2" localSheetId="17">[2]imports_windrelated_real!#REF!</definedName>
    <definedName name="HTML_tables_v2" localSheetId="33">[2]imports_windrelated_real!#REF!</definedName>
    <definedName name="HTML_tables_v2" localSheetId="55">[2]imports_windrelated_real!#REF!</definedName>
    <definedName name="HTML_tables_v2" localSheetId="8">[2]imports_windrelated_real!#REF!</definedName>
    <definedName name="HTML_tables_v2" localSheetId="54">[2]imports_windrelated_real!#REF!</definedName>
    <definedName name="HTML_tables_v2" localSheetId="53">[2]imports_windrelated_real!#REF!</definedName>
    <definedName name="HTML_tables_v2" localSheetId="9">[2]imports_windrelated_real!#REF!</definedName>
    <definedName name="HTML_tables_v2" localSheetId="51">[2]imports_windrelated_real!#REF!</definedName>
    <definedName name="HTML_tables_v2" localSheetId="50">[2]imports_windrelated_real!#REF!</definedName>
    <definedName name="HTML_tables_v2" localSheetId="30">[2]imports_windrelated_real!#REF!</definedName>
    <definedName name="HTML_tables_v2" localSheetId="42">[2]imports_windrelated_real!#REF!</definedName>
    <definedName name="HTML_tables_v2">[2]imports_windrelated_real!#REF!</definedName>
    <definedName name="new" localSheetId="34">[1]imports_windrelated_real!#REF!</definedName>
    <definedName name="new" localSheetId="46">[1]imports_windrelated_real!#REF!</definedName>
    <definedName name="new" localSheetId="43">[1]imports_windrelated_real!#REF!</definedName>
    <definedName name="new" localSheetId="32">[1]imports_windrelated_real!#REF!</definedName>
    <definedName name="new" localSheetId="6">[1]imports_windrelated_real!#REF!</definedName>
    <definedName name="new" localSheetId="52">[1]imports_windrelated_real!#REF!</definedName>
    <definedName name="new" localSheetId="17">[1]imports_windrelated_real!#REF!</definedName>
    <definedName name="new" localSheetId="33">[1]imports_windrelated_real!#REF!</definedName>
    <definedName name="new" localSheetId="55">[1]imports_windrelated_real!#REF!</definedName>
    <definedName name="new" localSheetId="8">[1]imports_windrelated_real!#REF!</definedName>
    <definedName name="new" localSheetId="54">[1]imports_windrelated_real!#REF!</definedName>
    <definedName name="new" localSheetId="53">[1]imports_windrelated_real!#REF!</definedName>
    <definedName name="new" localSheetId="9">[1]imports_windrelated_real!#REF!</definedName>
    <definedName name="new" localSheetId="51">[1]imports_windrelated_real!#REF!</definedName>
    <definedName name="new" localSheetId="50">[1]imports_windrelated_real!#REF!</definedName>
    <definedName name="new" localSheetId="30">[1]imports_windrelated_real!#REF!</definedName>
    <definedName name="new" localSheetId="42">[1]imports_windrelated_real!#REF!</definedName>
    <definedName name="new">[1]imports_windrelated_real!#REF!</definedName>
    <definedName name="New_HTML_1" localSheetId="34">[1]imports_windrelated_real!#REF!</definedName>
    <definedName name="New_HTML_1" localSheetId="46">[1]imports_windrelated_real!#REF!</definedName>
    <definedName name="New_HTML_1" localSheetId="43">[1]imports_windrelated_real!#REF!</definedName>
    <definedName name="New_HTML_1" localSheetId="32">[1]imports_windrelated_real!#REF!</definedName>
    <definedName name="New_HTML_1" localSheetId="6">[1]imports_windrelated_real!#REF!</definedName>
    <definedName name="New_HTML_1" localSheetId="52">[1]imports_windrelated_real!#REF!</definedName>
    <definedName name="New_HTML_1" localSheetId="17">[1]imports_windrelated_real!#REF!</definedName>
    <definedName name="New_HTML_1" localSheetId="33">[1]imports_windrelated_real!#REF!</definedName>
    <definedName name="New_HTML_1" localSheetId="55">[1]imports_windrelated_real!#REF!</definedName>
    <definedName name="New_HTML_1" localSheetId="8">[1]imports_windrelated_real!#REF!</definedName>
    <definedName name="New_HTML_1" localSheetId="54">[1]imports_windrelated_real!#REF!</definedName>
    <definedName name="New_HTML_1" localSheetId="53">[1]imports_windrelated_real!#REF!</definedName>
    <definedName name="New_HTML_1" localSheetId="9">[1]imports_windrelated_real!#REF!</definedName>
    <definedName name="New_HTML_1" localSheetId="51">[1]imports_windrelated_real!#REF!</definedName>
    <definedName name="New_HTML_1" localSheetId="50">[1]imports_windrelated_real!#REF!</definedName>
    <definedName name="New_HTML_1" localSheetId="30">[1]imports_windrelated_real!#REF!</definedName>
    <definedName name="New_HTML_1" localSheetId="42">[1]imports_windrelated_real!#REF!</definedName>
    <definedName name="New_HTML_1">[1]imports_windrelated_real!#REF!</definedName>
    <definedName name="New_HTML_1_v2" localSheetId="34">[2]imports_windrelated_real!#REF!</definedName>
    <definedName name="New_HTML_1_v2" localSheetId="46">[2]imports_windrelated_real!#REF!</definedName>
    <definedName name="New_HTML_1_v2" localSheetId="43">[2]imports_windrelated_real!#REF!</definedName>
    <definedName name="New_HTML_1_v2" localSheetId="32">[2]imports_windrelated_real!#REF!</definedName>
    <definedName name="New_HTML_1_v2" localSheetId="6">[2]imports_windrelated_real!#REF!</definedName>
    <definedName name="New_HTML_1_v2" localSheetId="52">[2]imports_windrelated_real!#REF!</definedName>
    <definedName name="New_HTML_1_v2" localSheetId="17">[2]imports_windrelated_real!#REF!</definedName>
    <definedName name="New_HTML_1_v2" localSheetId="33">[2]imports_windrelated_real!#REF!</definedName>
    <definedName name="New_HTML_1_v2" localSheetId="55">[2]imports_windrelated_real!#REF!</definedName>
    <definedName name="New_HTML_1_v2" localSheetId="8">[2]imports_windrelated_real!#REF!</definedName>
    <definedName name="New_HTML_1_v2" localSheetId="54">[2]imports_windrelated_real!#REF!</definedName>
    <definedName name="New_HTML_1_v2" localSheetId="53">[2]imports_windrelated_real!#REF!</definedName>
    <definedName name="New_HTML_1_v2" localSheetId="9">[2]imports_windrelated_real!#REF!</definedName>
    <definedName name="New_HTML_1_v2" localSheetId="51">[2]imports_windrelated_real!#REF!</definedName>
    <definedName name="New_HTML_1_v2" localSheetId="50">[2]imports_windrelated_real!#REF!</definedName>
    <definedName name="New_HTML_1_v2" localSheetId="30">[2]imports_windrelated_real!#REF!</definedName>
    <definedName name="New_HTML_1_v2" localSheetId="42">[2]imports_windrelated_real!#REF!</definedName>
    <definedName name="New_HTML_1_v2">[2]imports_windrelated_real!#REF!</definedName>
    <definedName name="new_v2" localSheetId="34">[2]imports_windrelated_real!#REF!</definedName>
    <definedName name="new_v2" localSheetId="46">[2]imports_windrelated_real!#REF!</definedName>
    <definedName name="new_v2" localSheetId="43">[2]imports_windrelated_real!#REF!</definedName>
    <definedName name="new_v2" localSheetId="32">[2]imports_windrelated_real!#REF!</definedName>
    <definedName name="new_v2" localSheetId="6">[2]imports_windrelated_real!#REF!</definedName>
    <definedName name="new_v2" localSheetId="52">[2]imports_windrelated_real!#REF!</definedName>
    <definedName name="new_v2" localSheetId="17">[2]imports_windrelated_real!#REF!</definedName>
    <definedName name="new_v2" localSheetId="33">[2]imports_windrelated_real!#REF!</definedName>
    <definedName name="new_v2" localSheetId="55">[2]imports_windrelated_real!#REF!</definedName>
    <definedName name="new_v2" localSheetId="8">[2]imports_windrelated_real!#REF!</definedName>
    <definedName name="new_v2" localSheetId="54">[2]imports_windrelated_real!#REF!</definedName>
    <definedName name="new_v2" localSheetId="53">[2]imports_windrelated_real!#REF!</definedName>
    <definedName name="new_v2" localSheetId="9">[2]imports_windrelated_real!#REF!</definedName>
    <definedName name="new_v2" localSheetId="51">[2]imports_windrelated_real!#REF!</definedName>
    <definedName name="new_v2" localSheetId="50">[2]imports_windrelated_real!#REF!</definedName>
    <definedName name="new_v2" localSheetId="30">[2]imports_windrelated_real!#REF!</definedName>
    <definedName name="new_v2" localSheetId="42">[2]imports_windrelated_real!#REF!</definedName>
    <definedName name="new_v2">[2]imports_windrelated_real!#REF!</definedName>
    <definedName name="Nominal_Discount_Rate" localSheetId="45">#REF!</definedName>
    <definedName name="Nominal_Discount_Rate" localSheetId="13">#REF!</definedName>
    <definedName name="Nominal_Discount_Rate" localSheetId="34">#REF!</definedName>
    <definedName name="Nominal_Discount_Rate" localSheetId="28">#REF!</definedName>
    <definedName name="Nominal_Discount_Rate" localSheetId="36">#REF!</definedName>
    <definedName name="Nominal_Discount_Rate" localSheetId="37">#REF!</definedName>
    <definedName name="Nominal_Discount_Rate" localSheetId="46">#REF!</definedName>
    <definedName name="Nominal_Discount_Rate" localSheetId="43">#REF!</definedName>
    <definedName name="Nominal_Discount_Rate" localSheetId="44">#REF!</definedName>
    <definedName name="Nominal_Discount_Rate" localSheetId="39">#REF!</definedName>
    <definedName name="Nominal_Discount_Rate" localSheetId="32">#REF!</definedName>
    <definedName name="Nominal_Discount_Rate" localSheetId="16">#REF!</definedName>
    <definedName name="Nominal_Discount_Rate" localSheetId="40">#REF!</definedName>
    <definedName name="Nominal_Discount_Rate" localSheetId="6">#REF!</definedName>
    <definedName name="Nominal_Discount_Rate" localSheetId="52">#REF!</definedName>
    <definedName name="Nominal_Discount_Rate" localSheetId="17">#REF!</definedName>
    <definedName name="Nominal_Discount_Rate" localSheetId="20">#REF!</definedName>
    <definedName name="Nominal_Discount_Rate" localSheetId="33">#REF!</definedName>
    <definedName name="Nominal_Discount_Rate" localSheetId="41">#REF!</definedName>
    <definedName name="Nominal_Discount_Rate" localSheetId="55">#REF!</definedName>
    <definedName name="Nominal_Discount_Rate" localSheetId="57">#REF!</definedName>
    <definedName name="Nominal_Discount_Rate" localSheetId="8">#REF!</definedName>
    <definedName name="Nominal_Discount_Rate" localSheetId="56">#REF!</definedName>
    <definedName name="Nominal_Discount_Rate" localSheetId="3">#REF!</definedName>
    <definedName name="Nominal_Discount_Rate" localSheetId="54">#REF!</definedName>
    <definedName name="Nominal_Discount_Rate" localSheetId="53">#REF!</definedName>
    <definedName name="Nominal_Discount_Rate" localSheetId="9">#REF!</definedName>
    <definedName name="Nominal_Discount_Rate" localSheetId="51">#REF!</definedName>
    <definedName name="Nominal_Discount_Rate" localSheetId="50">#REF!</definedName>
    <definedName name="Nominal_Discount_Rate" localSheetId="49">#REF!</definedName>
    <definedName name="Nominal_Discount_Rate" localSheetId="30">#REF!</definedName>
    <definedName name="Nominal_Discount_Rate" localSheetId="42">#REF!</definedName>
    <definedName name="Nominal_Discount_Rate">#REF!</definedName>
    <definedName name="Real_Discount_Rate" localSheetId="45">#REF!</definedName>
    <definedName name="Real_Discount_Rate" localSheetId="13">#REF!</definedName>
    <definedName name="Real_Discount_Rate" localSheetId="34">#REF!</definedName>
    <definedName name="Real_Discount_Rate" localSheetId="28">#REF!</definedName>
    <definedName name="Real_Discount_Rate" localSheetId="36">#REF!</definedName>
    <definedName name="Real_Discount_Rate" localSheetId="37">#REF!</definedName>
    <definedName name="Real_Discount_Rate" localSheetId="46">#REF!</definedName>
    <definedName name="Real_Discount_Rate" localSheetId="43">#REF!</definedName>
    <definedName name="Real_Discount_Rate" localSheetId="44">#REF!</definedName>
    <definedName name="Real_Discount_Rate" localSheetId="39">#REF!</definedName>
    <definedName name="Real_Discount_Rate" localSheetId="32">#REF!</definedName>
    <definedName name="Real_Discount_Rate" localSheetId="16">#REF!</definedName>
    <definedName name="Real_Discount_Rate" localSheetId="40">#REF!</definedName>
    <definedName name="Real_Discount_Rate" localSheetId="6">#REF!</definedName>
    <definedName name="Real_Discount_Rate" localSheetId="52">#REF!</definedName>
    <definedName name="Real_Discount_Rate" localSheetId="17">#REF!</definedName>
    <definedName name="Real_Discount_Rate" localSheetId="20">#REF!</definedName>
    <definedName name="Real_Discount_Rate" localSheetId="33">#REF!</definedName>
    <definedName name="Real_Discount_Rate" localSheetId="41">#REF!</definedName>
    <definedName name="Real_Discount_Rate" localSheetId="55">#REF!</definedName>
    <definedName name="Real_Discount_Rate" localSheetId="57">#REF!</definedName>
    <definedName name="Real_Discount_Rate" localSheetId="8">#REF!</definedName>
    <definedName name="Real_Discount_Rate" localSheetId="56">#REF!</definedName>
    <definedName name="Real_Discount_Rate" localSheetId="3">#REF!</definedName>
    <definedName name="Real_Discount_Rate" localSheetId="54">#REF!</definedName>
    <definedName name="Real_Discount_Rate" localSheetId="53">#REF!</definedName>
    <definedName name="Real_Discount_Rate" localSheetId="9">#REF!</definedName>
    <definedName name="Real_Discount_Rate" localSheetId="51">#REF!</definedName>
    <definedName name="Real_Discount_Rate" localSheetId="50">#REF!</definedName>
    <definedName name="Real_Discount_Rate" localSheetId="49">#REF!</definedName>
    <definedName name="Real_Discount_Rate" localSheetId="30">#REF!</definedName>
    <definedName name="Real_Discount_Rate" localSheetId="42">#REF!</definedName>
    <definedName name="Real_Discount_Rate">#REF!</definedName>
    <definedName name="Real_Rate_25_Yr" localSheetId="45">#REF!</definedName>
    <definedName name="Real_Rate_25_Yr" localSheetId="13">#REF!</definedName>
    <definedName name="Real_Rate_25_Yr" localSheetId="34">#REF!</definedName>
    <definedName name="Real_Rate_25_Yr" localSheetId="28">#REF!</definedName>
    <definedName name="Real_Rate_25_Yr" localSheetId="36">#REF!</definedName>
    <definedName name="Real_Rate_25_Yr" localSheetId="37">#REF!</definedName>
    <definedName name="Real_Rate_25_Yr" localSheetId="46">#REF!</definedName>
    <definedName name="Real_Rate_25_Yr" localSheetId="43">#REF!</definedName>
    <definedName name="Real_Rate_25_Yr" localSheetId="44">#REF!</definedName>
    <definedName name="Real_Rate_25_Yr" localSheetId="39">#REF!</definedName>
    <definedName name="Real_Rate_25_Yr" localSheetId="32">#REF!</definedName>
    <definedName name="Real_Rate_25_Yr" localSheetId="16">#REF!</definedName>
    <definedName name="Real_Rate_25_Yr" localSheetId="40">#REF!</definedName>
    <definedName name="Real_Rate_25_Yr" localSheetId="6">#REF!</definedName>
    <definedName name="Real_Rate_25_Yr" localSheetId="52">#REF!</definedName>
    <definedName name="Real_Rate_25_Yr" localSheetId="17">#REF!</definedName>
    <definedName name="Real_Rate_25_Yr" localSheetId="20">#REF!</definedName>
    <definedName name="Real_Rate_25_Yr" localSheetId="33">#REF!</definedName>
    <definedName name="Real_Rate_25_Yr" localSheetId="41">#REF!</definedName>
    <definedName name="Real_Rate_25_Yr" localSheetId="55">#REF!</definedName>
    <definedName name="Real_Rate_25_Yr" localSheetId="57">#REF!</definedName>
    <definedName name="Real_Rate_25_Yr" localSheetId="8">#REF!</definedName>
    <definedName name="Real_Rate_25_Yr" localSheetId="56">#REF!</definedName>
    <definedName name="Real_Rate_25_Yr" localSheetId="3">#REF!</definedName>
    <definedName name="Real_Rate_25_Yr" localSheetId="54">#REF!</definedName>
    <definedName name="Real_Rate_25_Yr" localSheetId="53">#REF!</definedName>
    <definedName name="Real_Rate_25_Yr" localSheetId="9">#REF!</definedName>
    <definedName name="Real_Rate_25_Yr" localSheetId="51">#REF!</definedName>
    <definedName name="Real_Rate_25_Yr" localSheetId="50">#REF!</definedName>
    <definedName name="Real_Rate_25_Yr" localSheetId="49">#REF!</definedName>
    <definedName name="Real_Rate_25_Yr" localSheetId="30">#REF!</definedName>
    <definedName name="Real_Rate_25_Yr" localSheetId="42">#REF!</definedName>
    <definedName name="Real_Rate_25_Yr">#REF!</definedName>
    <definedName name="Real_Rate_Actual" localSheetId="45">#REF!</definedName>
    <definedName name="Real_Rate_Actual" localSheetId="13">#REF!</definedName>
    <definedName name="Real_Rate_Actual" localSheetId="34">#REF!</definedName>
    <definedName name="Real_Rate_Actual" localSheetId="28">#REF!</definedName>
    <definedName name="Real_Rate_Actual" localSheetId="36">#REF!</definedName>
    <definedName name="Real_Rate_Actual" localSheetId="37">#REF!</definedName>
    <definedName name="Real_Rate_Actual" localSheetId="46">#REF!</definedName>
    <definedName name="Real_Rate_Actual" localSheetId="43">#REF!</definedName>
    <definedName name="Real_Rate_Actual" localSheetId="44">#REF!</definedName>
    <definedName name="Real_Rate_Actual" localSheetId="39">#REF!</definedName>
    <definedName name="Real_Rate_Actual" localSheetId="32">#REF!</definedName>
    <definedName name="Real_Rate_Actual" localSheetId="16">#REF!</definedName>
    <definedName name="Real_Rate_Actual" localSheetId="40">#REF!</definedName>
    <definedName name="Real_Rate_Actual" localSheetId="6">#REF!</definedName>
    <definedName name="Real_Rate_Actual" localSheetId="52">#REF!</definedName>
    <definedName name="Real_Rate_Actual" localSheetId="17">#REF!</definedName>
    <definedName name="Real_Rate_Actual" localSheetId="20">#REF!</definedName>
    <definedName name="Real_Rate_Actual" localSheetId="33">#REF!</definedName>
    <definedName name="Real_Rate_Actual" localSheetId="41">#REF!</definedName>
    <definedName name="Real_Rate_Actual" localSheetId="55">#REF!</definedName>
    <definedName name="Real_Rate_Actual" localSheetId="57">#REF!</definedName>
    <definedName name="Real_Rate_Actual" localSheetId="8">#REF!</definedName>
    <definedName name="Real_Rate_Actual" localSheetId="56">#REF!</definedName>
    <definedName name="Real_Rate_Actual" localSheetId="3">#REF!</definedName>
    <definedName name="Real_Rate_Actual" localSheetId="54">#REF!</definedName>
    <definedName name="Real_Rate_Actual" localSheetId="53">#REF!</definedName>
    <definedName name="Real_Rate_Actual" localSheetId="9">#REF!</definedName>
    <definedName name="Real_Rate_Actual" localSheetId="51">#REF!</definedName>
    <definedName name="Real_Rate_Actual" localSheetId="50">#REF!</definedName>
    <definedName name="Real_Rate_Actual" localSheetId="49">#REF!</definedName>
    <definedName name="Real_Rate_Actual" localSheetId="30">#REF!</definedName>
    <definedName name="Real_Rate_Actual" localSheetId="42">#REF!</definedName>
    <definedName name="Real_Rate_Actual">#REF!</definedName>
    <definedName name="sa" localSheetId="34">[1]imports_windrelated_real!#REF!</definedName>
    <definedName name="sa" localSheetId="37">[1]imports_windrelated_real!#REF!</definedName>
    <definedName name="sa" localSheetId="46">[1]imports_windrelated_real!#REF!</definedName>
    <definedName name="sa" localSheetId="43">[1]imports_windrelated_real!#REF!</definedName>
    <definedName name="sa" localSheetId="32">[1]imports_windrelated_real!#REF!</definedName>
    <definedName name="sa" localSheetId="6">[1]imports_windrelated_real!#REF!</definedName>
    <definedName name="sa" localSheetId="52">[1]imports_windrelated_real!#REF!</definedName>
    <definedName name="sa" localSheetId="17">[1]imports_windrelated_real!#REF!</definedName>
    <definedName name="sa" localSheetId="33">[1]imports_windrelated_real!#REF!</definedName>
    <definedName name="sa" localSheetId="55">[1]imports_windrelated_real!#REF!</definedName>
    <definedName name="sa" localSheetId="8">[1]imports_windrelated_real!#REF!</definedName>
    <definedName name="sa" localSheetId="54">[1]imports_windrelated_real!#REF!</definedName>
    <definedName name="sa" localSheetId="53">[1]imports_windrelated_real!#REF!</definedName>
    <definedName name="sa" localSheetId="9">[1]imports_windrelated_real!#REF!</definedName>
    <definedName name="sa" localSheetId="51">[1]imports_windrelated_real!#REF!</definedName>
    <definedName name="sa" localSheetId="50">[1]imports_windrelated_real!#REF!</definedName>
    <definedName name="sa" localSheetId="30">[1]imports_windrelated_real!#REF!</definedName>
    <definedName name="sa" localSheetId="42">[1]imports_windrelated_real!#REF!</definedName>
    <definedName name="sa">[1]imports_windrelated_real!#REF!</definedName>
    <definedName name="sa_v2" localSheetId="34">[2]imports_windrelated_real!#REF!</definedName>
    <definedName name="sa_v2" localSheetId="37">[2]imports_windrelated_real!#REF!</definedName>
    <definedName name="sa_v2" localSheetId="46">[2]imports_windrelated_real!#REF!</definedName>
    <definedName name="sa_v2" localSheetId="43">[2]imports_windrelated_real!#REF!</definedName>
    <definedName name="sa_v2" localSheetId="32">[2]imports_windrelated_real!#REF!</definedName>
    <definedName name="sa_v2" localSheetId="6">[2]imports_windrelated_real!#REF!</definedName>
    <definedName name="sa_v2" localSheetId="52">[2]imports_windrelated_real!#REF!</definedName>
    <definedName name="sa_v2" localSheetId="17">[2]imports_windrelated_real!#REF!</definedName>
    <definedName name="sa_v2" localSheetId="33">[2]imports_windrelated_real!#REF!</definedName>
    <definedName name="sa_v2" localSheetId="55">[2]imports_windrelated_real!#REF!</definedName>
    <definedName name="sa_v2" localSheetId="8">[2]imports_windrelated_real!#REF!</definedName>
    <definedName name="sa_v2" localSheetId="54">[2]imports_windrelated_real!#REF!</definedName>
    <definedName name="sa_v2" localSheetId="53">[2]imports_windrelated_real!#REF!</definedName>
    <definedName name="sa_v2" localSheetId="9">[2]imports_windrelated_real!#REF!</definedName>
    <definedName name="sa_v2" localSheetId="51">[2]imports_windrelated_real!#REF!</definedName>
    <definedName name="sa_v2" localSheetId="50">[2]imports_windrelated_real!#REF!</definedName>
    <definedName name="sa_v2" localSheetId="30">[2]imports_windrelated_real!#REF!</definedName>
    <definedName name="sa_v2" localSheetId="42">[2]imports_windrelated_real!#REF!</definedName>
    <definedName name="sa_v2">[2]imports_windrelated_real!#REF!</definedName>
  </definedNames>
  <calcPr calcId="162913"/>
</workbook>
</file>

<file path=xl/calcChain.xml><?xml version="1.0" encoding="utf-8"?>
<calcChain xmlns="http://schemas.openxmlformats.org/spreadsheetml/2006/main">
  <c r="B37" i="347" l="1"/>
  <c r="C37" i="347"/>
  <c r="D37" i="347"/>
  <c r="E37" i="347"/>
  <c r="F37" i="347"/>
  <c r="G37" i="347"/>
  <c r="H37" i="347"/>
  <c r="I37" i="347"/>
  <c r="J37" i="347"/>
  <c r="B38" i="347"/>
  <c r="C38" i="347"/>
  <c r="D38" i="347"/>
  <c r="E38" i="347"/>
  <c r="F38" i="347"/>
  <c r="G38" i="347"/>
  <c r="H38" i="347"/>
  <c r="I38" i="347"/>
  <c r="J38" i="347"/>
  <c r="K38" i="347"/>
  <c r="B39" i="347"/>
  <c r="C39" i="347"/>
  <c r="D39" i="347"/>
  <c r="E39" i="347"/>
  <c r="F39" i="347"/>
  <c r="G39" i="347"/>
  <c r="H39" i="347"/>
  <c r="I39" i="347"/>
  <c r="J39" i="347"/>
  <c r="K39" i="347"/>
  <c r="B40" i="347"/>
  <c r="C40" i="347"/>
  <c r="D40" i="347"/>
  <c r="E40" i="347"/>
  <c r="F40" i="347"/>
  <c r="G40" i="347"/>
  <c r="H40" i="347"/>
  <c r="I40" i="347"/>
  <c r="J40" i="347"/>
  <c r="K40" i="347"/>
  <c r="B41" i="347"/>
  <c r="C41" i="347"/>
  <c r="D41" i="347"/>
  <c r="E41" i="347"/>
  <c r="F41" i="347"/>
  <c r="G41" i="347"/>
  <c r="H41" i="347"/>
  <c r="I41" i="347"/>
  <c r="J41" i="347"/>
  <c r="K41" i="347"/>
  <c r="B42" i="347"/>
  <c r="C42" i="347"/>
  <c r="D42" i="347"/>
  <c r="E42" i="347"/>
  <c r="F42" i="347"/>
  <c r="G42" i="347"/>
  <c r="H42" i="347"/>
  <c r="I42" i="347"/>
  <c r="J42" i="347"/>
  <c r="K42" i="347"/>
  <c r="B43" i="347"/>
  <c r="C43" i="347"/>
  <c r="D43" i="347"/>
  <c r="E43" i="347"/>
  <c r="F43" i="347"/>
  <c r="G43" i="347"/>
  <c r="H43" i="347"/>
  <c r="I43" i="347"/>
  <c r="J43" i="347"/>
  <c r="K43" i="347"/>
  <c r="B44" i="347"/>
  <c r="C44" i="347"/>
  <c r="D44" i="347"/>
  <c r="E44" i="347"/>
  <c r="F44" i="347"/>
  <c r="G44" i="347"/>
  <c r="H44" i="347"/>
  <c r="I44" i="347"/>
  <c r="J44" i="347"/>
  <c r="K44" i="347"/>
  <c r="B45" i="347"/>
  <c r="C45" i="347"/>
  <c r="D45" i="347"/>
  <c r="E45" i="347"/>
  <c r="F45" i="347"/>
  <c r="G45" i="347"/>
  <c r="H45" i="347"/>
  <c r="I45" i="347"/>
  <c r="J45" i="347"/>
  <c r="K45" i="347"/>
  <c r="S52" i="345" l="1"/>
  <c r="R52" i="345"/>
  <c r="S51" i="345"/>
  <c r="R51" i="345"/>
  <c r="S50" i="345"/>
  <c r="R50" i="345"/>
  <c r="S49" i="345"/>
  <c r="R49" i="345"/>
  <c r="S47" i="345"/>
  <c r="R47" i="345"/>
  <c r="S46" i="345"/>
  <c r="R46" i="345"/>
  <c r="S37" i="345"/>
  <c r="R37" i="345"/>
  <c r="S36" i="345"/>
  <c r="R36" i="345"/>
  <c r="S35" i="345"/>
  <c r="R35" i="345"/>
  <c r="S34" i="345"/>
  <c r="R34" i="345"/>
  <c r="S32" i="345"/>
  <c r="R32" i="345"/>
  <c r="S31" i="345"/>
  <c r="R31" i="345"/>
  <c r="C55" i="114" l="1"/>
  <c r="C54" i="114"/>
  <c r="C53" i="114"/>
  <c r="C52" i="114"/>
  <c r="C51" i="114"/>
  <c r="F76" i="338"/>
  <c r="E76" i="338"/>
  <c r="D76" i="338"/>
  <c r="C76" i="338"/>
  <c r="F75" i="338"/>
  <c r="E75" i="338"/>
  <c r="D75" i="338"/>
  <c r="F74" i="338"/>
  <c r="E74" i="338"/>
  <c r="D74" i="338"/>
  <c r="F73" i="338"/>
  <c r="E73" i="338"/>
  <c r="D73" i="338"/>
  <c r="F72" i="338"/>
  <c r="E72" i="338"/>
  <c r="D72" i="338"/>
  <c r="F71" i="338"/>
  <c r="E71" i="338"/>
  <c r="D71" i="338"/>
  <c r="F70" i="338"/>
  <c r="E70" i="338"/>
  <c r="D70" i="338"/>
  <c r="F69" i="338"/>
  <c r="E69" i="338"/>
  <c r="D69" i="338"/>
  <c r="F68" i="338"/>
  <c r="E68" i="338"/>
  <c r="D68" i="338"/>
  <c r="F67" i="338"/>
  <c r="E67" i="338"/>
  <c r="D67" i="338"/>
  <c r="H84" i="337"/>
  <c r="G84" i="337"/>
  <c r="F84" i="337"/>
  <c r="E84" i="337"/>
  <c r="D84" i="337"/>
  <c r="B84" i="337"/>
  <c r="H83" i="337"/>
  <c r="G83" i="337"/>
  <c r="F83" i="337"/>
  <c r="E83" i="337"/>
  <c r="D83" i="337"/>
  <c r="B83" i="337"/>
  <c r="H82" i="337"/>
  <c r="G82" i="337"/>
  <c r="F82" i="337"/>
  <c r="E82" i="337"/>
  <c r="D82" i="337"/>
  <c r="B82" i="337"/>
  <c r="H81" i="337"/>
  <c r="G81" i="337"/>
  <c r="F81" i="337"/>
  <c r="E81" i="337"/>
  <c r="D81" i="337"/>
  <c r="B81" i="337"/>
  <c r="H80" i="337"/>
  <c r="G80" i="337"/>
  <c r="F80" i="337"/>
  <c r="E80" i="337"/>
  <c r="D80" i="337"/>
  <c r="B80" i="337"/>
  <c r="H79" i="337"/>
  <c r="G79" i="337"/>
  <c r="F79" i="337"/>
  <c r="E79" i="337"/>
  <c r="D79" i="337"/>
  <c r="B79" i="337"/>
  <c r="H78" i="337"/>
  <c r="G78" i="337"/>
  <c r="F78" i="337"/>
  <c r="E78" i="337"/>
  <c r="D78" i="337"/>
  <c r="B78" i="337"/>
  <c r="U35" i="290"/>
  <c r="T35" i="290"/>
  <c r="S35" i="290"/>
  <c r="R35" i="290"/>
  <c r="Q35" i="290"/>
  <c r="P35" i="290"/>
  <c r="O35" i="290"/>
  <c r="N35" i="290"/>
  <c r="M35" i="290"/>
  <c r="L35" i="290"/>
  <c r="K35" i="290"/>
  <c r="J35" i="290"/>
  <c r="I35" i="290"/>
  <c r="H35" i="290"/>
  <c r="G35" i="290"/>
  <c r="F35" i="290"/>
  <c r="E35" i="290"/>
  <c r="D35" i="290"/>
  <c r="C35" i="290"/>
  <c r="U30" i="290"/>
  <c r="T30" i="290"/>
  <c r="S30" i="290"/>
  <c r="R30" i="290"/>
  <c r="Q30" i="290"/>
  <c r="P30" i="290"/>
  <c r="O30" i="290"/>
  <c r="N30" i="290"/>
  <c r="M30" i="290"/>
  <c r="L30" i="290"/>
  <c r="K30" i="290"/>
  <c r="J30" i="290"/>
  <c r="I30" i="290"/>
  <c r="H30" i="290"/>
  <c r="G30" i="290"/>
  <c r="F30" i="290"/>
  <c r="E30" i="290"/>
  <c r="D30" i="290"/>
  <c r="C30" i="290"/>
  <c r="K42" i="288"/>
  <c r="K42" i="288" a="1"/>
  <c r="J42" i="288"/>
  <c r="J42" i="288" a="1"/>
  <c r="I42" i="288"/>
  <c r="I42" i="288" a="1"/>
  <c r="H42" i="288"/>
  <c r="H42" i="288" a="1"/>
  <c r="G42" i="288"/>
  <c r="G42" i="288" a="1"/>
  <c r="F42" i="288"/>
  <c r="F42" i="288" a="1"/>
  <c r="E42" i="288"/>
  <c r="E42" i="288" a="1"/>
  <c r="D42" i="288"/>
  <c r="D42" i="288" a="1"/>
  <c r="C42" i="288"/>
  <c r="C42" i="288" a="1"/>
  <c r="B42" i="288"/>
  <c r="B42" i="288" a="1"/>
  <c r="AQ41" i="285"/>
  <c r="AQ40" i="285"/>
  <c r="AQ39" i="285"/>
  <c r="AQ38" i="285"/>
  <c r="AS37" i="285"/>
  <c r="AQ37" i="285"/>
  <c r="AS36" i="285"/>
  <c r="AQ36" i="285"/>
  <c r="AS35" i="285"/>
  <c r="AQ35" i="285"/>
  <c r="AS34" i="285"/>
  <c r="AQ34" i="285"/>
  <c r="AS33" i="285"/>
  <c r="AQ33" i="285"/>
  <c r="AS32" i="285"/>
  <c r="AQ32" i="285"/>
  <c r="AS31" i="285"/>
  <c r="AQ31" i="285"/>
  <c r="AS30" i="285"/>
  <c r="AQ30" i="285"/>
  <c r="AS29" i="285"/>
  <c r="P53" i="325"/>
  <c r="P52" i="325"/>
  <c r="P51" i="325"/>
  <c r="P50" i="325"/>
  <c r="P49" i="325"/>
  <c r="P48" i="325"/>
  <c r="P47" i="325"/>
  <c r="P46" i="325"/>
  <c r="P45" i="325"/>
  <c r="P44" i="325"/>
  <c r="Y43" i="325"/>
  <c r="P43" i="325"/>
  <c r="Y42" i="325"/>
  <c r="P42" i="325"/>
  <c r="Y41" i="325"/>
  <c r="P41" i="325"/>
  <c r="Y40" i="325"/>
  <c r="P40" i="325"/>
  <c r="Y39" i="325"/>
  <c r="P39" i="325"/>
  <c r="Y38" i="325"/>
  <c r="P38" i="325"/>
  <c r="Y37" i="325"/>
  <c r="P37" i="325"/>
  <c r="Y36" i="325"/>
  <c r="P36" i="325"/>
  <c r="Y35" i="325"/>
  <c r="P35" i="325"/>
  <c r="Y34" i="325"/>
  <c r="P34" i="325"/>
  <c r="Y33" i="325"/>
  <c r="P33" i="325"/>
  <c r="Y32" i="325"/>
  <c r="P32" i="325"/>
  <c r="Y31" i="325"/>
  <c r="P31" i="325"/>
  <c r="G50" i="319"/>
  <c r="G49" i="319"/>
  <c r="G48" i="319"/>
  <c r="G47" i="319"/>
  <c r="G46" i="319"/>
  <c r="G45" i="319"/>
  <c r="G44" i="319"/>
  <c r="G43" i="319"/>
  <c r="G42" i="319"/>
  <c r="G41" i="319"/>
  <c r="G40" i="319"/>
  <c r="G39" i="319"/>
  <c r="G38" i="319"/>
  <c r="G37" i="319"/>
  <c r="G36" i="319"/>
  <c r="G35" i="319"/>
  <c r="G34" i="319"/>
  <c r="G33" i="319"/>
  <c r="G32" i="319"/>
  <c r="G31" i="319"/>
  <c r="D38" i="339"/>
  <c r="E32" i="339"/>
  <c r="D30" i="339"/>
  <c r="D28" i="339"/>
  <c r="B47" i="315"/>
  <c r="B45" i="315"/>
  <c r="B43" i="315"/>
  <c r="B41" i="315"/>
  <c r="B39" i="315"/>
  <c r="B37" i="315"/>
  <c r="B35" i="315"/>
  <c r="B33" i="315"/>
  <c r="D27" i="133"/>
  <c r="D26" i="133"/>
  <c r="D25" i="133"/>
  <c r="H57" i="213"/>
  <c r="G57" i="213"/>
  <c r="F57" i="213"/>
  <c r="D57" i="213"/>
  <c r="C57" i="213"/>
  <c r="B57" i="213"/>
  <c r="S42" i="213"/>
  <c r="R42" i="213"/>
  <c r="Q42" i="213"/>
  <c r="P42" i="213"/>
  <c r="O42" i="213"/>
  <c r="N42" i="213"/>
  <c r="M42" i="213"/>
  <c r="L42" i="213"/>
  <c r="K42" i="213"/>
  <c r="J42" i="213"/>
  <c r="I42" i="213"/>
  <c r="H42" i="213"/>
  <c r="G42" i="213"/>
  <c r="D37" i="213"/>
  <c r="D36" i="213"/>
  <c r="D35" i="213"/>
  <c r="D34" i="213"/>
  <c r="D33" i="213"/>
  <c r="U17" i="213"/>
  <c r="T17" i="213"/>
  <c r="S17" i="213"/>
  <c r="U16" i="213"/>
  <c r="T16" i="213"/>
  <c r="S16" i="213"/>
  <c r="U15" i="213"/>
  <c r="T15" i="213"/>
  <c r="S15" i="213"/>
  <c r="U14" i="213"/>
  <c r="T14" i="213"/>
  <c r="S14" i="213"/>
  <c r="V13" i="213"/>
  <c r="U13" i="213"/>
  <c r="T13" i="213"/>
  <c r="S13" i="213"/>
  <c r="U12" i="213"/>
  <c r="T12" i="213"/>
  <c r="S12" i="213"/>
  <c r="U11" i="213"/>
  <c r="T11" i="213"/>
  <c r="S11" i="213"/>
  <c r="V10" i="213"/>
  <c r="U10" i="213"/>
  <c r="T10" i="213"/>
  <c r="S10" i="213"/>
  <c r="V9" i="213"/>
  <c r="U9" i="213"/>
  <c r="T9" i="213"/>
  <c r="S9" i="213"/>
  <c r="V8" i="213"/>
  <c r="U8" i="213"/>
  <c r="T8" i="213"/>
  <c r="S8" i="213"/>
  <c r="E16" i="328"/>
  <c r="B16" i="328"/>
</calcChain>
</file>

<file path=xl/comments1.xml><?xml version="1.0" encoding="utf-8"?>
<comments xmlns="http://schemas.openxmlformats.org/spreadsheetml/2006/main">
  <authors>
    <author>mabolinger</author>
  </authors>
  <commentList>
    <comment ref="M27" authorId="0" shapeId="0">
      <text>
        <r>
          <rPr>
            <sz val="9"/>
            <color indexed="81"/>
            <rFont val="Tahoma"/>
            <family val="2"/>
          </rPr>
          <t>Alaska, Hawaii, Puerto Rico</t>
        </r>
      </text>
    </comment>
  </commentList>
</comments>
</file>

<file path=xl/sharedStrings.xml><?xml version="1.0" encoding="utf-8"?>
<sst xmlns="http://schemas.openxmlformats.org/spreadsheetml/2006/main" count="3317" uniqueCount="1010">
  <si>
    <t>Average</t>
  </si>
  <si>
    <t>PJM</t>
  </si>
  <si>
    <t>ERCOT</t>
  </si>
  <si>
    <t>SPP</t>
  </si>
  <si>
    <t>Levelized</t>
  </si>
  <si>
    <t>MISO</t>
  </si>
  <si>
    <t>NYISO</t>
  </si>
  <si>
    <t>ISO-NE</t>
  </si>
  <si>
    <t>Percentile</t>
  </si>
  <si>
    <t>10th</t>
  </si>
  <si>
    <t>90th</t>
  </si>
  <si>
    <t>CAISO</t>
  </si>
  <si>
    <t>Penetration</t>
  </si>
  <si>
    <t>Wind</t>
  </si>
  <si>
    <t>(GW)</t>
  </si>
  <si>
    <t>Denmark</t>
  </si>
  <si>
    <t>Portugal</t>
  </si>
  <si>
    <t>Ireland</t>
  </si>
  <si>
    <t>Spain</t>
  </si>
  <si>
    <t>Germany</t>
  </si>
  <si>
    <t>Romania</t>
  </si>
  <si>
    <t>U.K.</t>
  </si>
  <si>
    <t>Sweden</t>
  </si>
  <si>
    <t>Austria</t>
  </si>
  <si>
    <t>Netherlands</t>
  </si>
  <si>
    <t>Poland</t>
  </si>
  <si>
    <t>Turkey</t>
  </si>
  <si>
    <t>Italy</t>
  </si>
  <si>
    <t>Canada</t>
  </si>
  <si>
    <t>United States</t>
  </si>
  <si>
    <t>France</t>
  </si>
  <si>
    <t>Australia</t>
  </si>
  <si>
    <t>Brazil</t>
  </si>
  <si>
    <t>India</t>
  </si>
  <si>
    <t>China</t>
  </si>
  <si>
    <t>Mexico</t>
  </si>
  <si>
    <t>Historical</t>
  </si>
  <si>
    <t>Projected</t>
  </si>
  <si>
    <t>Growth</t>
  </si>
  <si>
    <t>Additions</t>
  </si>
  <si>
    <t>Belgium</t>
  </si>
  <si>
    <t>PPA Price</t>
  </si>
  <si>
    <t>Energy Value</t>
  </si>
  <si>
    <t>Wind Energy</t>
  </si>
  <si>
    <t>EU</t>
  </si>
  <si>
    <t>2022e</t>
  </si>
  <si>
    <t>Capacity Value</t>
  </si>
  <si>
    <t>2024e</t>
  </si>
  <si>
    <t>Analyst</t>
  </si>
  <si>
    <t>Forecast</t>
  </si>
  <si>
    <t xml:space="preserve">negative </t>
  </si>
  <si>
    <t>error</t>
  </si>
  <si>
    <t xml:space="preserve">positive </t>
  </si>
  <si>
    <t>Region</t>
  </si>
  <si>
    <t>average</t>
  </si>
  <si>
    <t>Annual Capacity</t>
  </si>
  <si>
    <t>Cumulative Capacity</t>
  </si>
  <si>
    <t>United Kingdom</t>
  </si>
  <si>
    <t>Rest of World</t>
  </si>
  <si>
    <t>TOTAL</t>
  </si>
  <si>
    <t xml:space="preserve"> 345 kV</t>
  </si>
  <si>
    <t xml:space="preserve"> 500 kV</t>
  </si>
  <si>
    <t xml:space="preserve"> ≤ 230 kV</t>
  </si>
  <si>
    <t>HI</t>
  </si>
  <si>
    <t>Kaheawa Wind Power II LLC</t>
  </si>
  <si>
    <t>IL</t>
  </si>
  <si>
    <t>NM</t>
  </si>
  <si>
    <t>PA</t>
  </si>
  <si>
    <t>SD</t>
  </si>
  <si>
    <t>TX</t>
  </si>
  <si>
    <t>WV</t>
  </si>
  <si>
    <t>State</t>
  </si>
  <si>
    <t>Project name</t>
  </si>
  <si>
    <t>Domestic wind manufacturing capability vs. U.S. wind power capacity installations</t>
  </si>
  <si>
    <t>na</t>
  </si>
  <si>
    <t>Reported wind turbine transaction prices over time</t>
  </si>
  <si>
    <t>Regional wholesale market value of wind and average levelized long-term wind PPA prices over time</t>
  </si>
  <si>
    <t>Miles of transmission projects completed, by year and voltage</t>
  </si>
  <si>
    <t>Wind online date</t>
  </si>
  <si>
    <t>Solar online date</t>
  </si>
  <si>
    <t>n/a</t>
  </si>
  <si>
    <t>Duration (hrs)</t>
  </si>
  <si>
    <t>Wind capacity (MW)</t>
  </si>
  <si>
    <t>Solar capacity (MW)</t>
  </si>
  <si>
    <t>Technology</t>
  </si>
  <si>
    <t>penetration</t>
  </si>
  <si>
    <t>value factor</t>
  </si>
  <si>
    <t>Notes:</t>
  </si>
  <si>
    <t>total value</t>
  </si>
  <si>
    <t>Storage capacity (MW)</t>
  </si>
  <si>
    <t>Storage details</t>
  </si>
  <si>
    <t>Storage:generator ratio</t>
  </si>
  <si>
    <t>Storage online date</t>
  </si>
  <si>
    <t>energy value</t>
  </si>
  <si>
    <t>capacity value</t>
  </si>
  <si>
    <t>Nameplate Capacity Additions (GW)</t>
  </si>
  <si>
    <t>Solar</t>
  </si>
  <si>
    <t>Gas</t>
  </si>
  <si>
    <t>Coal</t>
  </si>
  <si>
    <t>Total</t>
  </si>
  <si>
    <t>Wind % of Total</t>
  </si>
  <si>
    <t>West</t>
  </si>
  <si>
    <t>Natural Gas</t>
  </si>
  <si>
    <t>Value factor of wind energy</t>
  </si>
  <si>
    <t>DC</t>
  </si>
  <si>
    <t>DE</t>
  </si>
  <si>
    <t>MA</t>
  </si>
  <si>
    <t>MD</t>
  </si>
  <si>
    <t>NH</t>
  </si>
  <si>
    <t>NJ</t>
  </si>
  <si>
    <t>CT</t>
  </si>
  <si>
    <t>ME</t>
  </si>
  <si>
    <t>OH</t>
  </si>
  <si>
    <t>RI</t>
  </si>
  <si>
    <t>National</t>
  </si>
  <si>
    <t>Voluntary Wind</t>
  </si>
  <si>
    <t>Primary Tier (new RE) RPS</t>
  </si>
  <si>
    <t>Historical renewable energy certificate (REC) prices</t>
  </si>
  <si>
    <t>Order Date</t>
  </si>
  <si>
    <t xml:space="preserve"> Vestas global average</t>
  </si>
  <si>
    <t xml:space="preserve"> Nordex global average</t>
  </si>
  <si>
    <t xml:space="preserve"> U.S. turbine orders</t>
  </si>
  <si>
    <t xml:space="preserve"> SGRE global average</t>
  </si>
  <si>
    <t>Greece</t>
  </si>
  <si>
    <t>Lithuania</t>
  </si>
  <si>
    <t>Estonia</t>
  </si>
  <si>
    <t>Croatia</t>
  </si>
  <si>
    <t>Finland</t>
  </si>
  <si>
    <t>Source: Berkeley Lab</t>
  </si>
  <si>
    <t>Source: Level10 Energy</t>
  </si>
  <si>
    <t>Annual Capacity Additions (GW)</t>
  </si>
  <si>
    <t>Houston-Galveston, TX</t>
  </si>
  <si>
    <t>Tampa, FL</t>
  </si>
  <si>
    <t>FL</t>
  </si>
  <si>
    <t>Laredo, TX</t>
  </si>
  <si>
    <t>LA</t>
  </si>
  <si>
    <t>Port Arthur, TX</t>
  </si>
  <si>
    <t>MI</t>
  </si>
  <si>
    <t>El Paso, TX</t>
  </si>
  <si>
    <t>MT</t>
  </si>
  <si>
    <t>Vietnam</t>
  </si>
  <si>
    <t>New Orleans, LA</t>
  </si>
  <si>
    <t>CA</t>
  </si>
  <si>
    <t>Detroit, MI</t>
  </si>
  <si>
    <t>OR</t>
  </si>
  <si>
    <t>Korea, South</t>
  </si>
  <si>
    <t>Great Falls, MT</t>
  </si>
  <si>
    <t>Los Angeles, CA</t>
  </si>
  <si>
    <t>NY</t>
  </si>
  <si>
    <t>Indonesia</t>
  </si>
  <si>
    <t>Columbia-Snake, OR</t>
  </si>
  <si>
    <t>Chicago, IL</t>
  </si>
  <si>
    <t>MN</t>
  </si>
  <si>
    <t>Cleveland, OH</t>
  </si>
  <si>
    <t>MO</t>
  </si>
  <si>
    <t>New York City, NY</t>
  </si>
  <si>
    <t>Serbia</t>
  </si>
  <si>
    <t>Minneapolis, MN</t>
  </si>
  <si>
    <t>Japan</t>
  </si>
  <si>
    <t>San Diego, CA</t>
  </si>
  <si>
    <t>VA</t>
  </si>
  <si>
    <t>Malaysia</t>
  </si>
  <si>
    <t>St. Louis, MO</t>
  </si>
  <si>
    <t>AL</t>
  </si>
  <si>
    <t>Philadelphia, PA</t>
  </si>
  <si>
    <t>ND</t>
  </si>
  <si>
    <t>Honolulu, HI</t>
  </si>
  <si>
    <t>Taiwan</t>
  </si>
  <si>
    <t>Norfolk, VA</t>
  </si>
  <si>
    <t>SC</t>
  </si>
  <si>
    <t>Mobile, AL</t>
  </si>
  <si>
    <t>GA</t>
  </si>
  <si>
    <t>Ogdensburg, NY</t>
  </si>
  <si>
    <t>WA</t>
  </si>
  <si>
    <t>Pembina, ND</t>
  </si>
  <si>
    <t>PR</t>
  </si>
  <si>
    <t>Portland, ME</t>
  </si>
  <si>
    <t>WI</t>
  </si>
  <si>
    <t>Charleston, SC</t>
  </si>
  <si>
    <t>Dallas-Fort Worth, TX</t>
  </si>
  <si>
    <t>Savannah, GA</t>
  </si>
  <si>
    <t>Seattle, WA</t>
  </si>
  <si>
    <t>AK</t>
  </si>
  <si>
    <t>San Juan, PR</t>
  </si>
  <si>
    <t>Milwaukee, WI</t>
  </si>
  <si>
    <t>VT</t>
  </si>
  <si>
    <t>Boston, MA</t>
  </si>
  <si>
    <t>AZ</t>
  </si>
  <si>
    <t>San Francisco, CA</t>
  </si>
  <si>
    <t>Baltimore, MD</t>
  </si>
  <si>
    <t>Buffalo, NY</t>
  </si>
  <si>
    <t>Miami, FL</t>
  </si>
  <si>
    <t>Anchorage, AK</t>
  </si>
  <si>
    <t>Washington, DC</t>
  </si>
  <si>
    <t>St. Albans, VT</t>
  </si>
  <si>
    <t>Nogales, AZ</t>
  </si>
  <si>
    <t>Towers</t>
  </si>
  <si>
    <t>Asia</t>
  </si>
  <si>
    <t>North America</t>
  </si>
  <si>
    <t>Europe</t>
  </si>
  <si>
    <t>Other</t>
  </si>
  <si>
    <t>Wind blades and hubs</t>
  </si>
  <si>
    <t>South America</t>
  </si>
  <si>
    <t>country</t>
  </si>
  <si>
    <t>import percentage</t>
  </si>
  <si>
    <t>Origins of U.S. imports of selected wind turbine equipment</t>
  </si>
  <si>
    <t xml:space="preserve"> (estimated for 2006−2010)</t>
  </si>
  <si>
    <t>Other wind-related equipment</t>
  </si>
  <si>
    <t xml:space="preserve"> (estimated for 2006−2011)</t>
  </si>
  <si>
    <t>Wind generators and generator parts</t>
  </si>
  <si>
    <t>Wind towers</t>
  </si>
  <si>
    <t>(estimated for 2014−2019)</t>
  </si>
  <si>
    <t>Source: Marex Spectron</t>
  </si>
  <si>
    <t>Estimated imports of wind-powered generating sets, nacelles, towers, generators and generator parts, and blades and hubs</t>
  </si>
  <si>
    <t>Nacelle Assembly</t>
  </si>
  <si>
    <t>Blades and Hubs</t>
  </si>
  <si>
    <t>low end</t>
  </si>
  <si>
    <t>high end</t>
  </si>
  <si>
    <t>Component</t>
  </si>
  <si>
    <t>diff</t>
  </si>
  <si>
    <t>Wind Towers</t>
  </si>
  <si>
    <t>2023e</t>
  </si>
  <si>
    <t>2025e</t>
  </si>
  <si>
    <t>Sources: Berkeley Lab, annual financial reports, forecast providers</t>
  </si>
  <si>
    <t>previous</t>
  </si>
  <si>
    <t>four quarters</t>
  </si>
  <si>
    <t>Level10 PPA Price Index</t>
  </si>
  <si>
    <t>Other renewable</t>
  </si>
  <si>
    <t>Other non-renewable</t>
  </si>
  <si>
    <t>1998-99</t>
  </si>
  <si>
    <t>2007</t>
  </si>
  <si>
    <t>2009</t>
  </si>
  <si>
    <t>2011</t>
  </si>
  <si>
    <t>2013</t>
  </si>
  <si>
    <t>2015</t>
  </si>
  <si>
    <t>2017</t>
  </si>
  <si>
    <t>Average Nameplate Capacity (left scale)</t>
  </si>
  <si>
    <t>Average Rotor Diameter (right scale)</t>
  </si>
  <si>
    <t>Average Hub Height (right scale)</t>
  </si>
  <si>
    <t>Capacity</t>
  </si>
  <si>
    <t>&lt;2.0 MW</t>
  </si>
  <si>
    <t>2.0−2.75 MW</t>
  </si>
  <si>
    <t>2.75−3.5 MW</t>
  </si>
  <si>
    <t>≥3.5 MW</t>
  </si>
  <si>
    <t>&lt;80 m</t>
  </si>
  <si>
    <t>80−90 m</t>
  </si>
  <si>
    <t>90−100 m</t>
  </si>
  <si>
    <t>≥100 m</t>
  </si>
  <si>
    <t>&lt;100 m</t>
  </si>
  <si>
    <t>100-115 m</t>
  </si>
  <si>
    <t>115-130 m</t>
  </si>
  <si>
    <t>≥130 m</t>
  </si>
  <si>
    <t>'98−99</t>
  </si>
  <si>
    <t>'02−03</t>
  </si>
  <si>
    <t>≥200−250</t>
  </si>
  <si>
    <t>≥250−300</t>
  </si>
  <si>
    <t>≥300−350</t>
  </si>
  <si>
    <t>≥350</t>
  </si>
  <si>
    <t>2000-1</t>
  </si>
  <si>
    <t>2004-5</t>
  </si>
  <si>
    <t>'00−01</t>
  </si>
  <si>
    <t>'04−05</t>
  </si>
  <si>
    <t>Trends in turbine specific power</t>
  </si>
  <si>
    <t>2002-3</t>
  </si>
  <si>
    <t>Pending</t>
  </si>
  <si>
    <t>Proposed</t>
  </si>
  <si>
    <t>label</t>
  </si>
  <si>
    <t>Hub height</t>
  </si>
  <si>
    <t>Rotor diameter</t>
  </si>
  <si>
    <t xml:space="preserve">Average turbine nameplate capacity, hub height, and rotor diameter for land-based wind </t>
  </si>
  <si>
    <t>Trends in turbine nameplate capacity, hub height, and rotor diameter</t>
  </si>
  <si>
    <t>Wind speed</t>
  </si>
  <si>
    <t>Wind resource quality</t>
  </si>
  <si>
    <t>&lt;450 ft</t>
  </si>
  <si>
    <t>450−550 ft</t>
  </si>
  <si>
    <t>550−650 ft</t>
  </si>
  <si>
    <t>650−750 ft</t>
  </si>
  <si>
    <t>Total height</t>
  </si>
  <si>
    <t>Hub Height</t>
  </si>
  <si>
    <t>Original</t>
  </si>
  <si>
    <t>Retrofitted</t>
  </si>
  <si>
    <t>Rotor Diameter</t>
  </si>
  <si>
    <t>Specific Power</t>
  </si>
  <si>
    <t>Annual and cumulative growth in U.S. wind power capacity </t>
  </si>
  <si>
    <t>Cumulative</t>
  </si>
  <si>
    <t>Annual</t>
  </si>
  <si>
    <t>US</t>
  </si>
  <si>
    <t>in the</t>
  </si>
  <si>
    <t>All 50 States (plus Puerto Rico)</t>
  </si>
  <si>
    <t>Cumulative MW</t>
  </si>
  <si>
    <t>Annual MW</t>
  </si>
  <si>
    <t>In-State Generation</t>
  </si>
  <si>
    <t>In-State Sales</t>
  </si>
  <si>
    <t>Texas</t>
  </si>
  <si>
    <t>Iowa</t>
  </si>
  <si>
    <t>Kansas</t>
  </si>
  <si>
    <t>IA</t>
  </si>
  <si>
    <t>Illinois</t>
  </si>
  <si>
    <t>Oklahoma</t>
  </si>
  <si>
    <t>North Dakota</t>
  </si>
  <si>
    <t>OK</t>
  </si>
  <si>
    <t>South Dakota</t>
  </si>
  <si>
    <t>KS</t>
  </si>
  <si>
    <t>California</t>
  </si>
  <si>
    <t>New Mexico</t>
  </si>
  <si>
    <t>Maine</t>
  </si>
  <si>
    <t>Nebraska</t>
  </si>
  <si>
    <t>Michigan</t>
  </si>
  <si>
    <t>Minnesota</t>
  </si>
  <si>
    <t>Wyoming</t>
  </si>
  <si>
    <t>Colorado</t>
  </si>
  <si>
    <t>CO</t>
  </si>
  <si>
    <t>Oregon</t>
  </si>
  <si>
    <t>Washington</t>
  </si>
  <si>
    <t>Indiana</t>
  </si>
  <si>
    <t>Vermont</t>
  </si>
  <si>
    <t>IN</t>
  </si>
  <si>
    <t>Idaho</t>
  </si>
  <si>
    <t>Montana</t>
  </si>
  <si>
    <t>Pennsylvania</t>
  </si>
  <si>
    <t>NE</t>
  </si>
  <si>
    <t>New York</t>
  </si>
  <si>
    <t>WY</t>
  </si>
  <si>
    <t>Ohio</t>
  </si>
  <si>
    <t>Alaska</t>
  </si>
  <si>
    <t>Hawaii</t>
  </si>
  <si>
    <t>ID</t>
  </si>
  <si>
    <t>Rest of U.S.</t>
  </si>
  <si>
    <t>UT</t>
  </si>
  <si>
    <t>NC</t>
  </si>
  <si>
    <t>NV</t>
  </si>
  <si>
    <t>TN</t>
  </si>
  <si>
    <t>AR</t>
  </si>
  <si>
    <t>KY</t>
  </si>
  <si>
    <t>MS</t>
  </si>
  <si>
    <t>Vestas</t>
  </si>
  <si>
    <t>GE Wind</t>
  </si>
  <si>
    <t>Siemens (pre-2017)</t>
  </si>
  <si>
    <t>Gamesa (pre-2017)</t>
  </si>
  <si>
    <t>SGRE</t>
  </si>
  <si>
    <t>Acciona (pre-2016)</t>
  </si>
  <si>
    <t>Nordex (pre-2016)</t>
  </si>
  <si>
    <t>Nordex Acciona</t>
  </si>
  <si>
    <t>Goldwind</t>
  </si>
  <si>
    <t>Turbine OEM global profitability over time</t>
  </si>
  <si>
    <t>EBITDA</t>
  </si>
  <si>
    <t>Gamesa/SGRE</t>
  </si>
  <si>
    <t>Nordex</t>
  </si>
  <si>
    <t>EBIT</t>
  </si>
  <si>
    <t>Through Year</t>
  </si>
  <si>
    <t>GW</t>
  </si>
  <si>
    <t>Percent of Total</t>
  </si>
  <si>
    <t>IOU</t>
  </si>
  <si>
    <t>POU</t>
  </si>
  <si>
    <t>IPP</t>
  </si>
  <si>
    <t>Undisclosed</t>
  </si>
  <si>
    <t>Power Marketer</t>
  </si>
  <si>
    <t>Retail</t>
  </si>
  <si>
    <t>On-Site</t>
  </si>
  <si>
    <t>Merchant/Quasi-Merchant</t>
  </si>
  <si>
    <t>Capacity-</t>
  </si>
  <si>
    <t>Weighted</t>
  </si>
  <si>
    <t>Fleet-wide</t>
  </si>
  <si>
    <t>COD</t>
  </si>
  <si>
    <t>Project</t>
  </si>
  <si>
    <t>Sample</t>
  </si>
  <si>
    <t>Factor</t>
  </si>
  <si>
    <t>Code</t>
  </si>
  <si>
    <t>Projects</t>
  </si>
  <si>
    <t>1998-</t>
  </si>
  <si>
    <t>Note: In order to have all three indices be directionally consistent with their influence on capacity factor, this figure indexes the inverse of specific power (i.e., a decline in specific power causes the index to increase rather than decrease).</t>
  </si>
  <si>
    <t>Weighted-</t>
  </si>
  <si>
    <t>Index of</t>
  </si>
  <si>
    <t>the Inverse</t>
  </si>
  <si>
    <t>Built</t>
  </si>
  <si>
    <t>Built Wind</t>
  </si>
  <si>
    <t>of Built</t>
  </si>
  <si>
    <t>Turbine</t>
  </si>
  <si>
    <t>Resource</t>
  </si>
  <si>
    <t>Specific</t>
  </si>
  <si>
    <t>Hub</t>
  </si>
  <si>
    <t>Quality</t>
  </si>
  <si>
    <t>Power</t>
  </si>
  <si>
    <t>Height</t>
  </si>
  <si>
    <t>2000-01</t>
  </si>
  <si>
    <t>2002-03</t>
  </si>
  <si>
    <t>2004-05</t>
  </si>
  <si>
    <t>Average Capacity Factor</t>
  </si>
  <si>
    <t>Wind Resource Quality</t>
  </si>
  <si>
    <t>Specific Power Range</t>
  </si>
  <si>
    <t>Lower</t>
  </si>
  <si>
    <t>Medium</t>
  </si>
  <si>
    <t>Higher</t>
  </si>
  <si>
    <t>Highest</t>
  </si>
  <si>
    <r>
      <t>≥ 400 W/m</t>
    </r>
    <r>
      <rPr>
        <vertAlign val="superscript"/>
        <sz val="10"/>
        <rFont val="Arial"/>
        <family val="2"/>
      </rPr>
      <t>2</t>
    </r>
  </si>
  <si>
    <r>
      <t>&lt; 400 W/m</t>
    </r>
    <r>
      <rPr>
        <vertAlign val="superscript"/>
        <sz val="10"/>
        <rFont val="Arial"/>
        <family val="2"/>
      </rPr>
      <t>2</t>
    </r>
  </si>
  <si>
    <r>
      <t>≥ 350 W/m</t>
    </r>
    <r>
      <rPr>
        <vertAlign val="superscript"/>
        <sz val="10"/>
        <rFont val="Arial"/>
        <family val="2"/>
      </rPr>
      <t>2</t>
    </r>
  </si>
  <si>
    <r>
      <t>&lt; 350 W/m</t>
    </r>
    <r>
      <rPr>
        <vertAlign val="superscript"/>
        <sz val="10"/>
        <rFont val="Arial"/>
        <family val="2"/>
      </rPr>
      <t>2</t>
    </r>
  </si>
  <si>
    <r>
      <t>≥ 300 W/m</t>
    </r>
    <r>
      <rPr>
        <vertAlign val="superscript"/>
        <sz val="10"/>
        <rFont val="Arial"/>
        <family val="2"/>
      </rPr>
      <t>2</t>
    </r>
  </si>
  <si>
    <r>
      <t>&lt; 300 W/m</t>
    </r>
    <r>
      <rPr>
        <vertAlign val="superscript"/>
        <sz val="10"/>
        <rFont val="Arial"/>
        <family val="2"/>
      </rPr>
      <t>2</t>
    </r>
  </si>
  <si>
    <r>
      <t>≥ 250 W/m</t>
    </r>
    <r>
      <rPr>
        <vertAlign val="superscript"/>
        <sz val="10"/>
        <rFont val="Arial"/>
        <family val="2"/>
      </rPr>
      <t>2</t>
    </r>
  </si>
  <si>
    <r>
      <t>&lt; 250 W/m</t>
    </r>
    <r>
      <rPr>
        <vertAlign val="superscript"/>
        <sz val="10"/>
        <rFont val="Arial"/>
        <family val="2"/>
      </rPr>
      <t>2</t>
    </r>
  </si>
  <si>
    <t>Projects in Sample</t>
  </si>
  <si>
    <t>MW in Sample</t>
  </si>
  <si>
    <t>Wind curtailment and penetration rates by ISO</t>
  </si>
  <si>
    <t>Sources: ERCOT, MISO, CAISO, NYISO, PJM, ISO-NE, SPP</t>
  </si>
  <si>
    <t>Curtailment</t>
  </si>
  <si>
    <t>%</t>
  </si>
  <si>
    <t>Year</t>
  </si>
  <si>
    <t xml:space="preserve"> </t>
  </si>
  <si>
    <t>Inter-annual variability in the wind resource by region and nationally</t>
  </si>
  <si>
    <t>Full Sample</t>
  </si>
  <si>
    <t>Indexed Capacity Factor (Year 2=100%)</t>
  </si>
  <si>
    <t>Median</t>
  </si>
  <si>
    <t>Years</t>
  </si>
  <si>
    <t>25th</t>
  </si>
  <si>
    <t>50th</t>
  </si>
  <si>
    <t>75th</t>
  </si>
  <si>
    <t>Post-COD</t>
  </si>
  <si>
    <t>Years with fewer than 10 projects are excluded from the graph.</t>
  </si>
  <si>
    <t>Sources: AWS Truepower, National Renewable Energy Laboratory (NREL)</t>
  </si>
  <si>
    <t>Wind energy penetration in subset of top global wind markets</t>
  </si>
  <si>
    <t>Installed Capacity (MW)</t>
  </si>
  <si>
    <t>Location of wind turbine and component manufacturing facilities</t>
  </si>
  <si>
    <t>Sources: OEM annual reports and financial statements</t>
  </si>
  <si>
    <t>Latest-year annual data (MW):</t>
  </si>
  <si>
    <t>Turbine OEM</t>
  </si>
  <si>
    <t>Pecent of total</t>
  </si>
  <si>
    <t>Percent of total</t>
  </si>
  <si>
    <t>U.S.</t>
  </si>
  <si>
    <t>Changes in project-level capacity factors as projects age</t>
  </si>
  <si>
    <t>Number of Turbines with Change</t>
  </si>
  <si>
    <t>Average Pre-Retrofit</t>
  </si>
  <si>
    <t>Average Change</t>
  </si>
  <si>
    <t>Number of Turbines Undergoing Any Change in Year</t>
  </si>
  <si>
    <r>
      <t xml:space="preserve">Note: Table above shows changes for </t>
    </r>
    <r>
      <rPr>
        <i/>
        <u/>
        <sz val="10"/>
        <rFont val="Arial"/>
        <family val="2"/>
      </rPr>
      <t>only</t>
    </r>
    <r>
      <rPr>
        <i/>
        <sz val="10"/>
        <rFont val="Arial"/>
        <family val="2"/>
      </rPr>
      <t xml:space="preserve"> turbines that received that change, rather than for all turbines that received any change, as is shown in the figure and the table to the left.</t>
    </r>
  </si>
  <si>
    <t>Standalone</t>
  </si>
  <si>
    <t>Hybrid</t>
  </si>
  <si>
    <t>Storage</t>
  </si>
  <si>
    <t>Nuclear</t>
  </si>
  <si>
    <t>Source: Berkeley Lab review of interconnection queues</t>
  </si>
  <si>
    <t>Capacity (MW)</t>
  </si>
  <si>
    <t>West (non-ISO)</t>
  </si>
  <si>
    <t>Southeast (non-ISO)</t>
  </si>
  <si>
    <t>ISO</t>
  </si>
  <si>
    <t>Fossil online date</t>
  </si>
  <si>
    <t>Fossil capacity (MW)</t>
  </si>
  <si>
    <t>Kotzebue Hybrid</t>
  </si>
  <si>
    <t>LIB</t>
  </si>
  <si>
    <t>Harbec Energy</t>
  </si>
  <si>
    <t>Worthington</t>
  </si>
  <si>
    <t>Lamar Plant</t>
  </si>
  <si>
    <t>Carleton College</t>
  </si>
  <si>
    <t>Wild Horse</t>
  </si>
  <si>
    <t>Mountain Lake</t>
  </si>
  <si>
    <t>Notrees Windpower Hybrid</t>
  </si>
  <si>
    <t>Rolling Thunder Wind Farm Hybrid</t>
  </si>
  <si>
    <t>Pyron Wind Farm LLC Hybrid</t>
  </si>
  <si>
    <t>Inadale Wind Farm LLC Hybrid</t>
  </si>
  <si>
    <t>Deer Island Treatment Plant</t>
  </si>
  <si>
    <t>Geneseo</t>
  </si>
  <si>
    <t>Laurel Mountain Hybrid</t>
  </si>
  <si>
    <t>Kingman 1</t>
  </si>
  <si>
    <t>Auwahi Wind Energy Hybrid</t>
  </si>
  <si>
    <t>Texas Dispatchable Wind 1</t>
  </si>
  <si>
    <t>CAES</t>
  </si>
  <si>
    <t>Waxdale</t>
  </si>
  <si>
    <t>Snake River</t>
  </si>
  <si>
    <t>Red Horse 2</t>
  </si>
  <si>
    <t>TAC-Distributed Energy Resource Hybrid</t>
  </si>
  <si>
    <t>Lake Region Community Hybrid, LLC</t>
  </si>
  <si>
    <t># projects</t>
  </si>
  <si>
    <t>Gen 1 (MW)</t>
  </si>
  <si>
    <t>Gen 2 (MW)</t>
  </si>
  <si>
    <t>Gen 3 (MW)</t>
  </si>
  <si>
    <t>Total Gen (MW)</t>
  </si>
  <si>
    <t>Storage energy (MWh)</t>
  </si>
  <si>
    <t>Wind+Storage</t>
  </si>
  <si>
    <t>Wind+PV+Storage</t>
  </si>
  <si>
    <t>Wind+PV</t>
  </si>
  <si>
    <t>PV+Storage</t>
  </si>
  <si>
    <t>Fossil+Storage</t>
  </si>
  <si>
    <t>Hydro+Storage</t>
  </si>
  <si>
    <t>PV</t>
  </si>
  <si>
    <t>Fossil</t>
  </si>
  <si>
    <t>List of hybrid / co-located projects that include wind power</t>
  </si>
  <si>
    <t>Hybrid Wind Capacity</t>
  </si>
  <si>
    <t>Wind hybrid / co-located projects over time</t>
  </si>
  <si>
    <t>Wind hybrid / co-located projects by region</t>
  </si>
  <si>
    <t>Wind hybrid / co-located projects by state</t>
  </si>
  <si>
    <t>Southwest (non-ISO)</t>
  </si>
  <si>
    <t>Online wind hybrid / co-located projects: wind+storage, wind+other generator(s), wind+other generator(s)+storage</t>
  </si>
  <si>
    <t>Online wind hybrid / co-located projects compared to other online hybrid / co-located plants</t>
  </si>
  <si>
    <t>Online generator+storage hybrid / co-located projects: wind+storage, PV+storage, fossil+storage</t>
  </si>
  <si>
    <t>Online hybrid / co-located projects (all configuarions)</t>
  </si>
  <si>
    <t>Storage ratio</t>
  </si>
  <si>
    <t>Total capacity (MW)</t>
  </si>
  <si>
    <t>Storage: generator ratio</t>
  </si>
  <si>
    <t>Installed wind power project costs over time</t>
  </si>
  <si>
    <t>Sources: Berkeley Lab</t>
  </si>
  <si>
    <t>Average Cost</t>
  </si>
  <si>
    <t>MW</t>
  </si>
  <si>
    <t>≤5 MW</t>
  </si>
  <si>
    <t>5-20 MW</t>
  </si>
  <si>
    <t>20-50 MW</t>
  </si>
  <si>
    <t>50-100 MW</t>
  </si>
  <si>
    <t>100-200 MW</t>
  </si>
  <si>
    <t>&gt;200 MW</t>
  </si>
  <si>
    <t>Bin</t>
  </si>
  <si>
    <t>Individual Projects:</t>
  </si>
  <si>
    <t>Size Bin</t>
  </si>
  <si>
    <t>Commercial</t>
  </si>
  <si>
    <t>Operation</t>
  </si>
  <si>
    <t>Date</t>
  </si>
  <si>
    <t xml:space="preserve">Source: Berkeley Lab; some data points suppressed to protect confidentiality </t>
  </si>
  <si>
    <t>Median annual O&amp;M costs by project age and commercial operation date</t>
  </si>
  <si>
    <t>Years Since Commercial Operation Date</t>
  </si>
  <si>
    <t>Commercial Operation Date</t>
  </si>
  <si>
    <t>n/a = insufficient data</t>
  </si>
  <si>
    <t>Sample Size</t>
  </si>
  <si>
    <t>Source: Berkeley Lab; medians shown only for groups of two or more projects, and only projects &gt;5 MW are included.</t>
  </si>
  <si>
    <t>Levelized wind PPA prices by PPA execution date and region (full sample)</t>
  </si>
  <si>
    <t>Levelized wind PPA prices by PPA execution date and region (recent sample)</t>
  </si>
  <si>
    <t>PPA Execution Date</t>
  </si>
  <si>
    <t>Generation-weighted average levelized wind PPA prices by PPA execution date and region</t>
  </si>
  <si>
    <t>PPA</t>
  </si>
  <si>
    <t>Nationwide</t>
  </si>
  <si>
    <t>Execution</t>
  </si>
  <si>
    <t>Average PPA</t>
  </si>
  <si>
    <t>1996-99</t>
  </si>
  <si>
    <t>Wind PPA prices and natural gas fuel cost projections by calendar year over time</t>
  </si>
  <si>
    <t>10th Percentile</t>
  </si>
  <si>
    <t>50th Percentile (Median)</t>
  </si>
  <si>
    <t>90th Percentile</t>
  </si>
  <si>
    <t>Diff</t>
  </si>
  <si>
    <t>Min</t>
  </si>
  <si>
    <t>Reference Case</t>
  </si>
  <si>
    <t>Max</t>
  </si>
  <si>
    <t>Levelized wind and solar PPA prices and levelized gas price projections</t>
  </si>
  <si>
    <t>Levelized Gas</t>
  </si>
  <si>
    <t>Price Projection</t>
  </si>
  <si>
    <t>Estimated levelized cost of wind energy by commercial operation date</t>
  </si>
  <si>
    <t>GW:</t>
  </si>
  <si>
    <t>Projects:</t>
  </si>
  <si>
    <t>Installed wind power project costs by region, over time</t>
  </si>
  <si>
    <t>Table of Contents</t>
  </si>
  <si>
    <t>#</t>
  </si>
  <si>
    <t>Sheet Name</t>
  </si>
  <si>
    <t>Regional Definitions</t>
  </si>
  <si>
    <t>Wind Capacity Growth</t>
  </si>
  <si>
    <t>Capacity Additions by Region</t>
  </si>
  <si>
    <t>International Wind Ranking</t>
  </si>
  <si>
    <t>International Wind Penetration</t>
  </si>
  <si>
    <t>Online Wind Hybrids</t>
  </si>
  <si>
    <t>All Hybrid Comparison</t>
  </si>
  <si>
    <t>Generator+Storage Hybrids</t>
  </si>
  <si>
    <t>All Capacity in Queues</t>
  </si>
  <si>
    <t>Wind Capacity in Queues, Region</t>
  </si>
  <si>
    <t>Hybrid Capacity in Queues</t>
  </si>
  <si>
    <t>OEM Market Share</t>
  </si>
  <si>
    <t>Manufacturing Facilities</t>
  </si>
  <si>
    <t>Manufacturing Capability</t>
  </si>
  <si>
    <t>OEM Profitability</t>
  </si>
  <si>
    <t>Wind Equip Imports by Country</t>
  </si>
  <si>
    <t>Domestic Content</t>
  </si>
  <si>
    <t>Capacity by Owner</t>
  </si>
  <si>
    <t>Capacity by Offtake</t>
  </si>
  <si>
    <t>Avg Capacity, Height &amp; Diameter</t>
  </si>
  <si>
    <t>Wind Resource by Year</t>
  </si>
  <si>
    <t>Capacity Factor by State</t>
  </si>
  <si>
    <t>Capacity Factor Drivers</t>
  </si>
  <si>
    <t>Curtailment and Penetration</t>
  </si>
  <si>
    <t>Inter-Annual Variability</t>
  </si>
  <si>
    <t>Performance with Project Age</t>
  </si>
  <si>
    <t>Wind Turbine Prices</t>
  </si>
  <si>
    <t>CapEx Over Time</t>
  </si>
  <si>
    <t>CapEx by Project Capacity</t>
  </si>
  <si>
    <t>O&amp;M Over Time</t>
  </si>
  <si>
    <t>O&amp;M by Project Age</t>
  </si>
  <si>
    <t>Wind PPA Average</t>
  </si>
  <si>
    <t>Level10 Wind PPA Prices</t>
  </si>
  <si>
    <t>Wind LCOE Over Time</t>
  </si>
  <si>
    <t>Wind LCOE by Region</t>
  </si>
  <si>
    <t>REC Prices</t>
  </si>
  <si>
    <t>Wind &amp; PV PPAs vs Gas</t>
  </si>
  <si>
    <t>Transmission Build</t>
  </si>
  <si>
    <t>Wind Capacity Forecasts</t>
  </si>
  <si>
    <t>Battery</t>
  </si>
  <si>
    <t>Other Storage</t>
  </si>
  <si>
    <t>Standalone Storage</t>
  </si>
  <si>
    <t xml:space="preserve">Hybrid </t>
  </si>
  <si>
    <t>Nat. Gas</t>
  </si>
  <si>
    <t>Notes: (1) Hybrid plants involving multiple generator types (e.g., wind+PV+storage, or just wind+PV) show up in all generator categories, presuming the capacity is known</t>
  </si>
  <si>
    <t>Wind Capacity in Hybrids (MW)</t>
  </si>
  <si>
    <t>Solar Capacity in Hybrids (MW)</t>
  </si>
  <si>
    <t>Wind+
Storage</t>
  </si>
  <si>
    <t>Wind+
Solar</t>
  </si>
  <si>
    <t>Wind+
Solar+
Storage</t>
  </si>
  <si>
    <t>Solar+
Storage</t>
  </si>
  <si>
    <t>Solar+
Wind</t>
  </si>
  <si>
    <t>Solar+
Wind+
Storage</t>
  </si>
  <si>
    <t>State Wind Deployment</t>
  </si>
  <si>
    <t xml:space="preserve">calendar </t>
  </si>
  <si>
    <t>Location of Tall Tower &amp; Low SP</t>
  </si>
  <si>
    <t>Future Total Height Trends</t>
  </si>
  <si>
    <t>Recent Wind PPAs v Gas Forecast</t>
  </si>
  <si>
    <t>Market Value and PPAs over Time</t>
  </si>
  <si>
    <t>Introduction</t>
  </si>
  <si>
    <t>Newer: Post-2007</t>
  </si>
  <si>
    <t>Level10 Energy wind PPA price indices</t>
  </si>
  <si>
    <t>Estimated levelized cost of wind energy by region, over last five years</t>
  </si>
  <si>
    <t>Wholesale market value: energy and capacity</t>
  </si>
  <si>
    <t>Wind power capacity additions: historical installations and projected growth by various independent analysts</t>
  </si>
  <si>
    <t>Value Relative to Flat Block</t>
  </si>
  <si>
    <t>$/kW-yr</t>
  </si>
  <si>
    <t xml:space="preserve">(projects </t>
  </si>
  <si>
    <t>O&amp;M data)</t>
  </si>
  <si>
    <t/>
  </si>
  <si>
    <t>Older: Pre-2008</t>
  </si>
  <si>
    <t>ISONE</t>
  </si>
  <si>
    <t>Flat block</t>
  </si>
  <si>
    <t>Profile</t>
  </si>
  <si>
    <t>Total change</t>
  </si>
  <si>
    <t xml:space="preserve">SPP </t>
  </si>
  <si>
    <t xml:space="preserve">CAISO </t>
  </si>
  <si>
    <t xml:space="preserve">ISO-NE </t>
  </si>
  <si>
    <t xml:space="preserve">MISO </t>
  </si>
  <si>
    <t xml:space="preserve">NYISO </t>
  </si>
  <si>
    <t xml:space="preserve">ERCOT </t>
  </si>
  <si>
    <t>Wind value</t>
  </si>
  <si>
    <t>in</t>
  </si>
  <si>
    <t>Name</t>
  </si>
  <si>
    <t>CapEx Trend by Region</t>
  </si>
  <si>
    <t xml:space="preserve">Lawrence Berkeley National Laboratory </t>
  </si>
  <si>
    <r>
      <t xml:space="preserve">1 </t>
    </r>
    <r>
      <rPr>
        <sz val="12"/>
        <color rgb="FF404040"/>
        <rFont val="Arial"/>
        <family val="2"/>
      </rPr>
      <t>Corresponding authors</t>
    </r>
  </si>
  <si>
    <t xml:space="preserve">Disclaimer </t>
  </si>
  <si>
    <t>Acknowledgments</t>
  </si>
  <si>
    <t xml:space="preserve">For additional details and related products, see: windreport.lbl.gov   
</t>
  </si>
  <si>
    <t>Contact the authors: Ryan Wiser (rhwiser@lbl.gov), Mark Bolinger (mabolinger@lbl.gov)</t>
  </si>
  <si>
    <t>Purpose, Scope, and Data</t>
  </si>
  <si>
    <t>Outline of Data File</t>
  </si>
  <si>
    <t>Gamesa in 2016 and earlier, SGRE in 2017 and after</t>
  </si>
  <si>
    <t xml:space="preserve">Storage ratio defined as storage capacity divided by total generator capacity. </t>
  </si>
  <si>
    <t>Source: EIA, FERC, Berkeley Lab</t>
  </si>
  <si>
    <r>
      <t>Ryan Wiser</t>
    </r>
    <r>
      <rPr>
        <vertAlign val="superscript"/>
        <sz val="18"/>
        <color rgb="FF404040"/>
        <rFont val="Arial"/>
        <family val="2"/>
      </rPr>
      <t>1</t>
    </r>
    <r>
      <rPr>
        <sz val="18"/>
        <color rgb="FF404040"/>
        <rFont val="Arial"/>
        <family val="2"/>
      </rPr>
      <t>, Mark Bolinger</t>
    </r>
    <r>
      <rPr>
        <vertAlign val="superscript"/>
        <sz val="18"/>
        <color rgb="FF404040"/>
        <rFont val="Arial"/>
        <family val="2"/>
      </rPr>
      <t>1</t>
    </r>
    <r>
      <rPr>
        <sz val="18"/>
        <color rgb="FF404040"/>
        <rFont val="Arial"/>
        <family val="2"/>
      </rPr>
      <t>, Ben Hoen, Dev Millstein, Joe Rand, Galen Barbose,</t>
    </r>
  </si>
  <si>
    <t>Average:
right axis</t>
  </si>
  <si>
    <t>Note: Smallest bubble sizes reflect smallest-volume PPAs (&lt;5 MW), whereas largest reflect largest-volume PPAs (&gt;500 MW)</t>
  </si>
  <si>
    <t xml:space="preserve">Note: Actual nacelle assembly, tower production, and blades production would be expected to be below maximum production capacity. </t>
  </si>
  <si>
    <t>Note: States shaded in white have no projects in full sample (left) or in newer sample (right)</t>
  </si>
  <si>
    <t xml:space="preserve"> (2) penetration is wind penetration in energy terms pre curtailment</t>
  </si>
  <si>
    <t>Value factor by region with wind penetration (value factor = market value of wind in proportion to that of a generalized flat-block, i.e., 24x7 average price across all pricing nodes in region)</t>
  </si>
  <si>
    <t>(MW)</t>
  </si>
  <si>
    <t>Project-Level</t>
  </si>
  <si>
    <t>LCOE</t>
  </si>
  <si>
    <t>Levelized wind PPA prices by PPA execution date and consolidated region (full sample)</t>
  </si>
  <si>
    <t>Levelized wind PPA prices by PPA execution date and consolidated region (recent sample)</t>
  </si>
  <si>
    <t>Central</t>
  </si>
  <si>
    <t>East</t>
  </si>
  <si>
    <t>Source: Berkeley Lab, FERC</t>
  </si>
  <si>
    <t>Note: West = CAISO, West (non-ISO); Central = MISO, SPP, ERCOT; East = PJM, NYISO, ISO-NE, Southeast (non-ISO)</t>
  </si>
  <si>
    <t>Pacific Wind LLC</t>
  </si>
  <si>
    <t>Kawailoa Wind</t>
  </si>
  <si>
    <t>Plant</t>
  </si>
  <si>
    <t>•  Installation data and trends</t>
  </si>
  <si>
    <t>•  Industry data and trends</t>
  </si>
  <si>
    <t>•  Technology data and trends</t>
  </si>
  <si>
    <t>•  Performance data and trends</t>
  </si>
  <si>
    <t>•  Cost data and trends</t>
  </si>
  <si>
    <t>•  Power sales price and levelized cost data and trends</t>
  </si>
  <si>
    <t>U.S. wind power installations by state</t>
  </si>
  <si>
    <t>•  Wind capacity forecasts</t>
  </si>
  <si>
    <t xml:space="preserve">This work was funded by the Wind Energy Technologies Office, Office of Energy Efficiency and Renewable Energy of the U.S. Department of Energy under Contract No. DE-AC02-05CH11231. The authors are solely responsible for any omissions or errors contained herein. </t>
  </si>
  <si>
    <t>25th percentile</t>
  </si>
  <si>
    <t>Source: Berkeley Lab analysis of data from USA Trade Online, https://usatrade.census.gov</t>
  </si>
  <si>
    <t>Argentina</t>
  </si>
  <si>
    <t>Morocco</t>
  </si>
  <si>
    <t>Hungary</t>
  </si>
  <si>
    <t>Wilmington, NC</t>
  </si>
  <si>
    <t>Wind-powered generating sets and nacelles</t>
  </si>
  <si>
    <t>Source: FERC monthly infrastrcture reports</t>
  </si>
  <si>
    <t>Sources: Berkeley Lab, EIA (some data points suppressed to protect confidentiality)</t>
  </si>
  <si>
    <t>Sources: Berkeley Lab, FERC, EIA</t>
  </si>
  <si>
    <t>Sources: Berkeley Lab, EIA</t>
  </si>
  <si>
    <t>Notes: Hybrid storage capacity is estimated using storage:generator ratios from projects that provide separate capacity data;</t>
  </si>
  <si>
    <t>Notes: (1) Wind capacity includes onshore and offshore for all years, but offshore is only broken out starting in 2020.</t>
  </si>
  <si>
    <t>(3) Hybrid generator capacity is included in all generator categories.</t>
  </si>
  <si>
    <t>Offshore Wind</t>
  </si>
  <si>
    <t>West non-ISO</t>
  </si>
  <si>
    <t>Southeast non-ISO</t>
  </si>
  <si>
    <t>All Regions</t>
  </si>
  <si>
    <r>
      <rPr>
        <b/>
        <sz val="10"/>
        <rFont val="Arial"/>
        <family val="2"/>
      </rPr>
      <t>Onshore</t>
    </r>
    <r>
      <rPr>
        <sz val="10"/>
        <rFont val="Arial"/>
        <family val="2"/>
      </rPr>
      <t xml:space="preserve"> Wind</t>
    </r>
  </si>
  <si>
    <r>
      <rPr>
        <b/>
        <sz val="10"/>
        <rFont val="Arial"/>
        <family val="2"/>
      </rPr>
      <t>Offshore</t>
    </r>
    <r>
      <rPr>
        <sz val="10"/>
        <rFont val="Arial"/>
        <family val="2"/>
      </rPr>
      <t xml:space="preserve"> Wind</t>
    </r>
  </si>
  <si>
    <t>Southeast (non-I</t>
  </si>
  <si>
    <t>% of Proposed Capacity Hybridizing in Each Region</t>
  </si>
  <si>
    <t>Storage*</t>
  </si>
  <si>
    <t>*Note: Hybrid storage capacity is estimated using</t>
  </si>
  <si>
    <t>storage:generator ratios from projects that provide</t>
  </si>
  <si>
    <t>separate capacity data</t>
  </si>
  <si>
    <t>*Note: Hybrid storage capacity is estimated using storage:generator ratios from projects that provide separate capacity data</t>
  </si>
  <si>
    <t>Capacity in Queues, Time+Region</t>
  </si>
  <si>
    <t>Source: ERA, Berkeley Lab; methodology behind the index of inter-annual variability is explained in report appendix</t>
  </si>
  <si>
    <t xml:space="preserve">Influence of Specific Power </t>
  </si>
  <si>
    <t>*U.S. Total also includes AK and HI, in addition to the regions listed</t>
  </si>
  <si>
    <t>Noncontiguous US</t>
  </si>
  <si>
    <t>x</t>
  </si>
  <si>
    <t>Meyersdale Battery</t>
  </si>
  <si>
    <t>Jersey-Atlantic Wind Farm</t>
  </si>
  <si>
    <t>Grand Ridge Battery Projects</t>
  </si>
  <si>
    <t>NRG Elbow Creek Energy Storage Project</t>
  </si>
  <si>
    <t>FPL Energy Illinois Wind LLC Hybrid</t>
  </si>
  <si>
    <t>Osage (IA)</t>
  </si>
  <si>
    <t>Beech Ridge Energy Storage</t>
  </si>
  <si>
    <t>PPL Frey Farm Landfill Wind</t>
  </si>
  <si>
    <t>Macho Springs Power I</t>
  </si>
  <si>
    <t>Sand Point</t>
  </si>
  <si>
    <t>Blue Summit Storage, LLC</t>
  </si>
  <si>
    <t>Lon Wright</t>
  </si>
  <si>
    <t>Casa Mesa Wind Energy Center Hybrid</t>
  </si>
  <si>
    <t>Biomass+Storage</t>
  </si>
  <si>
    <t>Nuclear+Fossil</t>
  </si>
  <si>
    <t xml:space="preserve"> (1) value factor is average combined wind energy and capacity value in each ISO region relative to that of a flat baseload block located in that same ISO; generalized flat block is 24x7 average price across all pricing nodes in region
</t>
  </si>
  <si>
    <t>Flat block at all power plants</t>
  </si>
  <si>
    <t>Wind profile at all power plants</t>
  </si>
  <si>
    <t>Wind profile at wind plants</t>
  </si>
  <si>
    <t>Wind profile at wind plants adjusted for curtailment</t>
  </si>
  <si>
    <t>Congestion</t>
  </si>
  <si>
    <t>This work was prepared as an account of work sponsored by an agency of the United States government. Neither the United States government nor any agency thereof, nor any of their employees, makes any warranty, express or implied, or assumes any legal liability or responsibility for the accuracy, completeness, or usefulness of any information, apparatus, product, or process disclosed, or represents that its use would not infringe privately owned rights. Reference herein to any specific commercial product, process, or service by trade name, trademark, manufacturer, or otherwise does not necessarily constitute or imply its endorsement, recommendation, or favoring by the United States government or any agency thereof. The views and opinions of authors expressed herein do not necessarily state or reflect those of the United States government or any agency thereof.</t>
  </si>
  <si>
    <t>Missouri</t>
  </si>
  <si>
    <t>Source: ACP</t>
  </si>
  <si>
    <t>Under Construction (Under Const.)</t>
  </si>
  <si>
    <t>Advanced Development (Adv. Dev.)</t>
  </si>
  <si>
    <t>Under const.</t>
  </si>
  <si>
    <t>Adv. dev.</t>
  </si>
  <si>
    <t>•  Cost and value comparisons</t>
  </si>
  <si>
    <t>Sources: Berkeley Lab, EIA Form 930, Fell and Johnson (2021)</t>
  </si>
  <si>
    <t xml:space="preserve"> Pollutant</t>
  </si>
  <si>
    <t xml:space="preserve"> Region</t>
  </si>
  <si>
    <t xml:space="preserve"> Wind MWh</t>
  </si>
  <si>
    <t xml:space="preserve"> $/MWh Benefit</t>
  </si>
  <si>
    <t xml:space="preserve">(health and climate benefits reweighted to match regional weights from the LCOE calculation </t>
  </si>
  <si>
    <t>CO2</t>
  </si>
  <si>
    <t>Mid-Atlantic</t>
  </si>
  <si>
    <t>Cost</t>
  </si>
  <si>
    <t>Value</t>
  </si>
  <si>
    <t>Midwest</t>
  </si>
  <si>
    <t>New_England</t>
  </si>
  <si>
    <t>Health</t>
  </si>
  <si>
    <t>New_York</t>
  </si>
  <si>
    <t xml:space="preserve">Climate </t>
  </si>
  <si>
    <t>Northwest</t>
  </si>
  <si>
    <t>Grid</t>
  </si>
  <si>
    <t>Southwest</t>
  </si>
  <si>
    <t xml:space="preserve"> low $/MWh</t>
  </si>
  <si>
    <t xml:space="preserve"> central $/MWh</t>
  </si>
  <si>
    <t xml:space="preserve"> high $/MWh</t>
  </si>
  <si>
    <t>SO2</t>
  </si>
  <si>
    <t>NOx</t>
  </si>
  <si>
    <t>Total emission benefits</t>
  </si>
  <si>
    <t>AQ $/MWh</t>
  </si>
  <si>
    <t>CO2 $/MWh</t>
  </si>
  <si>
    <t>Total Bens $/MWh</t>
  </si>
  <si>
    <t>Land-Based Wind Market Report</t>
  </si>
  <si>
    <t>Health and Climate Benefits</t>
  </si>
  <si>
    <t>Wind-powered generating sets and parts, including nacelles</t>
  </si>
  <si>
    <t>(wind-powered generating sets and parts, towers, generators and generator parts, blades and hubs, and nacelles)</t>
  </si>
  <si>
    <t>Q3</t>
  </si>
  <si>
    <t>Q4</t>
  </si>
  <si>
    <t>Q1</t>
  </si>
  <si>
    <t>Q2</t>
  </si>
  <si>
    <t>Sources: ACP, Berkeley Lab</t>
  </si>
  <si>
    <t>Sources: ACP, EIA</t>
  </si>
  <si>
    <t>Source: Berkeley Lab estimates based on ACP</t>
  </si>
  <si>
    <t xml:space="preserve">Sources: GWEC, ACP </t>
  </si>
  <si>
    <t>Sources: ACP, Berkeley Lab, turbine manufacturers</t>
  </si>
  <si>
    <t>Sources: ACP, independent analyst projections</t>
  </si>
  <si>
    <t>180−200</t>
  </si>
  <si>
    <t>Notes: Line widths are proportional to amount of imports, by country. Figure does not intend to depict the destination of these imports, by state.</t>
  </si>
  <si>
    <t>Note: Size of bubble reflects contract capacity.</t>
  </si>
  <si>
    <t xml:space="preserve">Note: Wind-related trade codes and definitions are not consistent over the full time period.  </t>
  </si>
  <si>
    <t>Sources: ACP, Berkeley Lab, AWS Truepower, FAA Obstacle Evaluation / Airport Airspace Analysis files</t>
  </si>
  <si>
    <t>Sources: ACP, U.S. Wind Turbine Database, AWS Truepower, Berkeley Lab</t>
  </si>
  <si>
    <t>Sources: ACP, FAA Obstacle Evaluation / Airport Airspace Analysis files, Berkeley Lab</t>
  </si>
  <si>
    <t>Sources: FAA Obstacle Evaluation / Airport Airspace Analysis files, AWS Truepower, ACP, Berkeley Lab</t>
  </si>
  <si>
    <t xml:space="preserve">Note: NYISO data are not available over this period. For other regions, data for specific years are missing. </t>
  </si>
  <si>
    <t xml:space="preserve">Note: Estimates not provided for Southeast due to small number of wind plants in that region. </t>
  </si>
  <si>
    <t xml:space="preserve">Note: Size of bubble reflects project capacity. </t>
  </si>
  <si>
    <t xml:space="preserve">Notes: Size of bubble reflects project capacity. Other regions lack adequate data for inclusion. </t>
  </si>
  <si>
    <t>Note: Size of bubble reflects project capacity.</t>
  </si>
  <si>
    <t>1998−2005</t>
  </si>
  <si>
    <t>2022 Edition</t>
  </si>
  <si>
    <t>August 2022</t>
  </si>
  <si>
    <t>Average Retrofit Tech Change</t>
  </si>
  <si>
    <t>Naïm Darghouth, Will Gorman, Seongeun Jeong, Ben Paulos</t>
  </si>
  <si>
    <t>Summarize publicly available data on key trends in U.S. wind power sector. Focus on land-based wind turbines over 100 kW in size. Separate DOE-funded data collection efforts on distributed and offshore wind. Focus on historical data, with some emphasis on the previous year. Data sources include EIA, FERC, SEC, ACP, etc.</t>
  </si>
  <si>
    <t>Sources: ACP, independent analyst projections, Berkeley Lab</t>
  </si>
  <si>
    <t>2026e</t>
  </si>
  <si>
    <t>year 2021</t>
  </si>
  <si>
    <t>Sources: Berkeley Lab, Hitachi, ISOs</t>
  </si>
  <si>
    <t xml:space="preserve"> (2012−2021)</t>
  </si>
  <si>
    <t xml:space="preserve"> (2012-2021)</t>
  </si>
  <si>
    <t>Billion US$2021</t>
  </si>
  <si>
    <t>Duluth, MN</t>
  </si>
  <si>
    <t>Providence, RI</t>
  </si>
  <si>
    <t>Switzerland</t>
  </si>
  <si>
    <t>Total wind-specific imports by U.S. state
(million 2021 US$)</t>
  </si>
  <si>
    <t>Total wind-specific imports by U.S. districts of entry
(million 2021 US$)</t>
  </si>
  <si>
    <t>Total wind-specific exports to U.S.
(million 2021 US$)</t>
  </si>
  <si>
    <t>Summary map of tracked wind-specific imports into the United States in 2021: top-10 countries of origin and states of entry (million 2021$)</t>
  </si>
  <si>
    <t>S. Korea</t>
  </si>
  <si>
    <t>Top 5 import countries for 2021</t>
  </si>
  <si>
    <t>Total Imports (Billion US$2021)</t>
  </si>
  <si>
    <t>Wind-powered generating sets and nacelles (nacelles for 2020-present only)</t>
  </si>
  <si>
    <t>Wind Equip Imports over Time</t>
  </si>
  <si>
    <t>Equip Import by Component</t>
  </si>
  <si>
    <t>(2021 $/kW)</t>
  </si>
  <si>
    <t xml:space="preserve">Canada </t>
  </si>
  <si>
    <t xml:space="preserve">Australia </t>
  </si>
  <si>
    <t>2021 in-service and under development transmission lines</t>
  </si>
  <si>
    <t>Norway</t>
  </si>
  <si>
    <t>Completed in 2021</t>
  </si>
  <si>
    <t>Key</t>
  </si>
  <si>
    <t>Project Name</t>
  </si>
  <si>
    <t>Western Spirit</t>
  </si>
  <si>
    <t>Aurora Wind</t>
  </si>
  <si>
    <t>Bailey-Jones Creek</t>
  </si>
  <si>
    <t>Huntley-Wilmarth</t>
  </si>
  <si>
    <t xml:space="preserve">MN </t>
  </si>
  <si>
    <t>Rochester Area Reliability</t>
  </si>
  <si>
    <t>type</t>
  </si>
  <si>
    <t>year</t>
  </si>
  <si>
    <t>standalone (GW)</t>
  </si>
  <si>
    <t>hybrid (GW)</t>
  </si>
  <si>
    <t>(2) Hybrid storage capacity is estimated using storage:generator ratios from projects that provide separate capacity data; storage capacity in hybrids was not estimated for years prior to 2020.</t>
  </si>
  <si>
    <t>Hybrid Storage</t>
  </si>
  <si>
    <t>end of 2021</t>
  </si>
  <si>
    <t>added in 2021</t>
  </si>
  <si>
    <t>Total capacity in 42 queues at end of 2021</t>
  </si>
  <si>
    <t>Total capacity in queues at end of 2021, by region</t>
  </si>
  <si>
    <t>Wind and solar hybrid / co-located capacity in queues at end of 2021, by configuration</t>
  </si>
  <si>
    <t>Generation capacity in selected interconnection queues from 2014 to 2021, by resource type</t>
  </si>
  <si>
    <t>Capacity in selected interconnection queues from 2014 to 2021, by resource type and region</t>
  </si>
  <si>
    <t>Wind power capacity in selected interconnection queues at end of 2021, by region</t>
  </si>
  <si>
    <t>Hybrid power plants in selected interconnection queues at end of 2021, including wind and solar hybrid configurations</t>
  </si>
  <si>
    <t>Annual U.S. market share of wind turbine manufacturers by MW, 2005–2021</t>
  </si>
  <si>
    <t>Cumulative and 2021 wind power capacity categorized by owner type</t>
  </si>
  <si>
    <t>Cumulative and 2021 wind power capacity categorized by power off-take arrangement</t>
  </si>
  <si>
    <t>2014-21
SPP</t>
  </si>
  <si>
    <t>2021 %</t>
  </si>
  <si>
    <t>2007-21
ERCOT</t>
  </si>
  <si>
    <t>2009-21
MISO</t>
  </si>
  <si>
    <t>2015-21
CAISO</t>
  </si>
  <si>
    <t>2012-21
NYISO</t>
  </si>
  <si>
    <t>2014-21
ISO-NE</t>
  </si>
  <si>
    <t>2012-21
PJM</t>
  </si>
  <si>
    <t>2007-21
Total</t>
  </si>
  <si>
    <t>Approximate domestic content of major components in 2021</t>
  </si>
  <si>
    <t xml:space="preserve">Note: Figure reflects estimated percentage of blades, towers, and nacelles that were installed in the U.S. in 2021 that were also manufactured / assembled domestically.
</t>
  </si>
  <si>
    <t>2021 $/kW</t>
  </si>
  <si>
    <t>Installed wind power project costs by region, in 2021</t>
  </si>
  <si>
    <t>Installed wind power project costs by project size: 2020 and 2021 projects</t>
  </si>
  <si>
    <t>2020-2021</t>
  </si>
  <si>
    <t>Levelized wind PPA prices by PPA execution date and region partial sample)</t>
  </si>
  <si>
    <t>Levelized wind PPA prices by PPA execution date and consolidated region (partial sample)</t>
  </si>
  <si>
    <t>Comparison of average LBNL and LevelTen prices</t>
  </si>
  <si>
    <t>Source: Berkeley Lab, FERC, LevelTen</t>
  </si>
  <si>
    <t>LBNL</t>
  </si>
  <si>
    <t>LevelTen</t>
  </si>
  <si>
    <t>Nominal</t>
  </si>
  <si>
    <t>$/MWh</t>
  </si>
  <si>
    <t>2021 $/MWh</t>
  </si>
  <si>
    <t>2020-21</t>
  </si>
  <si>
    <t>Aggregate wind PPA prices among 40 PPAs executed 2019-2021 (2021 $/MWh)</t>
  </si>
  <si>
    <t>AEO 2022 Gas Price Projection (converted from $/MMBtu to 2021 $/MWh using the heat rates implied by the modeling output)</t>
  </si>
  <si>
    <t>2021 Wind Generation as a Percentage of:</t>
  </si>
  <si>
    <t>Annual (2021)</t>
  </si>
  <si>
    <t>Cumulative (end of 2021)</t>
  </si>
  <si>
    <t>at end of 2021</t>
  </si>
  <si>
    <t>in 2021</t>
  </si>
  <si>
    <t>West Virginia</t>
  </si>
  <si>
    <t>2021 CapEx by Region</t>
  </si>
  <si>
    <t>Wind PPAs by Plant_Real</t>
  </si>
  <si>
    <t>Wind PPAs by Plant_Nominal</t>
  </si>
  <si>
    <t>Average O&amp;M costs for available data years from 2000 to 2021, by COD</t>
  </si>
  <si>
    <t>with 2021</t>
  </si>
  <si>
    <t>with no 2021</t>
  </si>
  <si>
    <t>2021 $/kW-year</t>
  </si>
  <si>
    <t>2006−2012</t>
  </si>
  <si>
    <t>2013−2020</t>
  </si>
  <si>
    <t xml:space="preserve">Wind resource quality by year of installation at 100 meters </t>
  </si>
  <si>
    <t xml:space="preserve">Notes: Turbines used in this figure have been screened to remove offshore turbines and those &gt;1000ft. The wind resource quality index is based on site estimates of gross capacity factor at 100 meters by AWS Truepower. A single, common wind-turbine power curve is used across all sites and timeframes, and no losses are assumed. Values are indexed to those projects built in 1998—1999. </t>
  </si>
  <si>
    <t>m/s, 100m</t>
  </si>
  <si>
    <t>m/s, 100m FAA</t>
  </si>
  <si>
    <t>index, 100m</t>
  </si>
  <si>
    <t>index, 100m FAA</t>
  </si>
  <si>
    <t>00-01</t>
  </si>
  <si>
    <t>04-05</t>
  </si>
  <si>
    <t>Cumulative Capacity Additions (GW): 2012-2021</t>
  </si>
  <si>
    <t>2021$/MWh</t>
  </si>
  <si>
    <t>Relative contribution of resource types in annual capacity additions</t>
  </si>
  <si>
    <t>Sources: Hitachi, ACP, EIA, Berkeley Lab</t>
  </si>
  <si>
    <t>Capacity Type</t>
  </si>
  <si>
    <t>Capacity additions by region over last ten years: 2012-2021</t>
  </si>
  <si>
    <t>U.S.
Total</t>
  </si>
  <si>
    <t>Percent of Capacity Additions: 2012-2021</t>
  </si>
  <si>
    <t>Capacity Additions by Tech.</t>
  </si>
  <si>
    <t>proposed in-service by August: high probability of completion</t>
  </si>
  <si>
    <t>(2021, GW)</t>
  </si>
  <si>
    <t>(end of 2021, GW)</t>
  </si>
  <si>
    <t>Locations of tall tower and low specific power installations at end of 2021</t>
  </si>
  <si>
    <t>Total turbine height trends based on to-be-built projects via FAA applications, and compared to FAA heights for 2021 installations (note: blade tip height, not hub height)</t>
  </si>
  <si>
    <t>2021 projects</t>
  </si>
  <si>
    <t>&gt;750 ft</t>
  </si>
  <si>
    <t>2021 retrofitted turbine changes in average hub height, rotor diameter, capacity, and specific power</t>
  </si>
  <si>
    <t>2021 Changes</t>
  </si>
  <si>
    <t>Note: Figure includes FAA data on under construction, advanced development, pending. and proposed turbines</t>
  </si>
  <si>
    <t>Calendar year 2021 capacity factors by commercial operation date</t>
  </si>
  <si>
    <t>Capacity Factor in 2021</t>
  </si>
  <si>
    <t>2016-</t>
  </si>
  <si>
    <t>2021 capacity factors and various drivers by commercial operation date</t>
  </si>
  <si>
    <t>at 100m</t>
  </si>
  <si>
    <t>Calendar year 2021 capacity factors by wind resource quality and specific power</t>
  </si>
  <si>
    <t xml:space="preserve">Note: Wind resource quality is based on site estimates of gross capacity factor at 100 meters by AWS Truepower, using a single, common wind-turbine power curve. The “lower” category includes all projects with an estimated gross capacity factor of less than 42%; “medium” corresponds to ≥42%–48%; “higher” ≥48%–54%; and “highest” ≥54%. </t>
  </si>
  <si>
    <t>1998-2020 Projects</t>
  </si>
  <si>
    <t>2014-2020 Projects</t>
  </si>
  <si>
    <r>
      <t>≥ 275 W/m</t>
    </r>
    <r>
      <rPr>
        <vertAlign val="superscript"/>
        <sz val="10"/>
        <rFont val="Arial"/>
        <family val="2"/>
      </rPr>
      <t>2</t>
    </r>
  </si>
  <si>
    <r>
      <t>&lt; 275 W/m</t>
    </r>
    <r>
      <rPr>
        <vertAlign val="superscript"/>
        <sz val="10"/>
        <rFont val="Arial"/>
        <family val="2"/>
      </rPr>
      <t>2</t>
    </r>
  </si>
  <si>
    <r>
      <t>≥ 225 W/m</t>
    </r>
    <r>
      <rPr>
        <vertAlign val="superscript"/>
        <sz val="10"/>
        <rFont val="Arial"/>
        <family val="2"/>
      </rPr>
      <t>2</t>
    </r>
  </si>
  <si>
    <r>
      <t>&lt; 225 W/m</t>
    </r>
    <r>
      <rPr>
        <vertAlign val="superscript"/>
        <sz val="10"/>
        <rFont val="Arial"/>
        <family val="2"/>
      </rPr>
      <t>2</t>
    </r>
  </si>
  <si>
    <r>
      <t>≥ 200 W/m</t>
    </r>
    <r>
      <rPr>
        <vertAlign val="superscript"/>
        <sz val="10"/>
        <rFont val="Arial"/>
        <family val="2"/>
      </rPr>
      <t>2</t>
    </r>
  </si>
  <si>
    <r>
      <t>&lt; 200 W/m</t>
    </r>
    <r>
      <rPr>
        <vertAlign val="superscript"/>
        <sz val="10"/>
        <rFont val="Arial"/>
        <family val="2"/>
      </rPr>
      <t>2</t>
    </r>
  </si>
  <si>
    <t>Regional boundaries overlaid on a map of average annual wind speed at 100 meters</t>
  </si>
  <si>
    <t>Cap, Height &amp; Diameter Trends</t>
  </si>
  <si>
    <t>Trends in Specific Power</t>
  </si>
  <si>
    <t>Capacity Factor in 2021 by COD</t>
  </si>
  <si>
    <t>Two alternate versions of the map:</t>
  </si>
  <si>
    <t xml:space="preserve">Average calendar year 2021 capacity factors by state </t>
  </si>
  <si>
    <t>Sources: Berkeley Lab, ABB, ISOs</t>
  </si>
  <si>
    <t>(All in 2021$)</t>
  </si>
  <si>
    <t xml:space="preserve">Note: Given limited PPA sample for 2020-21, </t>
  </si>
  <si>
    <t xml:space="preserve">we use the average and distribution for all 2020-21 </t>
  </si>
  <si>
    <t>PPAs for both 2020 and 2021</t>
  </si>
  <si>
    <t>Wholesale market value of wind in 2021, by region and plant, and compared to Level10 wind PPA prices</t>
  </si>
  <si>
    <t>2021 Wind</t>
  </si>
  <si>
    <t>(2021 $/MWh)</t>
  </si>
  <si>
    <t>National average market value of wind in 2021 relative to a generalized flat block of power</t>
  </si>
  <si>
    <t>Wholsale value (2021$/MWh)</t>
  </si>
  <si>
    <t>Regional average market value of wind in 2021 relative to a generalized flat block of power ($/MWh)</t>
  </si>
  <si>
    <t>Regional average market value in 2021 relative to a generalized flat block (percentage changes)</t>
  </si>
  <si>
    <t>Health and climate benefits from wind generation in 2021</t>
  </si>
  <si>
    <t>Marginal health and climate benefits from wind generation by region in 2021</t>
  </si>
  <si>
    <t>Marginal health, climate, and grid-value benefits from wind generation versus LCOE in 2021</t>
  </si>
  <si>
    <t>Marginal emission benefits by region and pollutant for 2021 (in 2021$/MWh)</t>
  </si>
  <si>
    <t>Benefit versus costs (2021$/MWh)</t>
  </si>
  <si>
    <t>-- i.e., by the capacity of newly built plants with LCOE data)</t>
  </si>
  <si>
    <t>Note: Average changes above are derived from all turbines that received any retrofit change (n=769)</t>
  </si>
  <si>
    <t>Wind hybrid / co-located projects by region at end of 2021</t>
  </si>
  <si>
    <t>Wind hybrid / co-located projects by state at end of 2021</t>
  </si>
  <si>
    <t>Sources: EIA 860 2021 Early Release, Berkeley Lab</t>
  </si>
  <si>
    <t>Tooele Army Depot (CSG)</t>
  </si>
  <si>
    <t>Northwest Ohio Wind</t>
  </si>
  <si>
    <t>Red Lake Falls Community Hybrid</t>
  </si>
  <si>
    <t>Source: EIA 860 2021 Early Release, Berkeley Lab</t>
  </si>
  <si>
    <t>Online hybrid / co-located projects at end of 2021: subset of configurations</t>
  </si>
  <si>
    <t>Hybrid / co-located projects newly completed in 2021: subset of configurations</t>
  </si>
  <si>
    <t>Note: Not included in the figure are 4 other hybrid / co-located projects with other configurations built in 2021; details on those projects are provided below.</t>
  </si>
  <si>
    <t>Total end of 2021</t>
  </si>
  <si>
    <t>Fossil+PV</t>
  </si>
  <si>
    <t>Fossil+Hydro</t>
  </si>
  <si>
    <t>Fossil+Wind</t>
  </si>
  <si>
    <t>Fossil+PV+Storage</t>
  </si>
  <si>
    <t>Fossil+Wind+PV</t>
  </si>
  <si>
    <t>Fossil+Wind+Storage</t>
  </si>
  <si>
    <t>Fossil+Wind+PV+Storage</t>
  </si>
  <si>
    <t>Biomass+Hydro</t>
  </si>
  <si>
    <t>Biomass+PV</t>
  </si>
  <si>
    <t>Nuclear+Hydro</t>
  </si>
  <si>
    <t>Geothermal+PV</t>
  </si>
  <si>
    <t>Geothermal+PV+CSP</t>
  </si>
  <si>
    <t>Newly installed in 2021</t>
  </si>
  <si>
    <t>Note: New is defined as when the project became a hybrid / co-located project (e.g., if a battery was added to an older plant in 2021 then it would be defined as new in 2021)</t>
  </si>
  <si>
    <t>Generator+storage hybrid / co-located projects by region at end of 2021</t>
  </si>
  <si>
    <t>Generator+storage hybrid / co-located projects by state at end of 2021</t>
  </si>
  <si>
    <t>2021 Market Value by Location</t>
  </si>
  <si>
    <t>Notes: Not included in the figure are 108 other hybrid / co-located projects with other configurations; details on those projects are provided below.</t>
  </si>
  <si>
    <t>for each generator type. (2) Hybrid storage capacity is estimated using storage:generator ratios from projects that provide separate capacity data. (3) In chart on right, each square</t>
  </si>
  <si>
    <t>represents one generator type, e.g., wind+solar represents the wind capacity in a wind+solar hybrid, whereas solar+wind can represent the solar capacity in that same hybrid.</t>
  </si>
  <si>
    <t>International rankings of total wind power capacity</t>
  </si>
  <si>
    <t>Average forecast capacity additions</t>
  </si>
  <si>
    <t>Nacelle manufacturing capacity</t>
  </si>
  <si>
    <t>Tower production capacity</t>
  </si>
  <si>
    <t xml:space="preserve">Blade production capacity </t>
  </si>
  <si>
    <t>Actual wind capacity additions</t>
  </si>
  <si>
    <t>Annual amount of partially repowered wind power capacity and number of turbines</t>
  </si>
  <si>
    <t>Original capacity (MW)</t>
  </si>
  <si>
    <t>Added capacity (MW)</t>
  </si>
  <si>
    <t>Number of turbines (#)</t>
  </si>
  <si>
    <t>Repower year</t>
  </si>
  <si>
    <t xml:space="preserve">Wind </t>
  </si>
  <si>
    <t>Penetration (%)</t>
  </si>
  <si>
    <t>Sources: MISO, CAISO, SPP, NYISO, PJM, ISO-NE, ERCOT</t>
  </si>
  <si>
    <t>Wind penetration as a proportion of load by independent system operator regions</t>
  </si>
  <si>
    <t>Wind Penetration by Region</t>
  </si>
  <si>
    <t>Partial Repowering Over Time</t>
  </si>
  <si>
    <t>storage capacity in hybrids was not estimated for years prior to 2020; offshore wind was not separately identified prior to 2020.</t>
  </si>
  <si>
    <t xml:space="preserve">Note: Above data are presented in real levelized 2021$, converted from reported nominal dollars from </t>
  </si>
  <si>
    <t>Note: Above data are as reported by Level10 Energy, in nominal dollars</t>
  </si>
  <si>
    <t>Level10 Energy using methods described in full report</t>
  </si>
  <si>
    <t>nominal dollars</t>
  </si>
  <si>
    <t>2021 $/MWh (levelized PPA prices, in real $)</t>
  </si>
  <si>
    <t>Photo source: Ed Collier Photography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</si>
</sst>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4">
    <numFmt numFmtId="5" formatCode="&quot;$&quot;#,##0_);\(&quot;$&quot;#,##0\)"/>
    <numFmt numFmtId="7" formatCode="&quot;$&quot;#,##0.00_);\(&quot;$&quot;#,##0.00\)"/>
    <numFmt numFmtId="44" formatCode="_(&quot;$&quot;* #,##0.00_);_(&quot;$&quot;* \(#,##0.00\);_(&quot;$&quot;* &quot;-&quot;??_);_(@_)"/>
    <numFmt numFmtId="43" formatCode="_(* #,##0.00_);_(* \(#,##0.00\);_(* &quot;-&quot;??_);_(@_)"/>
    <numFmt numFmtId="164" formatCode="0.0"/>
    <numFmt numFmtId="165" formatCode="0.000"/>
    <numFmt numFmtId="166" formatCode="0.0%"/>
    <numFmt numFmtId="167" formatCode="_(* #,##0_);_(* \(#,##0\);_(* &quot;-&quot;??_);_(@_)"/>
    <numFmt numFmtId="168" formatCode="0.000000"/>
    <numFmt numFmtId="169" formatCode="_(* #,##0.0_);_(* \(#,##0.0\);_(* &quot;-&quot;??_);_(@_)"/>
    <numFmt numFmtId="170" formatCode="[$-409]mmm\-yy;@"/>
    <numFmt numFmtId="171" formatCode="[$-409]yyyy;@"/>
    <numFmt numFmtId="172" formatCode="mmm\-yyyy"/>
    <numFmt numFmtId="173" formatCode="#,##0.0000"/>
    <numFmt numFmtId="174" formatCode="&quot;1998-99&quot;"/>
    <numFmt numFmtId="175" formatCode="#,##0.0"/>
    <numFmt numFmtId="176" formatCode="&quot;2000-01&quot;"/>
    <numFmt numFmtId="177" formatCode="&quot;2002-03&quot;"/>
    <numFmt numFmtId="178" formatCode="&quot;2004-05&quot;"/>
    <numFmt numFmtId="179" formatCode="&quot;2006&quot;"/>
    <numFmt numFmtId="180" formatCode="&quot;2007&quot;"/>
    <numFmt numFmtId="181" formatCode="&quot;2008&quot;"/>
    <numFmt numFmtId="182" formatCode="&quot;2009&quot;"/>
    <numFmt numFmtId="183" formatCode="&quot;2010&quot;"/>
    <numFmt numFmtId="184" formatCode="&quot;2011&quot;"/>
    <numFmt numFmtId="185" formatCode="&quot;2012&quot;"/>
    <numFmt numFmtId="186" formatCode="&quot;2013&quot;"/>
    <numFmt numFmtId="187" formatCode="&quot;2014&quot;"/>
    <numFmt numFmtId="188" formatCode="&quot;2015&quot;"/>
    <numFmt numFmtId="189" formatCode="&quot;2016&quot;"/>
    <numFmt numFmtId="190" formatCode="&quot;2017&quot;"/>
    <numFmt numFmtId="191" formatCode="&quot;2018&quot;"/>
    <numFmt numFmtId="192" formatCode="#,##0\ &quot;MW&quot;"/>
    <numFmt numFmtId="193" formatCode="#,##0\ &quot;projects&quot;"/>
    <numFmt numFmtId="194" formatCode="#,##0\ &quot;project&quot;"/>
    <numFmt numFmtId="195" formatCode="&quot;$&quot;#,##0.0_);\(&quot;$&quot;#,##0.0\)"/>
    <numFmt numFmtId="196" formatCode="&quot;$&quot;#,##0.0"/>
    <numFmt numFmtId="197" formatCode="&quot;$&quot;#,##0"/>
    <numFmt numFmtId="198" formatCode="0.00000"/>
    <numFmt numFmtId="199" formatCode="&quot;2019&quot;"/>
    <numFmt numFmtId="200" formatCode="_(&quot;$&quot;* #,##0_);_(&quot;$&quot;* \(#,##0\);_(&quot;$&quot;* &quot;-&quot;??_);_(@_)"/>
    <numFmt numFmtId="201" formatCode="_(* #,##0.000_);_(* \(#,##0.000\);_(* &quot;-&quot;??_);_(@_)"/>
    <numFmt numFmtId="202" formatCode="&quot;2020&quot;"/>
    <numFmt numFmtId="203" formatCode="#,##0.000"/>
  </numFmts>
  <fonts count="86">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b/>
      <sz val="10"/>
      <name val="Arial"/>
      <family val="2"/>
    </font>
    <font>
      <b/>
      <sz val="11"/>
      <color indexed="8"/>
      <name val="Calibri"/>
      <family val="2"/>
    </font>
    <font>
      <sz val="10"/>
      <name val="Arial"/>
      <family val="2"/>
    </font>
    <font>
      <i/>
      <sz val="10"/>
      <name val="Arial"/>
      <family val="2"/>
    </font>
    <font>
      <b/>
      <sz val="10"/>
      <name val="Arial"/>
      <family val="2"/>
      <charset val="204"/>
    </font>
    <font>
      <sz val="11"/>
      <color theme="1"/>
      <name val="Calibri"/>
      <family val="2"/>
      <scheme val="minor"/>
    </font>
    <font>
      <sz val="12"/>
      <color theme="1"/>
      <name val="Calibri"/>
      <family val="2"/>
      <scheme val="minor"/>
    </font>
    <font>
      <b/>
      <i/>
      <sz val="10"/>
      <name val="Arial"/>
      <family val="2"/>
    </font>
    <font>
      <sz val="10"/>
      <name val="Arial"/>
      <family val="2"/>
    </font>
    <font>
      <b/>
      <sz val="11"/>
      <name val="Calibri"/>
      <family val="2"/>
      <scheme val="minor"/>
    </font>
    <font>
      <sz val="11"/>
      <name val="Calibri"/>
      <family val="2"/>
      <scheme val="minor"/>
    </font>
    <font>
      <sz val="10"/>
      <color indexed="8"/>
      <name val="Arial"/>
      <family val="2"/>
    </font>
    <font>
      <b/>
      <sz val="10"/>
      <color indexed="8"/>
      <name val="Arial"/>
      <family val="2"/>
    </font>
    <font>
      <b/>
      <sz val="11"/>
      <color indexed="8"/>
      <name val="Calibri"/>
      <family val="2"/>
      <scheme val="minor"/>
    </font>
    <font>
      <i/>
      <sz val="10"/>
      <color indexed="8"/>
      <name val="Arial"/>
      <family val="2"/>
    </font>
    <font>
      <u/>
      <sz val="10"/>
      <name val="Arial"/>
      <family val="2"/>
    </font>
    <font>
      <b/>
      <sz val="10"/>
      <color rgb="FFC00000"/>
      <name val="Arial"/>
      <family val="2"/>
    </font>
    <font>
      <sz val="10"/>
      <color theme="1"/>
      <name val="Arial"/>
      <family val="2"/>
    </font>
    <font>
      <sz val="11"/>
      <color rgb="FFFF0000"/>
      <name val="Calibri"/>
      <family val="2"/>
      <scheme val="minor"/>
    </font>
    <font>
      <b/>
      <sz val="11"/>
      <color theme="1"/>
      <name val="Calibri"/>
      <family val="2"/>
      <scheme val="minor"/>
    </font>
    <font>
      <b/>
      <sz val="11"/>
      <color rgb="FFFF0000"/>
      <name val="Calibri"/>
      <family val="2"/>
      <scheme val="minor"/>
    </font>
    <font>
      <sz val="11"/>
      <color theme="1"/>
      <name val="Arial"/>
      <family val="2"/>
    </font>
    <font>
      <b/>
      <sz val="11"/>
      <color theme="1"/>
      <name val="Arial"/>
      <family val="2"/>
    </font>
    <font>
      <i/>
      <sz val="10"/>
      <color theme="1"/>
      <name val="Arial"/>
      <family val="2"/>
    </font>
    <font>
      <sz val="11"/>
      <name val="Calibri"/>
      <family val="2"/>
    </font>
    <font>
      <u/>
      <sz val="10"/>
      <color theme="10"/>
      <name val="Arial"/>
      <family val="2"/>
    </font>
    <font>
      <u/>
      <sz val="10"/>
      <color theme="11"/>
      <name val="Arial"/>
      <family val="2"/>
    </font>
    <font>
      <sz val="8"/>
      <name val="Franklin Gothic Book"/>
      <family val="2"/>
    </font>
    <font>
      <i/>
      <sz val="11"/>
      <name val="Franklin Gothic Book"/>
      <family val="2"/>
    </font>
    <font>
      <sz val="10"/>
      <color theme="6" tint="-0.499984740745262"/>
      <name val="Arial"/>
      <family val="2"/>
    </font>
    <font>
      <vertAlign val="superscript"/>
      <sz val="10"/>
      <name val="Arial"/>
      <family val="2"/>
    </font>
    <font>
      <i/>
      <sz val="10"/>
      <color indexed="8"/>
      <name val="Calibri"/>
      <family val="2"/>
    </font>
    <font>
      <i/>
      <u/>
      <sz val="10"/>
      <name val="Arial"/>
      <family val="2"/>
    </font>
    <font>
      <i/>
      <sz val="11"/>
      <color theme="1"/>
      <name val="Calibri"/>
      <family val="2"/>
      <scheme val="minor"/>
    </font>
    <font>
      <b/>
      <sz val="10"/>
      <color theme="0"/>
      <name val="Arial"/>
      <family val="2"/>
    </font>
    <font>
      <b/>
      <u/>
      <sz val="10"/>
      <name val="Arial"/>
      <family val="2"/>
    </font>
    <font>
      <sz val="10"/>
      <color rgb="FF7030A0"/>
      <name val="Arial"/>
      <family val="2"/>
    </font>
    <font>
      <sz val="11"/>
      <color indexed="8"/>
      <name val="Calibri"/>
      <family val="2"/>
    </font>
    <font>
      <sz val="10"/>
      <color rgb="FFC89800"/>
      <name val="Arial"/>
      <family val="2"/>
    </font>
    <font>
      <u/>
      <sz val="10"/>
      <color theme="1"/>
      <name val="Arial"/>
      <family val="2"/>
    </font>
    <font>
      <u/>
      <sz val="11"/>
      <color theme="10"/>
      <name val="Calibri"/>
      <family val="2"/>
      <scheme val="minor"/>
    </font>
    <font>
      <b/>
      <sz val="12"/>
      <name val="Arial"/>
      <family val="2"/>
    </font>
    <font>
      <sz val="19"/>
      <color rgb="FF404040"/>
      <name val="Arial"/>
      <family val="2"/>
    </font>
    <font>
      <sz val="9"/>
      <color rgb="FF000000"/>
      <name val="Arial"/>
      <family val="2"/>
    </font>
    <font>
      <sz val="11"/>
      <name val="Arial"/>
      <family val="2"/>
    </font>
    <font>
      <vertAlign val="superscript"/>
      <sz val="12"/>
      <color rgb="FF404040"/>
      <name val="Arial"/>
      <family val="2"/>
    </font>
    <font>
      <sz val="12"/>
      <color rgb="FF404040"/>
      <name val="Arial"/>
      <family val="2"/>
    </font>
    <font>
      <sz val="14"/>
      <color theme="3"/>
      <name val="Arial"/>
      <family val="2"/>
    </font>
    <font>
      <sz val="18"/>
      <color rgb="FF404040"/>
      <name val="Arial"/>
      <family val="2"/>
    </font>
    <font>
      <vertAlign val="superscript"/>
      <sz val="18"/>
      <color rgb="FF404040"/>
      <name val="Arial"/>
      <family val="2"/>
    </font>
    <font>
      <sz val="10"/>
      <color rgb="FF808080"/>
      <name val="Arial"/>
      <family val="2"/>
    </font>
    <font>
      <b/>
      <sz val="10"/>
      <color rgb="FFFFFFFF"/>
      <name val="Arial"/>
      <family val="2"/>
    </font>
    <font>
      <sz val="10"/>
      <color rgb="FFFF0000"/>
      <name val="Arial"/>
      <family val="2"/>
    </font>
    <font>
      <sz val="9"/>
      <color indexed="81"/>
      <name val="Tahoma"/>
      <family val="2"/>
    </font>
    <font>
      <sz val="15"/>
      <color rgb="FF000000"/>
      <name val="Menlo"/>
      <family val="2"/>
    </font>
    <font>
      <b/>
      <sz val="40"/>
      <name val="Arial"/>
      <family val="2"/>
    </font>
    <font>
      <b/>
      <i/>
      <sz val="34"/>
      <name val="Arial"/>
      <family val="2"/>
    </font>
    <font>
      <sz val="16"/>
      <name val="Arial"/>
      <family val="2"/>
    </font>
    <font>
      <sz val="14"/>
      <name val="Arial"/>
      <family val="2"/>
    </font>
    <font>
      <sz val="9"/>
      <name val="Arial"/>
      <family val="2"/>
    </font>
    <font>
      <b/>
      <i/>
      <sz val="14"/>
      <color rgb="FFFF0000"/>
      <name val="Calibri"/>
      <family val="2"/>
      <scheme val="minor"/>
    </font>
    <font>
      <b/>
      <sz val="12"/>
      <color theme="1"/>
      <name val="Calibri"/>
      <family val="2"/>
      <scheme val="minor"/>
    </font>
    <font>
      <b/>
      <sz val="10"/>
      <color theme="1"/>
      <name val="Arial"/>
      <family val="2"/>
    </font>
    <font>
      <i/>
      <sz val="11"/>
      <color indexed="8"/>
      <name val="Calibri"/>
      <family val="2"/>
      <scheme val="minor"/>
    </font>
    <font>
      <i/>
      <sz val="9"/>
      <color rgb="FF000000"/>
      <name val="Arial"/>
      <family val="2"/>
    </font>
    <font>
      <b/>
      <sz val="10"/>
      <color rgb="FFFF0000"/>
      <name val="Arial"/>
      <family val="2"/>
    </font>
    <font>
      <sz val="11"/>
      <color rgb="FFFF0000"/>
      <name val="Calibri"/>
      <family val="2"/>
    </font>
    <font>
      <b/>
      <sz val="13"/>
      <name val="Arial"/>
      <family val="2"/>
    </font>
    <font>
      <sz val="13"/>
      <name val="Arial"/>
      <family val="2"/>
    </font>
    <font>
      <i/>
      <sz val="11"/>
      <name val="Calibri"/>
      <family val="2"/>
      <scheme val="minor"/>
    </font>
    <font>
      <sz val="10"/>
      <color theme="4"/>
      <name val="Arial"/>
      <family val="2"/>
    </font>
    <font>
      <i/>
      <sz val="11"/>
      <color indexed="8"/>
      <name val="Calibri"/>
      <family val="2"/>
    </font>
  </fonts>
  <fills count="10">
    <fill>
      <patternFill patternType="none"/>
    </fill>
    <fill>
      <patternFill patternType="gray125"/>
    </fill>
    <fill>
      <patternFill patternType="solid">
        <fgColor theme="0" tint="-0.14999847407452621"/>
        <bgColor indexed="64"/>
      </patternFill>
    </fill>
    <fill>
      <patternFill patternType="solid">
        <fgColor theme="6" tint="0.79998168889431442"/>
        <bgColor indexed="64"/>
      </patternFill>
    </fill>
    <fill>
      <patternFill patternType="solid">
        <fgColor theme="6" tint="-0.249977111117893"/>
        <bgColor indexed="64"/>
      </patternFill>
    </fill>
    <fill>
      <patternFill patternType="solid">
        <fgColor theme="0"/>
        <bgColor indexed="64"/>
      </patternFill>
    </fill>
    <fill>
      <patternFill patternType="solid">
        <fgColor rgb="FFFF0000"/>
        <bgColor indexed="64"/>
      </patternFill>
    </fill>
    <fill>
      <patternFill patternType="solid">
        <fgColor rgb="FF76933C"/>
        <bgColor rgb="FF000000"/>
      </patternFill>
    </fill>
    <fill>
      <patternFill patternType="solid">
        <fgColor rgb="FFEBF1DE"/>
        <bgColor rgb="FF000000"/>
      </patternFill>
    </fill>
    <fill>
      <patternFill patternType="solid">
        <fgColor rgb="FF00B0F0"/>
        <bgColor indexed="64"/>
      </patternFill>
    </fill>
  </fills>
  <borders count="34">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auto="1"/>
      </left>
      <right/>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top/>
      <bottom style="thin">
        <color theme="3"/>
      </bottom>
      <diagonal/>
    </border>
    <border>
      <left style="thin">
        <color theme="3"/>
      </left>
      <right/>
      <top style="thin">
        <color theme="3"/>
      </top>
      <bottom style="thin">
        <color auto="1"/>
      </bottom>
      <diagonal/>
    </border>
    <border>
      <left/>
      <right/>
      <top style="thin">
        <color theme="3"/>
      </top>
      <bottom style="thin">
        <color auto="1"/>
      </bottom>
      <diagonal/>
    </border>
    <border>
      <left/>
      <right style="thin">
        <color theme="3"/>
      </right>
      <top style="thin">
        <color theme="3"/>
      </top>
      <bottom style="thin">
        <color auto="1"/>
      </bottom>
      <diagonal/>
    </border>
    <border>
      <left style="thin">
        <color theme="3"/>
      </left>
      <right/>
      <top/>
      <bottom/>
      <diagonal/>
    </border>
    <border>
      <left/>
      <right style="thin">
        <color theme="3"/>
      </right>
      <top/>
      <bottom/>
      <diagonal/>
    </border>
    <border>
      <left style="thin">
        <color theme="3"/>
      </left>
      <right/>
      <top/>
      <bottom style="thin">
        <color theme="3"/>
      </bottom>
      <diagonal/>
    </border>
    <border>
      <left/>
      <right style="thin">
        <color theme="3"/>
      </right>
      <top/>
      <bottom style="thin">
        <color theme="3"/>
      </bottom>
      <diagonal/>
    </border>
    <border>
      <left style="medium">
        <color theme="6" tint="-0.24994659260841701"/>
      </left>
      <right/>
      <top style="medium">
        <color theme="6" tint="-0.24994659260841701"/>
      </top>
      <bottom/>
      <diagonal/>
    </border>
    <border>
      <left/>
      <right/>
      <top style="medium">
        <color theme="6" tint="-0.24994659260841701"/>
      </top>
      <bottom/>
      <diagonal/>
    </border>
    <border>
      <left/>
      <right style="medium">
        <color theme="6" tint="-0.24994659260841701"/>
      </right>
      <top style="medium">
        <color theme="6" tint="-0.24994659260841701"/>
      </top>
      <bottom/>
      <diagonal/>
    </border>
    <border>
      <left style="medium">
        <color theme="6" tint="-0.24994659260841701"/>
      </left>
      <right/>
      <top/>
      <bottom/>
      <diagonal/>
    </border>
    <border>
      <left/>
      <right style="medium">
        <color theme="6" tint="-0.24994659260841701"/>
      </right>
      <top/>
      <bottom/>
      <diagonal/>
    </border>
    <border>
      <left style="medium">
        <color theme="6" tint="-0.24994659260841701"/>
      </left>
      <right/>
      <top/>
      <bottom style="medium">
        <color theme="6" tint="-0.24994659260841701"/>
      </bottom>
      <diagonal/>
    </border>
    <border>
      <left/>
      <right/>
      <top/>
      <bottom style="medium">
        <color theme="6" tint="-0.24994659260841701"/>
      </bottom>
      <diagonal/>
    </border>
    <border>
      <left/>
      <right style="medium">
        <color theme="6" tint="-0.24994659260841701"/>
      </right>
      <top/>
      <bottom style="medium">
        <color theme="6" tint="-0.24994659260841701"/>
      </bottom>
      <diagonal/>
    </border>
  </borders>
  <cellStyleXfs count="62">
    <xf numFmtId="0" fontId="0" fillId="0" borderId="0"/>
    <xf numFmtId="43" fontId="13" fillId="0" borderId="0" applyFont="0" applyFill="0" applyBorder="0" applyAlignment="0" applyProtection="0"/>
    <xf numFmtId="44" fontId="16" fillId="0" borderId="0" applyFont="0" applyFill="0" applyBorder="0" applyAlignment="0" applyProtection="0"/>
    <xf numFmtId="0" fontId="16" fillId="0" borderId="0"/>
    <xf numFmtId="0" fontId="19" fillId="0" borderId="0"/>
    <xf numFmtId="0" fontId="13" fillId="0" borderId="0"/>
    <xf numFmtId="0" fontId="20" fillId="0" borderId="0"/>
    <xf numFmtId="0" fontId="13" fillId="0" borderId="0"/>
    <xf numFmtId="9" fontId="16" fillId="0" borderId="0" applyFont="0" applyFill="0" applyBorder="0" applyAlignment="0" applyProtection="0"/>
    <xf numFmtId="9" fontId="19" fillId="0" borderId="0" applyFont="0" applyFill="0" applyBorder="0" applyAlignment="0" applyProtection="0"/>
    <xf numFmtId="168" fontId="16" fillId="0" borderId="0">
      <alignment horizontal="left" wrapText="1"/>
    </xf>
    <xf numFmtId="9" fontId="22" fillId="0" borderId="0" applyFont="0" applyFill="0" applyBorder="0" applyAlignment="0" applyProtection="0"/>
    <xf numFmtId="9" fontId="13" fillId="0" borderId="0" applyFont="0" applyFill="0" applyBorder="0" applyAlignment="0" applyProtection="0"/>
    <xf numFmtId="0" fontId="13" fillId="0" borderId="0"/>
    <xf numFmtId="0" fontId="25" fillId="0" borderId="0"/>
    <xf numFmtId="0" fontId="12" fillId="0" borderId="0"/>
    <xf numFmtId="0" fontId="12" fillId="0" borderId="0"/>
    <xf numFmtId="0" fontId="25" fillId="0" borderId="0"/>
    <xf numFmtId="9" fontId="12" fillId="0" borderId="0" applyFont="0" applyFill="0" applyBorder="0" applyAlignment="0" applyProtection="0"/>
    <xf numFmtId="43" fontId="13" fillId="0" borderId="0" applyFont="0" applyFill="0" applyBorder="0" applyAlignment="0" applyProtection="0"/>
    <xf numFmtId="0" fontId="38" fillId="0" borderId="0"/>
    <xf numFmtId="0" fontId="39" fillId="0" borderId="0" applyNumberFormat="0" applyFill="0" applyBorder="0" applyAlignment="0" applyProtection="0"/>
    <xf numFmtId="0" fontId="40" fillId="0" borderId="0" applyNumberFormat="0" applyFill="0" applyBorder="0" applyAlignment="0" applyProtection="0"/>
    <xf numFmtId="0" fontId="39" fillId="0" borderId="0" applyNumberFormat="0" applyFill="0" applyBorder="0" applyAlignment="0" applyProtection="0"/>
    <xf numFmtId="0" fontId="40" fillId="0" borderId="0" applyNumberFormat="0" applyFill="0" applyBorder="0" applyAlignment="0" applyProtection="0"/>
    <xf numFmtId="0" fontId="39" fillId="0" borderId="0" applyNumberFormat="0" applyFill="0" applyBorder="0" applyAlignment="0" applyProtection="0"/>
    <xf numFmtId="0" fontId="40" fillId="0" borderId="0" applyNumberFormat="0" applyFill="0" applyBorder="0" applyAlignment="0" applyProtection="0"/>
    <xf numFmtId="0" fontId="39" fillId="0" borderId="0" applyNumberFormat="0" applyFill="0" applyBorder="0" applyAlignment="0" applyProtection="0"/>
    <xf numFmtId="0" fontId="40" fillId="0" borderId="0" applyNumberFormat="0" applyFill="0" applyBorder="0" applyAlignment="0" applyProtection="0"/>
    <xf numFmtId="0" fontId="39" fillId="0" borderId="0" applyNumberFormat="0" applyFill="0" applyBorder="0" applyAlignment="0" applyProtection="0"/>
    <xf numFmtId="0" fontId="40" fillId="0" borderId="0" applyNumberFormat="0" applyFill="0" applyBorder="0" applyAlignment="0" applyProtection="0"/>
    <xf numFmtId="0" fontId="39" fillId="0" borderId="0" applyNumberFormat="0" applyFill="0" applyBorder="0" applyAlignment="0" applyProtection="0"/>
    <xf numFmtId="0" fontId="40" fillId="0" borderId="0" applyNumberFormat="0" applyFill="0" applyBorder="0" applyAlignment="0" applyProtection="0"/>
    <xf numFmtId="9" fontId="13" fillId="0" borderId="0" applyNumberFormat="0" applyFill="0" applyBorder="0" applyAlignment="0" applyProtection="0"/>
    <xf numFmtId="0" fontId="11" fillId="0" borderId="0"/>
    <xf numFmtId="44" fontId="13" fillId="0" borderId="0" applyFont="0" applyFill="0" applyBorder="0" applyAlignment="0" applyProtection="0"/>
    <xf numFmtId="0" fontId="10" fillId="0" borderId="0"/>
    <xf numFmtId="9" fontId="13" fillId="0" borderId="0" applyFont="0" applyFill="0" applyBorder="0" applyAlignment="0" applyProtection="0"/>
    <xf numFmtId="9" fontId="10" fillId="0" borderId="0" applyFont="0" applyFill="0" applyBorder="0" applyAlignment="0" applyProtection="0"/>
    <xf numFmtId="168" fontId="13" fillId="0" borderId="0">
      <alignment horizontal="left" wrapText="1"/>
    </xf>
    <xf numFmtId="0" fontId="39" fillId="0" borderId="0" applyNumberFormat="0" applyFill="0" applyBorder="0" applyAlignment="0" applyProtection="0"/>
    <xf numFmtId="0" fontId="9" fillId="0" borderId="0"/>
    <xf numFmtId="0" fontId="54" fillId="0" borderId="0" applyNumberFormat="0" applyFill="0" applyBorder="0" applyAlignment="0" applyProtection="0"/>
    <xf numFmtId="0" fontId="8" fillId="0" borderId="0"/>
    <xf numFmtId="9" fontId="8" fillId="0" borderId="0" applyFont="0" applyFill="0" applyBorder="0" applyAlignment="0" applyProtection="0"/>
    <xf numFmtId="0" fontId="7" fillId="0" borderId="0"/>
    <xf numFmtId="0" fontId="6" fillId="0" borderId="0"/>
    <xf numFmtId="9" fontId="6" fillId="0" borderId="0" applyFont="0" applyFill="0" applyBorder="0" applyAlignment="0" applyProtection="0"/>
    <xf numFmtId="9" fontId="6" fillId="0" borderId="0" applyFont="0" applyFill="0" applyBorder="0" applyAlignment="0" applyProtection="0"/>
    <xf numFmtId="0" fontId="6" fillId="0" borderId="0"/>
    <xf numFmtId="0" fontId="5" fillId="0" borderId="0"/>
    <xf numFmtId="0" fontId="4" fillId="0" borderId="0"/>
    <xf numFmtId="0" fontId="4" fillId="0" borderId="0"/>
    <xf numFmtId="9" fontId="4" fillId="0" borderId="0" applyFont="0" applyFill="0" applyBorder="0" applyAlignment="0" applyProtection="0"/>
    <xf numFmtId="43" fontId="20" fillId="0" borderId="0" applyFont="0" applyFill="0" applyBorder="0" applyAlignment="0" applyProtection="0"/>
    <xf numFmtId="0" fontId="3" fillId="0" borderId="0"/>
    <xf numFmtId="0" fontId="3" fillId="0" borderId="0"/>
    <xf numFmtId="9" fontId="3" fillId="0" borderId="0" applyFont="0" applyFill="0" applyBorder="0" applyAlignment="0" applyProtection="0"/>
    <xf numFmtId="0" fontId="2" fillId="0" borderId="0"/>
    <xf numFmtId="0" fontId="2" fillId="0" borderId="0"/>
    <xf numFmtId="9" fontId="2" fillId="0" borderId="0" applyFont="0" applyFill="0" applyBorder="0" applyAlignment="0" applyProtection="0"/>
    <xf numFmtId="0" fontId="1" fillId="0" borderId="0"/>
  </cellStyleXfs>
  <cellXfs count="1636">
    <xf numFmtId="0" fontId="0" fillId="0" borderId="0" xfId="0"/>
    <xf numFmtId="0" fontId="0" fillId="0" borderId="0" xfId="0" applyAlignment="1">
      <alignment horizontal="center"/>
    </xf>
    <xf numFmtId="0" fontId="15" fillId="0" borderId="0" xfId="0" applyFont="1" applyFill="1"/>
    <xf numFmtId="0" fontId="13" fillId="0" borderId="0" xfId="5"/>
    <xf numFmtId="0" fontId="15" fillId="0" borderId="0" xfId="5" applyFont="1"/>
    <xf numFmtId="0" fontId="13" fillId="0" borderId="0" xfId="5" applyBorder="1"/>
    <xf numFmtId="0" fontId="15" fillId="0" borderId="0" xfId="5" applyFont="1" applyFill="1"/>
    <xf numFmtId="0" fontId="13" fillId="0" borderId="0" xfId="5" applyAlignment="1">
      <alignment horizontal="center"/>
    </xf>
    <xf numFmtId="0" fontId="13" fillId="0" borderId="0" xfId="5" applyFont="1" applyAlignment="1">
      <alignment horizontal="center"/>
    </xf>
    <xf numFmtId="0" fontId="13" fillId="0" borderId="0" xfId="5" applyFill="1"/>
    <xf numFmtId="166" fontId="13" fillId="0" borderId="0" xfId="5" applyNumberFormat="1"/>
    <xf numFmtId="0" fontId="0" fillId="0" borderId="0" xfId="0" applyAlignment="1">
      <alignment horizontal="center" vertical="center"/>
    </xf>
    <xf numFmtId="166" fontId="13" fillId="0" borderId="0" xfId="5" applyNumberFormat="1" applyFill="1"/>
    <xf numFmtId="166" fontId="13" fillId="0" borderId="0" xfId="0" applyNumberFormat="1" applyFont="1" applyFill="1" applyBorder="1" applyAlignment="1">
      <alignment horizontal="right"/>
    </xf>
    <xf numFmtId="0" fontId="13" fillId="0" borderId="0" xfId="5" applyFill="1" applyAlignment="1">
      <alignment horizontal="center"/>
    </xf>
    <xf numFmtId="0" fontId="13" fillId="0" borderId="0" xfId="5" applyFont="1" applyFill="1" applyAlignment="1">
      <alignment horizontal="center"/>
    </xf>
    <xf numFmtId="166" fontId="13" fillId="0" borderId="0" xfId="5" applyNumberFormat="1" applyFill="1" applyBorder="1"/>
    <xf numFmtId="7" fontId="0" fillId="0" borderId="0" xfId="0" applyNumberFormat="1"/>
    <xf numFmtId="0" fontId="15" fillId="0" borderId="0" xfId="5" applyFont="1" applyFill="1" applyBorder="1"/>
    <xf numFmtId="0" fontId="13" fillId="0" borderId="0" xfId="5" applyBorder="1" applyAlignment="1">
      <alignment horizontal="center"/>
    </xf>
    <xf numFmtId="0" fontId="13" fillId="0" borderId="2" xfId="5" applyFont="1" applyBorder="1" applyAlignment="1">
      <alignment horizontal="center"/>
    </xf>
    <xf numFmtId="0" fontId="13" fillId="0" borderId="3" xfId="5" applyFont="1" applyBorder="1" applyAlignment="1">
      <alignment horizontal="center"/>
    </xf>
    <xf numFmtId="0" fontId="18" fillId="0" borderId="10" xfId="5" applyFont="1" applyBorder="1" applyAlignment="1">
      <alignment horizontal="center"/>
    </xf>
    <xf numFmtId="0" fontId="14" fillId="0" borderId="8" xfId="5" applyFont="1" applyBorder="1" applyAlignment="1">
      <alignment horizontal="center"/>
    </xf>
    <xf numFmtId="0" fontId="13" fillId="0" borderId="9" xfId="5" applyBorder="1" applyAlignment="1">
      <alignment horizontal="center"/>
    </xf>
    <xf numFmtId="0" fontId="13" fillId="0" borderId="1" xfId="5" applyBorder="1" applyAlignment="1">
      <alignment horizontal="center"/>
    </xf>
    <xf numFmtId="0" fontId="0" fillId="0" borderId="4" xfId="0" applyBorder="1" applyAlignment="1">
      <alignment horizontal="center" vertical="center"/>
    </xf>
    <xf numFmtId="0" fontId="0" fillId="0" borderId="10" xfId="0" applyBorder="1" applyAlignment="1">
      <alignment horizont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5" xfId="0" applyBorder="1" applyAlignment="1">
      <alignment horizontal="center"/>
    </xf>
    <xf numFmtId="0" fontId="0" fillId="0" borderId="0" xfId="0" applyBorder="1" applyAlignment="1">
      <alignment horizontal="center"/>
    </xf>
    <xf numFmtId="0" fontId="0" fillId="0" borderId="9" xfId="0" applyBorder="1" applyAlignment="1">
      <alignment horizontal="center"/>
    </xf>
    <xf numFmtId="0" fontId="0" fillId="0" borderId="8" xfId="0" applyBorder="1" applyAlignment="1">
      <alignment horizontal="center" vertical="center"/>
    </xf>
    <xf numFmtId="0" fontId="0" fillId="0" borderId="0" xfId="0" applyBorder="1" applyAlignment="1">
      <alignment horizontal="center" vertical="center"/>
    </xf>
    <xf numFmtId="0" fontId="15" fillId="0" borderId="7" xfId="0" applyFont="1" applyBorder="1"/>
    <xf numFmtId="0" fontId="15" fillId="0" borderId="10" xfId="0" applyFont="1" applyBorder="1"/>
    <xf numFmtId="0" fontId="0" fillId="0" borderId="10" xfId="0" applyBorder="1"/>
    <xf numFmtId="0" fontId="0" fillId="0" borderId="8" xfId="0" applyBorder="1"/>
    <xf numFmtId="0" fontId="15" fillId="0" borderId="8" xfId="0" applyFont="1" applyBorder="1"/>
    <xf numFmtId="0" fontId="0" fillId="0" borderId="6" xfId="0" applyBorder="1" applyAlignment="1">
      <alignment horizontal="center" vertical="center"/>
    </xf>
    <xf numFmtId="0" fontId="13" fillId="0" borderId="9" xfId="0" applyFont="1" applyBorder="1" applyAlignment="1">
      <alignment horizontal="center"/>
    </xf>
    <xf numFmtId="164" fontId="13" fillId="0" borderId="0" xfId="1" applyNumberFormat="1" applyFill="1" applyBorder="1" applyAlignment="1">
      <alignment horizontal="center" vertical="center"/>
    </xf>
    <xf numFmtId="0" fontId="13" fillId="0" borderId="1" xfId="5" applyFill="1" applyBorder="1" applyAlignment="1">
      <alignment horizontal="center"/>
    </xf>
    <xf numFmtId="0" fontId="13" fillId="0" borderId="10" xfId="5" applyFill="1" applyBorder="1"/>
    <xf numFmtId="164" fontId="13" fillId="0" borderId="0" xfId="5" applyNumberFormat="1" applyFill="1" applyBorder="1" applyAlignment="1">
      <alignment horizontal="center"/>
    </xf>
    <xf numFmtId="0" fontId="13" fillId="0" borderId="8" xfId="5" applyFill="1" applyBorder="1"/>
    <xf numFmtId="0" fontId="13" fillId="0" borderId="6" xfId="5" applyFill="1" applyBorder="1" applyAlignment="1">
      <alignment horizontal="center"/>
    </xf>
    <xf numFmtId="3" fontId="13" fillId="0" borderId="0" xfId="5" applyNumberFormat="1" applyFont="1" applyFill="1" applyBorder="1" applyAlignment="1">
      <alignment horizontal="center"/>
    </xf>
    <xf numFmtId="0" fontId="13" fillId="0" borderId="0" xfId="5" applyAlignment="1"/>
    <xf numFmtId="0" fontId="13" fillId="0" borderId="7" xfId="5" applyBorder="1"/>
    <xf numFmtId="17" fontId="13" fillId="0" borderId="10" xfId="5" applyNumberFormat="1" applyFont="1" applyFill="1" applyBorder="1"/>
    <xf numFmtId="3" fontId="13" fillId="0" borderId="11" xfId="5" applyNumberFormat="1" applyFont="1" applyFill="1" applyBorder="1" applyAlignment="1">
      <alignment horizontal="center"/>
    </xf>
    <xf numFmtId="17" fontId="13" fillId="0" borderId="8" xfId="5" applyNumberFormat="1" applyFont="1" applyFill="1" applyBorder="1"/>
    <xf numFmtId="3" fontId="13" fillId="0" borderId="9" xfId="5" applyNumberFormat="1" applyFont="1" applyFill="1" applyBorder="1" applyAlignment="1">
      <alignment horizontal="center"/>
    </xf>
    <xf numFmtId="0" fontId="13" fillId="0" borderId="9" xfId="5" applyFont="1" applyBorder="1" applyAlignment="1">
      <alignment horizontal="center" vertical="center"/>
    </xf>
    <xf numFmtId="3" fontId="13" fillId="0" borderId="10" xfId="5" applyNumberFormat="1" applyFont="1" applyFill="1" applyBorder="1" applyAlignment="1">
      <alignment horizontal="center"/>
    </xf>
    <xf numFmtId="1" fontId="13" fillId="0" borderId="0" xfId="5" applyNumberFormat="1" applyBorder="1" applyAlignment="1">
      <alignment horizontal="center"/>
    </xf>
    <xf numFmtId="0" fontId="0" fillId="0" borderId="0" xfId="0" applyBorder="1"/>
    <xf numFmtId="3" fontId="13" fillId="0" borderId="0" xfId="1" applyNumberFormat="1" applyFill="1" applyBorder="1" applyAlignment="1">
      <alignment horizontal="right" vertical="center"/>
    </xf>
    <xf numFmtId="0" fontId="13" fillId="0" borderId="1" xfId="5" applyFill="1" applyBorder="1"/>
    <xf numFmtId="0" fontId="13" fillId="0" borderId="11" xfId="5" applyBorder="1" applyAlignment="1">
      <alignment horizontal="center"/>
    </xf>
    <xf numFmtId="17" fontId="13" fillId="0" borderId="0" xfId="5" applyNumberFormat="1" applyFill="1"/>
    <xf numFmtId="0" fontId="14" fillId="0" borderId="10" xfId="5" applyFont="1" applyBorder="1" applyAlignment="1">
      <alignment horizontal="center"/>
    </xf>
    <xf numFmtId="0" fontId="13" fillId="0" borderId="1" xfId="5" applyBorder="1" applyAlignment="1">
      <alignment horizontal="center" wrapText="1"/>
    </xf>
    <xf numFmtId="0" fontId="13" fillId="0" borderId="0" xfId="5" applyFill="1" applyBorder="1"/>
    <xf numFmtId="0" fontId="13" fillId="0" borderId="10" xfId="0" applyFont="1" applyBorder="1"/>
    <xf numFmtId="0" fontId="13" fillId="0" borderId="8" xfId="0" applyFont="1" applyBorder="1"/>
    <xf numFmtId="0" fontId="13" fillId="0" borderId="9" xfId="0" applyFont="1" applyBorder="1" applyAlignment="1">
      <alignment horizontal="center" vertical="center" wrapText="1"/>
    </xf>
    <xf numFmtId="0" fontId="13" fillId="0" borderId="0" xfId="0" applyFont="1" applyBorder="1"/>
    <xf numFmtId="0" fontId="13" fillId="0" borderId="3" xfId="5" applyBorder="1" applyAlignment="1">
      <alignment horizontal="center"/>
    </xf>
    <xf numFmtId="164" fontId="13" fillId="0" borderId="0" xfId="5" applyNumberFormat="1" applyFill="1" applyAlignment="1">
      <alignment horizontal="center"/>
    </xf>
    <xf numFmtId="0" fontId="13" fillId="0" borderId="3" xfId="0" applyFont="1" applyBorder="1" applyAlignment="1">
      <alignment horizontal="center" wrapText="1"/>
    </xf>
    <xf numFmtId="0" fontId="13" fillId="0" borderId="14" xfId="0" applyFont="1" applyBorder="1"/>
    <xf numFmtId="0" fontId="13" fillId="0" borderId="0" xfId="0" applyFont="1" applyAlignment="1">
      <alignment horizontal="right"/>
    </xf>
    <xf numFmtId="0" fontId="17" fillId="0" borderId="0" xfId="0" applyFont="1" applyFill="1" applyBorder="1"/>
    <xf numFmtId="0" fontId="23" fillId="0" borderId="0" xfId="0" applyFont="1"/>
    <xf numFmtId="166" fontId="13" fillId="0" borderId="0" xfId="5" applyNumberFormat="1" applyFill="1" applyBorder="1" applyAlignment="1">
      <alignment horizontal="center"/>
    </xf>
    <xf numFmtId="166" fontId="0" fillId="0" borderId="0" xfId="0" applyNumberFormat="1" applyAlignment="1">
      <alignment horizontal="center"/>
    </xf>
    <xf numFmtId="0" fontId="14" fillId="0" borderId="0" xfId="5" applyFont="1" applyFill="1"/>
    <xf numFmtId="172" fontId="13" fillId="0" borderId="14" xfId="5" applyNumberFormat="1" applyBorder="1" applyAlignment="1">
      <alignment horizontal="center"/>
    </xf>
    <xf numFmtId="0" fontId="13" fillId="0" borderId="10" xfId="5" applyBorder="1"/>
    <xf numFmtId="0" fontId="23" fillId="0" borderId="0" xfId="5" applyFont="1" applyBorder="1"/>
    <xf numFmtId="0" fontId="13" fillId="0" borderId="0" xfId="5" applyFont="1" applyBorder="1"/>
    <xf numFmtId="164" fontId="13" fillId="0" borderId="10" xfId="5" applyNumberFormat="1" applyFill="1" applyBorder="1" applyAlignment="1">
      <alignment horizontal="center"/>
    </xf>
    <xf numFmtId="2" fontId="13" fillId="0" borderId="0" xfId="5" applyNumberFormat="1" applyFill="1" applyBorder="1" applyAlignment="1">
      <alignment horizontal="center"/>
    </xf>
    <xf numFmtId="164" fontId="13" fillId="0" borderId="11" xfId="5" applyNumberFormat="1" applyFill="1" applyBorder="1" applyAlignment="1">
      <alignment horizontal="center"/>
    </xf>
    <xf numFmtId="173" fontId="13" fillId="0" borderId="0" xfId="5" applyNumberFormat="1" applyFont="1" applyFill="1" applyBorder="1" applyAlignment="1">
      <alignment horizontal="center"/>
    </xf>
    <xf numFmtId="0" fontId="13" fillId="0" borderId="8" xfId="5" applyFont="1" applyBorder="1" applyAlignment="1">
      <alignment horizontal="right"/>
    </xf>
    <xf numFmtId="0" fontId="14" fillId="0" borderId="0" xfId="5" applyFont="1" applyBorder="1" applyAlignment="1">
      <alignment horizontal="centerContinuous" wrapText="1"/>
    </xf>
    <xf numFmtId="0" fontId="13" fillId="0" borderId="0" xfId="5" applyAlignment="1">
      <alignment wrapText="1"/>
    </xf>
    <xf numFmtId="0" fontId="15" fillId="0" borderId="0" xfId="5" applyFont="1" applyFill="1" applyBorder="1" applyAlignment="1">
      <alignment horizontal="center"/>
    </xf>
    <xf numFmtId="0" fontId="13" fillId="0" borderId="7" xfId="5" applyBorder="1" applyAlignment="1">
      <alignment wrapText="1"/>
    </xf>
    <xf numFmtId="0" fontId="13" fillId="0" borderId="5" xfId="5" applyBorder="1" applyAlignment="1">
      <alignment horizontal="center"/>
    </xf>
    <xf numFmtId="0" fontId="13" fillId="0" borderId="10" xfId="0" applyFont="1" applyFill="1" applyBorder="1"/>
    <xf numFmtId="0" fontId="13" fillId="0" borderId="8" xfId="5" applyBorder="1"/>
    <xf numFmtId="0" fontId="13" fillId="0" borderId="9" xfId="5" applyFont="1" applyBorder="1" applyAlignment="1">
      <alignment horizontal="center"/>
    </xf>
    <xf numFmtId="0" fontId="13" fillId="0" borderId="1" xfId="0" applyFont="1" applyBorder="1"/>
    <xf numFmtId="0" fontId="0" fillId="0" borderId="0" xfId="0" applyFill="1"/>
    <xf numFmtId="3" fontId="0" fillId="0" borderId="0" xfId="0" applyNumberFormat="1"/>
    <xf numFmtId="9" fontId="13" fillId="0" borderId="11" xfId="11" applyFont="1" applyFill="1" applyBorder="1" applyAlignment="1">
      <alignment horizontal="center"/>
    </xf>
    <xf numFmtId="9" fontId="13" fillId="0" borderId="11" xfId="11" applyFont="1" applyBorder="1" applyAlignment="1">
      <alignment horizontal="center"/>
    </xf>
    <xf numFmtId="9" fontId="13" fillId="0" borderId="9" xfId="11" applyFont="1" applyBorder="1" applyAlignment="1">
      <alignment horizontal="center"/>
    </xf>
    <xf numFmtId="0" fontId="17" fillId="0" borderId="0" xfId="5" applyFont="1" applyBorder="1"/>
    <xf numFmtId="0" fontId="17" fillId="0" borderId="14" xfId="5" applyFont="1" applyFill="1" applyBorder="1"/>
    <xf numFmtId="0" fontId="17" fillId="0" borderId="0" xfId="5" applyFont="1" applyFill="1" applyBorder="1"/>
    <xf numFmtId="0" fontId="17" fillId="0" borderId="0" xfId="5" applyFont="1" applyFill="1"/>
    <xf numFmtId="0" fontId="17" fillId="0" borderId="0" xfId="5" applyFont="1"/>
    <xf numFmtId="3" fontId="17" fillId="0" borderId="0" xfId="5" applyNumberFormat="1" applyFont="1" applyFill="1" applyBorder="1" applyAlignment="1">
      <alignment horizontal="left"/>
    </xf>
    <xf numFmtId="172" fontId="17" fillId="0" borderId="14" xfId="5" applyNumberFormat="1" applyFont="1" applyBorder="1" applyAlignment="1">
      <alignment horizontal="left"/>
    </xf>
    <xf numFmtId="0" fontId="13" fillId="0" borderId="0" xfId="5" applyFont="1" applyFill="1"/>
    <xf numFmtId="0" fontId="13" fillId="0" borderId="0" xfId="0" applyFont="1" applyFill="1"/>
    <xf numFmtId="0" fontId="13" fillId="0" borderId="0" xfId="0" applyFont="1"/>
    <xf numFmtId="0" fontId="26" fillId="0" borderId="0" xfId="5" applyFont="1" applyFill="1"/>
    <xf numFmtId="0" fontId="13" fillId="0" borderId="0" xfId="5" applyFont="1" applyFill="1" applyBorder="1" applyAlignment="1">
      <alignment wrapText="1"/>
    </xf>
    <xf numFmtId="0" fontId="25" fillId="0" borderId="13" xfId="5" applyFont="1" applyFill="1" applyBorder="1" applyAlignment="1">
      <alignment horizontal="center" vertical="center" wrapText="1"/>
    </xf>
    <xf numFmtId="0" fontId="13" fillId="0" borderId="7" xfId="5" applyFont="1" applyFill="1" applyBorder="1"/>
    <xf numFmtId="0" fontId="13" fillId="0" borderId="10" xfId="5" applyFont="1" applyFill="1" applyBorder="1"/>
    <xf numFmtId="0" fontId="13" fillId="0" borderId="8" xfId="5" applyFont="1" applyFill="1" applyBorder="1"/>
    <xf numFmtId="11" fontId="13" fillId="0" borderId="0" xfId="5" applyNumberFormat="1" applyFill="1"/>
    <xf numFmtId="167" fontId="13" fillId="0" borderId="0" xfId="1" applyNumberFormat="1"/>
    <xf numFmtId="167" fontId="0" fillId="0" borderId="0" xfId="1" applyNumberFormat="1" applyFont="1"/>
    <xf numFmtId="0" fontId="13" fillId="0" borderId="0" xfId="0" applyFont="1" applyAlignment="1"/>
    <xf numFmtId="0" fontId="13" fillId="0" borderId="7" xfId="0" applyFont="1" applyBorder="1"/>
    <xf numFmtId="0" fontId="13" fillId="0" borderId="2" xfId="0" applyFont="1" applyBorder="1" applyAlignment="1">
      <alignment horizontal="center"/>
    </xf>
    <xf numFmtId="0" fontId="13" fillId="0" borderId="3" xfId="0" applyFont="1" applyBorder="1" applyAlignment="1">
      <alignment horizontal="center"/>
    </xf>
    <xf numFmtId="0" fontId="13" fillId="0" borderId="13" xfId="0" applyFont="1" applyBorder="1"/>
    <xf numFmtId="9" fontId="13" fillId="0" borderId="4" xfId="12" applyFont="1" applyBorder="1" applyAlignment="1">
      <alignment horizontal="center"/>
    </xf>
    <xf numFmtId="9" fontId="13" fillId="0" borderId="5" xfId="12" applyFont="1" applyBorder="1" applyAlignment="1">
      <alignment horizontal="center"/>
    </xf>
    <xf numFmtId="9" fontId="13" fillId="0" borderId="0" xfId="12" applyFont="1" applyBorder="1" applyAlignment="1">
      <alignment horizontal="center"/>
    </xf>
    <xf numFmtId="9" fontId="13" fillId="0" borderId="11" xfId="12" applyFont="1" applyBorder="1" applyAlignment="1">
      <alignment horizontal="center"/>
    </xf>
    <xf numFmtId="0" fontId="13" fillId="0" borderId="7" xfId="0" applyFont="1" applyBorder="1" applyAlignment="1">
      <alignment horizontal="center"/>
    </xf>
    <xf numFmtId="9" fontId="13" fillId="0" borderId="7" xfId="12" applyFont="1" applyBorder="1" applyAlignment="1">
      <alignment horizontal="center" vertical="center"/>
    </xf>
    <xf numFmtId="9" fontId="13" fillId="0" borderId="5" xfId="12" applyFont="1" applyBorder="1" applyAlignment="1">
      <alignment horizontal="center" vertical="center"/>
    </xf>
    <xf numFmtId="9" fontId="13" fillId="0" borderId="10" xfId="12" applyFont="1" applyBorder="1" applyAlignment="1">
      <alignment horizontal="center" vertical="center"/>
    </xf>
    <xf numFmtId="9" fontId="13" fillId="0" borderId="11" xfId="12" applyFont="1" applyBorder="1" applyAlignment="1">
      <alignment horizontal="center" vertical="center"/>
    </xf>
    <xf numFmtId="9" fontId="13" fillId="0" borderId="8" xfId="12" applyFont="1" applyBorder="1" applyAlignment="1">
      <alignment horizontal="center" vertical="center"/>
    </xf>
    <xf numFmtId="9" fontId="13" fillId="0" borderId="9" xfId="12" applyFont="1" applyBorder="1" applyAlignment="1">
      <alignment horizontal="center" vertical="center"/>
    </xf>
    <xf numFmtId="0" fontId="27" fillId="0" borderId="0" xfId="5" applyFont="1" applyFill="1"/>
    <xf numFmtId="164" fontId="13" fillId="0" borderId="13" xfId="1" applyNumberFormat="1" applyFont="1" applyFill="1" applyBorder="1" applyAlignment="1">
      <alignment horizontal="center"/>
    </xf>
    <xf numFmtId="164" fontId="13" fillId="0" borderId="14" xfId="1" applyNumberFormat="1" applyFont="1" applyFill="1" applyBorder="1" applyAlignment="1">
      <alignment horizontal="center"/>
    </xf>
    <xf numFmtId="164" fontId="13" fillId="0" borderId="15" xfId="1" applyNumberFormat="1" applyFont="1" applyFill="1" applyBorder="1" applyAlignment="1">
      <alignment horizontal="center"/>
    </xf>
    <xf numFmtId="0" fontId="17" fillId="0" borderId="0" xfId="5" applyFont="1" applyFill="1" applyBorder="1" applyAlignment="1">
      <alignment wrapText="1"/>
    </xf>
    <xf numFmtId="0" fontId="17" fillId="0" borderId="13" xfId="5" applyFont="1" applyFill="1" applyBorder="1" applyAlignment="1">
      <alignment horizontal="center" vertical="center" wrapText="1"/>
    </xf>
    <xf numFmtId="0" fontId="28" fillId="0" borderId="13" xfId="5" applyFont="1" applyFill="1" applyBorder="1" applyAlignment="1">
      <alignment horizontal="center" vertical="center" wrapText="1"/>
    </xf>
    <xf numFmtId="0" fontId="17" fillId="0" borderId="0" xfId="0" applyFont="1"/>
    <xf numFmtId="0" fontId="13" fillId="0" borderId="10" xfId="5" applyFont="1" applyFill="1" applyBorder="1" applyAlignment="1">
      <alignment horizontal="center" vertical="center"/>
    </xf>
    <xf numFmtId="0" fontId="13" fillId="0" borderId="0" xfId="5" applyFont="1" applyFill="1" applyBorder="1" applyAlignment="1">
      <alignment horizontal="center" vertical="center"/>
    </xf>
    <xf numFmtId="0" fontId="13" fillId="0" borderId="6" xfId="5" applyFont="1" applyFill="1" applyBorder="1" applyAlignment="1">
      <alignment horizontal="center" vertical="center"/>
    </xf>
    <xf numFmtId="0" fontId="13" fillId="0" borderId="9" xfId="5" applyFont="1" applyFill="1" applyBorder="1" applyAlignment="1">
      <alignment horizontal="center" vertical="center"/>
    </xf>
    <xf numFmtId="0" fontId="17" fillId="0" borderId="0" xfId="0" applyFont="1" applyAlignment="1">
      <alignment horizontal="right"/>
    </xf>
    <xf numFmtId="0" fontId="17" fillId="0" borderId="0" xfId="0" applyFont="1" applyAlignment="1">
      <alignment horizontal="left"/>
    </xf>
    <xf numFmtId="0" fontId="13" fillId="0" borderId="0" xfId="5" applyAlignment="1">
      <alignment vertical="center"/>
    </xf>
    <xf numFmtId="167" fontId="0" fillId="0" borderId="0" xfId="1" applyNumberFormat="1" applyFont="1" applyAlignment="1">
      <alignment vertical="center"/>
    </xf>
    <xf numFmtId="0" fontId="0" fillId="0" borderId="0" xfId="0" applyAlignment="1">
      <alignment vertical="center"/>
    </xf>
    <xf numFmtId="0" fontId="24" fillId="0" borderId="0" xfId="0" applyFont="1" applyAlignment="1"/>
    <xf numFmtId="2" fontId="13" fillId="0" borderId="0" xfId="5" applyNumberFormat="1" applyFill="1"/>
    <xf numFmtId="167" fontId="13" fillId="0" borderId="0" xfId="1" applyNumberFormat="1" applyBorder="1"/>
    <xf numFmtId="164" fontId="13" fillId="0" borderId="0" xfId="5" applyNumberFormat="1" applyFont="1" applyFill="1" applyBorder="1" applyAlignment="1">
      <alignment horizontal="center"/>
    </xf>
    <xf numFmtId="0" fontId="13" fillId="0" borderId="10" xfId="5" applyFont="1" applyBorder="1"/>
    <xf numFmtId="164" fontId="13" fillId="0" borderId="11" xfId="5" applyNumberFormat="1" applyFont="1" applyFill="1" applyBorder="1" applyAlignment="1">
      <alignment horizontal="center"/>
    </xf>
    <xf numFmtId="0" fontId="13" fillId="0" borderId="8" xfId="5" applyFont="1" applyBorder="1"/>
    <xf numFmtId="0" fontId="13" fillId="0" borderId="1" xfId="5" applyFont="1" applyBorder="1"/>
    <xf numFmtId="164" fontId="13" fillId="0" borderId="10" xfId="5" applyNumberFormat="1" applyFont="1" applyFill="1" applyBorder="1" applyAlignment="1">
      <alignment horizontal="center"/>
    </xf>
    <xf numFmtId="1" fontId="13" fillId="0" borderId="1" xfId="5" applyNumberFormat="1" applyFont="1" applyFill="1" applyBorder="1" applyAlignment="1">
      <alignment horizontal="center"/>
    </xf>
    <xf numFmtId="164" fontId="13" fillId="0" borderId="3" xfId="5" applyNumberFormat="1" applyFont="1" applyFill="1" applyBorder="1" applyAlignment="1">
      <alignment horizontal="center"/>
    </xf>
    <xf numFmtId="9" fontId="0" fillId="0" borderId="0" xfId="0" applyNumberFormat="1" applyAlignment="1">
      <alignment horizontal="center"/>
    </xf>
    <xf numFmtId="9" fontId="0" fillId="0" borderId="0" xfId="0" applyNumberFormat="1" applyBorder="1" applyAlignment="1">
      <alignment horizontal="center"/>
    </xf>
    <xf numFmtId="9" fontId="0" fillId="0" borderId="11" xfId="0" applyNumberFormat="1" applyBorder="1" applyAlignment="1">
      <alignment horizontal="center"/>
    </xf>
    <xf numFmtId="9" fontId="0" fillId="0" borderId="9" xfId="0" applyNumberFormat="1" applyBorder="1" applyAlignment="1">
      <alignment horizontal="center"/>
    </xf>
    <xf numFmtId="9" fontId="13" fillId="0" borderId="0" xfId="0" applyNumberFormat="1" applyFont="1" applyBorder="1" applyAlignment="1">
      <alignment horizontal="center"/>
    </xf>
    <xf numFmtId="9" fontId="0" fillId="0" borderId="6" xfId="0" applyNumberFormat="1" applyBorder="1" applyAlignment="1">
      <alignment horizontal="center"/>
    </xf>
    <xf numFmtId="1" fontId="13" fillId="0" borderId="11" xfId="5" applyNumberFormat="1" applyBorder="1" applyAlignment="1">
      <alignment horizontal="center"/>
    </xf>
    <xf numFmtId="0" fontId="13" fillId="0" borderId="8" xfId="0" applyFont="1" applyFill="1" applyBorder="1"/>
    <xf numFmtId="0" fontId="13" fillId="0" borderId="14" xfId="0" applyFont="1" applyFill="1" applyBorder="1"/>
    <xf numFmtId="0" fontId="13" fillId="0" borderId="15" xfId="0" applyFont="1" applyFill="1" applyBorder="1"/>
    <xf numFmtId="0" fontId="30" fillId="0" borderId="0" xfId="0" applyFont="1"/>
    <xf numFmtId="164" fontId="13" fillId="0" borderId="1" xfId="1" applyNumberFormat="1" applyFont="1" applyBorder="1" applyAlignment="1">
      <alignment horizontal="center" vertical="center"/>
    </xf>
    <xf numFmtId="164" fontId="13" fillId="0" borderId="3" xfId="1" applyNumberFormat="1" applyFont="1" applyBorder="1" applyAlignment="1">
      <alignment horizontal="center" vertical="center"/>
    </xf>
    <xf numFmtId="9" fontId="13" fillId="0" borderId="7" xfId="12" applyFont="1" applyBorder="1" applyAlignment="1">
      <alignment horizontal="center"/>
    </xf>
    <xf numFmtId="9" fontId="13" fillId="0" borderId="10" xfId="12" applyFont="1" applyBorder="1" applyAlignment="1">
      <alignment horizontal="center"/>
    </xf>
    <xf numFmtId="0" fontId="13" fillId="0" borderId="0" xfId="5" applyFill="1" applyBorder="1" applyAlignment="1">
      <alignment horizontal="center"/>
    </xf>
    <xf numFmtId="164" fontId="13" fillId="0" borderId="1" xfId="5" applyNumberFormat="1" applyFont="1" applyFill="1" applyBorder="1" applyAlignment="1">
      <alignment horizontal="center"/>
    </xf>
    <xf numFmtId="0" fontId="13" fillId="0" borderId="10" xfId="5" applyBorder="1" applyAlignment="1">
      <alignment horizontal="center"/>
    </xf>
    <xf numFmtId="0" fontId="13" fillId="0" borderId="8" xfId="5" applyBorder="1" applyAlignment="1">
      <alignment horizontal="center"/>
    </xf>
    <xf numFmtId="0" fontId="13" fillId="0" borderId="13" xfId="5" applyBorder="1" applyAlignment="1">
      <alignment horizontal="center"/>
    </xf>
    <xf numFmtId="9" fontId="13" fillId="0" borderId="14" xfId="5" applyNumberFormat="1" applyBorder="1" applyAlignment="1">
      <alignment horizontal="center"/>
    </xf>
    <xf numFmtId="0" fontId="13" fillId="0" borderId="14" xfId="5" applyBorder="1" applyAlignment="1">
      <alignment horizontal="center"/>
    </xf>
    <xf numFmtId="0" fontId="13" fillId="0" borderId="15" xfId="5" applyBorder="1" applyAlignment="1">
      <alignment horizontal="center"/>
    </xf>
    <xf numFmtId="2" fontId="13" fillId="0" borderId="14" xfId="5" applyNumberFormat="1" applyBorder="1" applyAlignment="1">
      <alignment horizontal="center"/>
    </xf>
    <xf numFmtId="0" fontId="13" fillId="0" borderId="7" xfId="5" applyBorder="1" applyAlignment="1">
      <alignment horizontal="center"/>
    </xf>
    <xf numFmtId="9" fontId="13" fillId="0" borderId="10" xfId="5" applyNumberFormat="1" applyBorder="1" applyAlignment="1">
      <alignment horizontal="center"/>
    </xf>
    <xf numFmtId="2" fontId="13" fillId="0" borderId="10" xfId="5" applyNumberFormat="1" applyBorder="1" applyAlignment="1">
      <alignment horizontal="center"/>
    </xf>
    <xf numFmtId="0" fontId="13" fillId="0" borderId="13" xfId="5" applyBorder="1"/>
    <xf numFmtId="0" fontId="13" fillId="0" borderId="14" xfId="5" applyBorder="1"/>
    <xf numFmtId="164" fontId="13" fillId="0" borderId="14" xfId="5" applyNumberFormat="1" applyBorder="1" applyAlignment="1">
      <alignment horizontal="center"/>
    </xf>
    <xf numFmtId="165" fontId="13" fillId="0" borderId="14" xfId="5" applyNumberFormat="1" applyBorder="1"/>
    <xf numFmtId="2" fontId="13" fillId="0" borderId="14" xfId="5" applyNumberFormat="1" applyBorder="1"/>
    <xf numFmtId="164" fontId="0" fillId="0" borderId="0" xfId="0" applyNumberFormat="1"/>
    <xf numFmtId="0" fontId="0" fillId="0" borderId="7" xfId="0" applyBorder="1"/>
    <xf numFmtId="0" fontId="0" fillId="0" borderId="1" xfId="0" applyBorder="1"/>
    <xf numFmtId="164" fontId="13" fillId="0" borderId="14" xfId="5" applyNumberFormat="1" applyFill="1" applyBorder="1" applyAlignment="1">
      <alignment horizontal="center"/>
    </xf>
    <xf numFmtId="164" fontId="13" fillId="0" borderId="10" xfId="5" applyNumberFormat="1" applyBorder="1" applyAlignment="1">
      <alignment horizontal="center"/>
    </xf>
    <xf numFmtId="0" fontId="13" fillId="0" borderId="6" xfId="5" applyBorder="1" applyAlignment="1">
      <alignment horizontal="center"/>
    </xf>
    <xf numFmtId="164" fontId="13" fillId="0" borderId="10" xfId="1" applyNumberFormat="1" applyFill="1" applyBorder="1" applyAlignment="1">
      <alignment horizontal="center" vertical="center"/>
    </xf>
    <xf numFmtId="9" fontId="13" fillId="0" borderId="0" xfId="12" applyFont="1" applyFill="1" applyBorder="1"/>
    <xf numFmtId="0" fontId="13" fillId="0" borderId="4" xfId="0" applyFont="1" applyBorder="1" applyAlignment="1">
      <alignment horizontal="center"/>
    </xf>
    <xf numFmtId="0" fontId="13" fillId="0" borderId="17" xfId="5" applyFill="1" applyBorder="1" applyAlignment="1">
      <alignment horizontal="center" vertical="center"/>
    </xf>
    <xf numFmtId="9" fontId="13" fillId="0" borderId="11" xfId="12" applyFont="1" applyFill="1" applyBorder="1"/>
    <xf numFmtId="9" fontId="13" fillId="0" borderId="6" xfId="12" applyFont="1" applyFill="1" applyBorder="1"/>
    <xf numFmtId="9" fontId="13" fillId="0" borderId="9" xfId="12" applyFont="1" applyFill="1" applyBorder="1"/>
    <xf numFmtId="9" fontId="13" fillId="0" borderId="0" xfId="13" applyNumberFormat="1" applyFont="1" applyFill="1"/>
    <xf numFmtId="9" fontId="13" fillId="0" borderId="10" xfId="12" applyFont="1" applyFill="1" applyBorder="1"/>
    <xf numFmtId="164" fontId="0" fillId="0" borderId="0" xfId="12" applyNumberFormat="1" applyFont="1" applyBorder="1" applyAlignment="1">
      <alignment horizontal="center"/>
    </xf>
    <xf numFmtId="164" fontId="0" fillId="0" borderId="11" xfId="12" applyNumberFormat="1" applyFont="1" applyBorder="1" applyAlignment="1">
      <alignment horizontal="center"/>
    </xf>
    <xf numFmtId="43" fontId="0" fillId="0" borderId="0" xfId="19" applyNumberFormat="1" applyFont="1" applyFill="1" applyBorder="1" applyAlignment="1">
      <alignment horizontal="center"/>
    </xf>
    <xf numFmtId="2" fontId="0" fillId="0" borderId="0" xfId="19" applyNumberFormat="1" applyFont="1" applyFill="1" applyBorder="1" applyAlignment="1">
      <alignment horizontal="center"/>
    </xf>
    <xf numFmtId="2" fontId="0" fillId="0" borderId="6" xfId="19" applyNumberFormat="1" applyFont="1" applyFill="1" applyBorder="1" applyAlignment="1">
      <alignment horizontal="center"/>
    </xf>
    <xf numFmtId="0" fontId="38" fillId="0" borderId="0" xfId="20"/>
    <xf numFmtId="3" fontId="38" fillId="0" borderId="0" xfId="20" applyNumberFormat="1"/>
    <xf numFmtId="0" fontId="13" fillId="0" borderId="13" xfId="20" applyFont="1" applyBorder="1"/>
    <xf numFmtId="0" fontId="13" fillId="0" borderId="14" xfId="20" applyFont="1" applyBorder="1"/>
    <xf numFmtId="0" fontId="13" fillId="0" borderId="15" xfId="20" applyFont="1" applyBorder="1"/>
    <xf numFmtId="0" fontId="13" fillId="0" borderId="16" xfId="20" applyFont="1" applyBorder="1"/>
    <xf numFmtId="0" fontId="41" fillId="0" borderId="0" xfId="13" applyFont="1" applyAlignment="1">
      <alignment vertical="center"/>
    </xf>
    <xf numFmtId="3" fontId="13" fillId="0" borderId="0" xfId="12" applyNumberFormat="1" applyAlignment="1">
      <alignment horizontal="center" vertical="center"/>
    </xf>
    <xf numFmtId="0" fontId="13" fillId="0" borderId="0" xfId="5" applyAlignment="1">
      <alignment horizontal="center" vertical="center"/>
    </xf>
    <xf numFmtId="0" fontId="13" fillId="0" borderId="11" xfId="5" applyFont="1" applyBorder="1" applyAlignment="1">
      <alignment horizontal="center"/>
    </xf>
    <xf numFmtId="0" fontId="13" fillId="0" borderId="16" xfId="5" applyBorder="1"/>
    <xf numFmtId="0" fontId="13" fillId="0" borderId="0" xfId="13"/>
    <xf numFmtId="0" fontId="29" fillId="0" borderId="0" xfId="13" applyFont="1"/>
    <xf numFmtId="3" fontId="13" fillId="0" borderId="0" xfId="13" applyNumberFormat="1"/>
    <xf numFmtId="0" fontId="17" fillId="0" borderId="0" xfId="13" applyFont="1"/>
    <xf numFmtId="0" fontId="13" fillId="0" borderId="0" xfId="13" applyFont="1"/>
    <xf numFmtId="3" fontId="13" fillId="0" borderId="0" xfId="13" applyNumberFormat="1" applyFont="1" applyAlignment="1">
      <alignment horizontal="center"/>
    </xf>
    <xf numFmtId="3" fontId="13" fillId="0" borderId="0" xfId="13" applyNumberFormat="1" applyFont="1" applyAlignment="1">
      <alignment horizontal="center" vertical="center"/>
    </xf>
    <xf numFmtId="0" fontId="13" fillId="0" borderId="0" xfId="13" applyNumberFormat="1" applyFont="1" applyAlignment="1">
      <alignment horizontal="center" vertical="center"/>
    </xf>
    <xf numFmtId="3" fontId="13" fillId="0" borderId="0" xfId="13" applyNumberFormat="1" applyFont="1" applyFill="1" applyAlignment="1">
      <alignment horizontal="center"/>
    </xf>
    <xf numFmtId="3" fontId="13" fillId="0" borderId="0" xfId="13" applyNumberFormat="1" applyFont="1" applyFill="1" applyAlignment="1">
      <alignment horizontal="center" vertical="center"/>
    </xf>
    <xf numFmtId="0" fontId="13" fillId="0" borderId="0" xfId="13" applyFont="1" applyFill="1" applyAlignment="1">
      <alignment horizontal="center"/>
    </xf>
    <xf numFmtId="0" fontId="13" fillId="0" borderId="0" xfId="13" applyFont="1" applyAlignment="1">
      <alignment horizontal="center"/>
    </xf>
    <xf numFmtId="0" fontId="13" fillId="0" borderId="0" xfId="13" applyFont="1" applyAlignment="1">
      <alignment horizontal="center" vertical="center"/>
    </xf>
    <xf numFmtId="0" fontId="42" fillId="0" borderId="0" xfId="13" applyFont="1"/>
    <xf numFmtId="0" fontId="28" fillId="0" borderId="0" xfId="5" applyFont="1"/>
    <xf numFmtId="0" fontId="43" fillId="0" borderId="0" xfId="5" applyFont="1"/>
    <xf numFmtId="0" fontId="28" fillId="0" borderId="0" xfId="5" applyFont="1" applyFill="1"/>
    <xf numFmtId="0" fontId="13" fillId="0" borderId="13" xfId="5" applyFont="1" applyBorder="1" applyAlignment="1">
      <alignment horizontal="center" vertical="center"/>
    </xf>
    <xf numFmtId="0" fontId="13" fillId="0" borderId="0" xfId="5" applyFont="1" applyAlignment="1">
      <alignment horizontal="center" vertical="center"/>
    </xf>
    <xf numFmtId="0" fontId="13" fillId="0" borderId="14" xfId="5" applyFont="1" applyBorder="1" applyAlignment="1">
      <alignment horizontal="center" vertical="center"/>
    </xf>
    <xf numFmtId="0" fontId="13" fillId="0" borderId="13" xfId="5" applyFont="1" applyBorder="1"/>
    <xf numFmtId="0" fontId="13" fillId="0" borderId="14" xfId="5" applyFont="1" applyBorder="1" applyAlignment="1">
      <alignment horizontal="center"/>
    </xf>
    <xf numFmtId="166" fontId="13" fillId="0" borderId="0" xfId="33" applyNumberFormat="1" applyFont="1" applyFill="1" applyAlignment="1">
      <alignment horizontal="center"/>
    </xf>
    <xf numFmtId="166" fontId="25" fillId="0" borderId="0" xfId="12" applyNumberFormat="1" applyFont="1" applyFill="1" applyAlignment="1">
      <alignment horizontal="center" vertical="center"/>
    </xf>
    <xf numFmtId="174" fontId="25" fillId="0" borderId="0" xfId="12" applyNumberFormat="1" applyFont="1" applyFill="1" applyAlignment="1">
      <alignment horizontal="center" vertical="center"/>
    </xf>
    <xf numFmtId="175" fontId="25" fillId="0" borderId="0" xfId="13" applyNumberFormat="1" applyFont="1" applyFill="1" applyAlignment="1">
      <alignment horizontal="center" vertical="center"/>
    </xf>
    <xf numFmtId="176" fontId="25" fillId="0" borderId="0" xfId="12" applyNumberFormat="1" applyFont="1" applyFill="1" applyAlignment="1">
      <alignment horizontal="center" vertical="center"/>
    </xf>
    <xf numFmtId="177" fontId="25" fillId="0" borderId="0" xfId="12" applyNumberFormat="1" applyFont="1" applyFill="1" applyAlignment="1">
      <alignment horizontal="center" vertical="center"/>
    </xf>
    <xf numFmtId="178" fontId="25" fillId="0" borderId="0" xfId="12" applyNumberFormat="1" applyFont="1" applyFill="1" applyAlignment="1">
      <alignment horizontal="center" vertical="center"/>
    </xf>
    <xf numFmtId="179" fontId="25" fillId="0" borderId="0" xfId="12" applyNumberFormat="1" applyFont="1" applyFill="1" applyAlignment="1">
      <alignment horizontal="center" vertical="center"/>
    </xf>
    <xf numFmtId="180" fontId="25" fillId="0" borderId="0" xfId="12" applyNumberFormat="1" applyFont="1" applyFill="1" applyAlignment="1">
      <alignment horizontal="center" vertical="center"/>
    </xf>
    <xf numFmtId="181" fontId="25" fillId="0" borderId="0" xfId="12" applyNumberFormat="1" applyFont="1" applyFill="1" applyAlignment="1">
      <alignment horizontal="center" vertical="center"/>
    </xf>
    <xf numFmtId="182" fontId="25" fillId="0" borderId="0" xfId="12" applyNumberFormat="1" applyFont="1" applyFill="1" applyAlignment="1">
      <alignment horizontal="center" vertical="center"/>
    </xf>
    <xf numFmtId="183" fontId="25" fillId="0" borderId="0" xfId="12" applyNumberFormat="1" applyFont="1" applyFill="1" applyAlignment="1">
      <alignment horizontal="center" vertical="center"/>
    </xf>
    <xf numFmtId="184" fontId="25" fillId="0" borderId="0" xfId="12" applyNumberFormat="1" applyFont="1" applyFill="1" applyAlignment="1">
      <alignment horizontal="center" vertical="center"/>
    </xf>
    <xf numFmtId="185" fontId="25" fillId="0" borderId="0" xfId="12" applyNumberFormat="1" applyFont="1" applyFill="1" applyAlignment="1">
      <alignment horizontal="center" vertical="center"/>
    </xf>
    <xf numFmtId="186" fontId="25" fillId="0" borderId="0" xfId="12" applyNumberFormat="1" applyFont="1" applyFill="1" applyAlignment="1">
      <alignment horizontal="center" vertical="center"/>
    </xf>
    <xf numFmtId="187" fontId="25" fillId="0" borderId="0" xfId="12" applyNumberFormat="1" applyFont="1" applyFill="1" applyAlignment="1">
      <alignment horizontal="center" vertical="center"/>
    </xf>
    <xf numFmtId="188" fontId="25" fillId="0" borderId="0" xfId="12" applyNumberFormat="1" applyFont="1" applyFill="1" applyAlignment="1">
      <alignment horizontal="center" vertical="center"/>
    </xf>
    <xf numFmtId="189" fontId="13" fillId="0" borderId="0" xfId="13" applyNumberFormat="1" applyFont="1" applyFill="1" applyAlignment="1">
      <alignment horizontal="center" vertical="center"/>
    </xf>
    <xf numFmtId="190" fontId="13" fillId="0" borderId="0" xfId="13" applyNumberFormat="1" applyFont="1" applyFill="1" applyAlignment="1">
      <alignment horizontal="center" vertical="center"/>
    </xf>
    <xf numFmtId="191" fontId="13" fillId="0" borderId="0" xfId="13" applyNumberFormat="1" applyFont="1" applyFill="1" applyAlignment="1">
      <alignment horizontal="center" vertical="center"/>
    </xf>
    <xf numFmtId="192" fontId="14" fillId="0" borderId="0" xfId="5" applyNumberFormat="1" applyFont="1"/>
    <xf numFmtId="193" fontId="14" fillId="0" borderId="0" xfId="5" applyNumberFormat="1" applyFont="1"/>
    <xf numFmtId="10" fontId="13" fillId="0" borderId="0" xfId="33" applyNumberFormat="1" applyFont="1" applyFill="1" applyAlignment="1">
      <alignment horizontal="center"/>
    </xf>
    <xf numFmtId="0" fontId="17" fillId="0" borderId="0" xfId="13" applyFont="1" applyAlignment="1">
      <alignment vertical="center"/>
    </xf>
    <xf numFmtId="167" fontId="13" fillId="0" borderId="0" xfId="5" applyNumberFormat="1" applyFont="1"/>
    <xf numFmtId="0" fontId="13" fillId="0" borderId="0" xfId="13" applyFill="1"/>
    <xf numFmtId="167" fontId="13" fillId="0" borderId="0" xfId="1" applyNumberFormat="1" applyFont="1"/>
    <xf numFmtId="167" fontId="13" fillId="0" borderId="0" xfId="5" applyNumberFormat="1" applyFont="1" applyAlignment="1">
      <alignment horizontal="center"/>
    </xf>
    <xf numFmtId="0" fontId="13" fillId="0" borderId="0" xfId="13" applyFont="1" applyFill="1" applyAlignment="1"/>
    <xf numFmtId="0" fontId="45" fillId="0" borderId="0" xfId="5" applyFont="1" applyFill="1"/>
    <xf numFmtId="166" fontId="13" fillId="0" borderId="0" xfId="12" applyNumberFormat="1" applyFont="1" applyAlignment="1">
      <alignment horizontal="center"/>
    </xf>
    <xf numFmtId="166" fontId="13" fillId="0" borderId="13" xfId="12" applyNumberFormat="1" applyFont="1" applyBorder="1" applyAlignment="1">
      <alignment horizontal="center"/>
    </xf>
    <xf numFmtId="166" fontId="13" fillId="0" borderId="14" xfId="12" applyNumberFormat="1" applyFont="1" applyBorder="1" applyAlignment="1">
      <alignment horizontal="center"/>
    </xf>
    <xf numFmtId="166" fontId="13" fillId="0" borderId="15" xfId="12" applyNumberFormat="1" applyFont="1" applyBorder="1" applyAlignment="1">
      <alignment horizontal="center"/>
    </xf>
    <xf numFmtId="0" fontId="13" fillId="0" borderId="7" xfId="13" applyFont="1" applyBorder="1" applyAlignment="1">
      <alignment wrapText="1"/>
    </xf>
    <xf numFmtId="0" fontId="13" fillId="0" borderId="4" xfId="13" applyFont="1" applyBorder="1"/>
    <xf numFmtId="0" fontId="13" fillId="0" borderId="10" xfId="13" applyFont="1" applyBorder="1"/>
    <xf numFmtId="0" fontId="13" fillId="0" borderId="0" xfId="13" applyFont="1" applyBorder="1"/>
    <xf numFmtId="0" fontId="13" fillId="0" borderId="8" xfId="13" applyFont="1" applyBorder="1"/>
    <xf numFmtId="0" fontId="13" fillId="0" borderId="6" xfId="13" applyFont="1" applyBorder="1"/>
    <xf numFmtId="2" fontId="13" fillId="0" borderId="0" xfId="5" applyNumberFormat="1" applyFont="1"/>
    <xf numFmtId="166" fontId="13" fillId="0" borderId="0" xfId="12" applyNumberFormat="1" applyFont="1" applyFill="1" applyAlignment="1">
      <alignment horizontal="center"/>
    </xf>
    <xf numFmtId="166" fontId="13" fillId="0" borderId="16" xfId="12" applyNumberFormat="1" applyFont="1" applyFill="1" applyBorder="1" applyAlignment="1">
      <alignment horizontal="center" vertical="center"/>
    </xf>
    <xf numFmtId="0" fontId="26" fillId="0" borderId="0" xfId="5" applyFont="1" applyFill="1" applyBorder="1"/>
    <xf numFmtId="0" fontId="13" fillId="0" borderId="0" xfId="5" applyFont="1" applyFill="1" applyBorder="1" applyAlignment="1">
      <alignment horizontal="center"/>
    </xf>
    <xf numFmtId="0" fontId="13" fillId="0" borderId="0" xfId="5" applyFont="1" applyFill="1" applyBorder="1"/>
    <xf numFmtId="0" fontId="14" fillId="0" borderId="0" xfId="5" applyFont="1" applyBorder="1"/>
    <xf numFmtId="0" fontId="13" fillId="0" borderId="14" xfId="5" applyFont="1" applyFill="1" applyBorder="1"/>
    <xf numFmtId="164" fontId="13" fillId="0" borderId="0" xfId="5" applyNumberFormat="1" applyFont="1" applyBorder="1"/>
    <xf numFmtId="0" fontId="13" fillId="0" borderId="16" xfId="5" applyFont="1" applyFill="1" applyBorder="1" applyAlignment="1">
      <alignment horizontal="center"/>
    </xf>
    <xf numFmtId="0" fontId="13" fillId="0" borderId="13" xfId="5" applyFont="1" applyBorder="1" applyAlignment="1">
      <alignment horizontal="center"/>
    </xf>
    <xf numFmtId="0" fontId="13" fillId="0" borderId="14" xfId="5" applyFont="1" applyBorder="1"/>
    <xf numFmtId="2" fontId="13" fillId="0" borderId="0" xfId="5" applyNumberFormat="1" applyFont="1" applyBorder="1" applyAlignment="1">
      <alignment horizontal="center"/>
    </xf>
    <xf numFmtId="2" fontId="13" fillId="0" borderId="14" xfId="5" applyNumberFormat="1" applyFont="1" applyBorder="1" applyAlignment="1">
      <alignment horizontal="center"/>
    </xf>
    <xf numFmtId="0" fontId="13" fillId="0" borderId="7" xfId="5" applyFont="1" applyBorder="1" applyAlignment="1">
      <alignment horizontal="left"/>
    </xf>
    <xf numFmtId="0" fontId="13" fillId="0" borderId="8" xfId="5" applyFont="1" applyBorder="1" applyAlignment="1">
      <alignment horizontal="left"/>
    </xf>
    <xf numFmtId="0" fontId="13" fillId="0" borderId="0" xfId="13" applyBorder="1"/>
    <xf numFmtId="3" fontId="13" fillId="0" borderId="0" xfId="13" applyNumberFormat="1" applyFont="1" applyFill="1" applyBorder="1" applyAlignment="1">
      <alignment horizontal="center" vertical="center"/>
    </xf>
    <xf numFmtId="3" fontId="13" fillId="0" borderId="0" xfId="13" applyNumberFormat="1" applyFont="1" applyBorder="1" applyAlignment="1">
      <alignment horizontal="center" vertical="center"/>
    </xf>
    <xf numFmtId="3" fontId="13" fillId="0" borderId="10" xfId="13" applyNumberFormat="1" applyFont="1" applyFill="1" applyBorder="1" applyAlignment="1">
      <alignment horizontal="center"/>
    </xf>
    <xf numFmtId="3" fontId="13" fillId="0" borderId="11" xfId="13" applyNumberFormat="1" applyFont="1" applyFill="1" applyBorder="1" applyAlignment="1">
      <alignment horizontal="center" vertical="center"/>
    </xf>
    <xf numFmtId="0" fontId="13" fillId="0" borderId="10" xfId="13" applyFont="1" applyFill="1" applyBorder="1" applyAlignment="1">
      <alignment horizontal="center"/>
    </xf>
    <xf numFmtId="3" fontId="13" fillId="0" borderId="10" xfId="13" applyNumberFormat="1" applyFont="1" applyBorder="1" applyAlignment="1">
      <alignment horizontal="center"/>
    </xf>
    <xf numFmtId="3" fontId="13" fillId="0" borderId="11" xfId="13" applyNumberFormat="1" applyFont="1" applyBorder="1" applyAlignment="1">
      <alignment horizontal="center" vertical="center"/>
    </xf>
    <xf numFmtId="0" fontId="13" fillId="0" borderId="10" xfId="13" applyFont="1" applyBorder="1" applyAlignment="1">
      <alignment horizontal="center"/>
    </xf>
    <xf numFmtId="0" fontId="13" fillId="0" borderId="11" xfId="13" applyFont="1" applyBorder="1" applyAlignment="1">
      <alignment horizontal="center" vertical="center"/>
    </xf>
    <xf numFmtId="0" fontId="13" fillId="0" borderId="8" xfId="13" applyFont="1" applyBorder="1" applyAlignment="1">
      <alignment horizontal="center"/>
    </xf>
    <xf numFmtId="3" fontId="13" fillId="0" borderId="6" xfId="13" applyNumberFormat="1" applyFont="1" applyBorder="1" applyAlignment="1">
      <alignment horizontal="center" vertical="center"/>
    </xf>
    <xf numFmtId="3" fontId="13" fillId="0" borderId="9" xfId="13" applyNumberFormat="1" applyFont="1" applyBorder="1" applyAlignment="1">
      <alignment horizontal="center" vertical="center"/>
    </xf>
    <xf numFmtId="3" fontId="13" fillId="0" borderId="7" xfId="13" applyNumberFormat="1" applyFont="1" applyBorder="1" applyAlignment="1">
      <alignment horizontal="center"/>
    </xf>
    <xf numFmtId="3" fontId="13" fillId="0" borderId="4" xfId="13" applyNumberFormat="1" applyFont="1" applyBorder="1" applyAlignment="1">
      <alignment horizontal="center" vertical="center"/>
    </xf>
    <xf numFmtId="3" fontId="13" fillId="0" borderId="5" xfId="13" applyNumberFormat="1" applyFont="1" applyBorder="1" applyAlignment="1">
      <alignment horizontal="center" vertical="center"/>
    </xf>
    <xf numFmtId="3" fontId="13" fillId="0" borderId="8" xfId="13" applyNumberFormat="1" applyFont="1" applyBorder="1" applyAlignment="1">
      <alignment horizontal="center"/>
    </xf>
    <xf numFmtId="0" fontId="13" fillId="0" borderId="9" xfId="13" applyNumberFormat="1" applyFont="1" applyBorder="1" applyAlignment="1">
      <alignment horizontal="center" vertical="center"/>
    </xf>
    <xf numFmtId="3" fontId="13" fillId="0" borderId="0" xfId="5" applyNumberFormat="1" applyBorder="1" applyAlignment="1">
      <alignment horizontal="center"/>
    </xf>
    <xf numFmtId="3" fontId="13" fillId="2" borderId="0" xfId="5" applyNumberFormat="1" applyFill="1" applyBorder="1" applyAlignment="1">
      <alignment horizontal="center"/>
    </xf>
    <xf numFmtId="3" fontId="13" fillId="0" borderId="11" xfId="5" applyNumberFormat="1" applyBorder="1" applyAlignment="1">
      <alignment horizontal="center"/>
    </xf>
    <xf numFmtId="3" fontId="13" fillId="2" borderId="11" xfId="5" applyNumberFormat="1" applyFill="1" applyBorder="1" applyAlignment="1">
      <alignment horizontal="center"/>
    </xf>
    <xf numFmtId="3" fontId="13" fillId="0" borderId="6" xfId="5" applyNumberFormat="1" applyFont="1" applyBorder="1" applyAlignment="1">
      <alignment horizontal="center"/>
    </xf>
    <xf numFmtId="3" fontId="13" fillId="0" borderId="9" xfId="5" applyNumberFormat="1" applyFont="1" applyBorder="1" applyAlignment="1">
      <alignment horizontal="center"/>
    </xf>
    <xf numFmtId="0" fontId="13" fillId="0" borderId="1" xfId="5" applyBorder="1"/>
    <xf numFmtId="0" fontId="13" fillId="0" borderId="15" xfId="5" applyFont="1" applyBorder="1"/>
    <xf numFmtId="0" fontId="17" fillId="0" borderId="1" xfId="5" applyFont="1" applyBorder="1" applyAlignment="1">
      <alignment horizontal="center"/>
    </xf>
    <xf numFmtId="166" fontId="13" fillId="0" borderId="0" xfId="5" applyNumberFormat="1" applyBorder="1" applyAlignment="1">
      <alignment horizontal="center"/>
    </xf>
    <xf numFmtId="166" fontId="13" fillId="0" borderId="11" xfId="5" applyNumberFormat="1" applyFill="1" applyBorder="1" applyAlignment="1">
      <alignment horizontal="center"/>
    </xf>
    <xf numFmtId="166" fontId="13" fillId="0" borderId="11" xfId="5" applyNumberFormat="1" applyBorder="1" applyAlignment="1">
      <alignment horizontal="center"/>
    </xf>
    <xf numFmtId="166" fontId="13" fillId="0" borderId="6" xfId="5" applyNumberFormat="1" applyBorder="1" applyAlignment="1">
      <alignment horizontal="center"/>
    </xf>
    <xf numFmtId="166" fontId="13" fillId="0" borderId="9" xfId="5" applyNumberFormat="1" applyBorder="1" applyAlignment="1">
      <alignment horizontal="center"/>
    </xf>
    <xf numFmtId="167" fontId="0" fillId="0" borderId="0" xfId="1" applyNumberFormat="1" applyFont="1" applyBorder="1"/>
    <xf numFmtId="167" fontId="13" fillId="0" borderId="5" xfId="1" applyNumberFormat="1" applyFont="1" applyFill="1" applyBorder="1"/>
    <xf numFmtId="167" fontId="13" fillId="0" borderId="11" xfId="1" applyNumberFormat="1" applyFont="1" applyFill="1" applyBorder="1"/>
    <xf numFmtId="0" fontId="13" fillId="0" borderId="7" xfId="5" applyFill="1" applyBorder="1"/>
    <xf numFmtId="167" fontId="13" fillId="0" borderId="5" xfId="1" applyNumberFormat="1" applyBorder="1"/>
    <xf numFmtId="167" fontId="13" fillId="0" borderId="11" xfId="1" applyNumberFormat="1" applyBorder="1"/>
    <xf numFmtId="4" fontId="13" fillId="0" borderId="0" xfId="5" applyNumberFormat="1" applyFill="1" applyBorder="1" applyAlignment="1">
      <alignment horizontal="center"/>
    </xf>
    <xf numFmtId="9" fontId="13" fillId="0" borderId="0" xfId="12" applyNumberFormat="1" applyFill="1" applyBorder="1" applyAlignment="1">
      <alignment horizontal="center"/>
    </xf>
    <xf numFmtId="0" fontId="13" fillId="0" borderId="7" xfId="5" applyFont="1" applyBorder="1"/>
    <xf numFmtId="1" fontId="13" fillId="0" borderId="8" xfId="5" applyNumberFormat="1" applyFill="1" applyBorder="1" applyAlignment="1">
      <alignment horizontal="center"/>
    </xf>
    <xf numFmtId="0" fontId="13" fillId="0" borderId="11" xfId="5" applyFont="1" applyFill="1" applyBorder="1" applyAlignment="1">
      <alignment horizontal="center"/>
    </xf>
    <xf numFmtId="9" fontId="13" fillId="0" borderId="11" xfId="12" applyNumberFormat="1" applyFill="1" applyBorder="1" applyAlignment="1">
      <alignment horizontal="center"/>
    </xf>
    <xf numFmtId="4" fontId="13" fillId="0" borderId="6" xfId="5" applyNumberFormat="1" applyFill="1" applyBorder="1" applyAlignment="1">
      <alignment horizontal="center"/>
    </xf>
    <xf numFmtId="9" fontId="13" fillId="0" borderId="6" xfId="12" applyNumberFormat="1" applyFill="1" applyBorder="1" applyAlignment="1">
      <alignment horizontal="center"/>
    </xf>
    <xf numFmtId="9" fontId="13" fillId="0" borderId="9" xfId="12" applyNumberFormat="1" applyFill="1" applyBorder="1" applyAlignment="1">
      <alignment horizontal="center"/>
    </xf>
    <xf numFmtId="0" fontId="13" fillId="0" borderId="14" xfId="5" applyFill="1" applyBorder="1" applyAlignment="1">
      <alignment horizontal="center"/>
    </xf>
    <xf numFmtId="1" fontId="13" fillId="0" borderId="14" xfId="5" applyNumberFormat="1" applyFill="1" applyBorder="1" applyAlignment="1">
      <alignment horizontal="center"/>
    </xf>
    <xf numFmtId="1" fontId="13" fillId="0" borderId="15" xfId="5" applyNumberFormat="1" applyFill="1" applyBorder="1" applyAlignment="1">
      <alignment horizontal="center"/>
    </xf>
    <xf numFmtId="0" fontId="13" fillId="0" borderId="8" xfId="5" applyFont="1" applyFill="1" applyBorder="1" applyAlignment="1">
      <alignment horizontal="center"/>
    </xf>
    <xf numFmtId="0" fontId="13" fillId="0" borderId="6" xfId="5" applyFont="1" applyFill="1" applyBorder="1" applyAlignment="1">
      <alignment horizontal="center"/>
    </xf>
    <xf numFmtId="0" fontId="13" fillId="0" borderId="9" xfId="5" applyFont="1" applyFill="1" applyBorder="1" applyAlignment="1">
      <alignment horizontal="center"/>
    </xf>
    <xf numFmtId="9" fontId="13" fillId="0" borderId="10" xfId="12" applyNumberFormat="1" applyFill="1" applyBorder="1" applyAlignment="1">
      <alignment horizontal="center"/>
    </xf>
    <xf numFmtId="9" fontId="13" fillId="0" borderId="8" xfId="12" applyNumberFormat="1" applyFill="1" applyBorder="1" applyAlignment="1">
      <alignment horizontal="center"/>
    </xf>
    <xf numFmtId="0" fontId="13" fillId="0" borderId="17" xfId="5" applyBorder="1"/>
    <xf numFmtId="0" fontId="13" fillId="0" borderId="3" xfId="5" applyBorder="1"/>
    <xf numFmtId="9" fontId="13" fillId="0" borderId="0" xfId="12" applyFill="1" applyBorder="1" applyAlignment="1">
      <alignment horizontal="center"/>
    </xf>
    <xf numFmtId="9" fontId="13" fillId="0" borderId="11" xfId="12" applyFill="1" applyBorder="1" applyAlignment="1">
      <alignment horizontal="center"/>
    </xf>
    <xf numFmtId="3" fontId="13" fillId="0" borderId="6" xfId="5" applyNumberFormat="1" applyFill="1" applyBorder="1" applyAlignment="1">
      <alignment horizontal="center"/>
    </xf>
    <xf numFmtId="166" fontId="13" fillId="0" borderId="6" xfId="12" applyNumberFormat="1" applyFill="1" applyBorder="1" applyAlignment="1">
      <alignment horizontal="center"/>
    </xf>
    <xf numFmtId="166" fontId="13" fillId="0" borderId="9" xfId="12" applyNumberFormat="1" applyFill="1" applyBorder="1" applyAlignment="1">
      <alignment horizontal="center"/>
    </xf>
    <xf numFmtId="0" fontId="13" fillId="0" borderId="1" xfId="5" applyFont="1" applyFill="1" applyBorder="1"/>
    <xf numFmtId="0" fontId="13" fillId="0" borderId="17" xfId="5" applyFill="1" applyBorder="1"/>
    <xf numFmtId="0" fontId="13" fillId="0" borderId="3" xfId="5" applyFill="1" applyBorder="1"/>
    <xf numFmtId="166" fontId="13" fillId="0" borderId="8" xfId="12" applyNumberFormat="1" applyFill="1" applyBorder="1" applyAlignment="1">
      <alignment horizontal="center"/>
    </xf>
    <xf numFmtId="0" fontId="13" fillId="0" borderId="1" xfId="5" applyFill="1" applyBorder="1" applyAlignment="1">
      <alignment horizontal="center" vertical="center"/>
    </xf>
    <xf numFmtId="0" fontId="25" fillId="0" borderId="13" xfId="17" applyFont="1" applyFill="1" applyBorder="1" applyAlignment="1">
      <alignment wrapText="1"/>
    </xf>
    <xf numFmtId="0" fontId="25" fillId="0" borderId="14" xfId="17" applyFont="1" applyFill="1" applyBorder="1" applyAlignment="1">
      <alignment wrapText="1"/>
    </xf>
    <xf numFmtId="175" fontId="25" fillId="0" borderId="0" xfId="13" applyNumberFormat="1" applyFont="1" applyFill="1" applyBorder="1" applyAlignment="1">
      <alignment horizontal="center" vertical="center"/>
    </xf>
    <xf numFmtId="174" fontId="25" fillId="0" borderId="7" xfId="12" applyNumberFormat="1" applyFont="1" applyFill="1" applyBorder="1" applyAlignment="1">
      <alignment horizontal="center" vertical="center"/>
    </xf>
    <xf numFmtId="175" fontId="25" fillId="0" borderId="4" xfId="13" applyNumberFormat="1" applyFont="1" applyFill="1" applyBorder="1" applyAlignment="1">
      <alignment horizontal="center" vertical="center"/>
    </xf>
    <xf numFmtId="166" fontId="25" fillId="0" borderId="5" xfId="12" applyNumberFormat="1" applyFont="1" applyFill="1" applyBorder="1" applyAlignment="1">
      <alignment horizontal="center" vertical="center"/>
    </xf>
    <xf numFmtId="176" fontId="25" fillId="0" borderId="10" xfId="12" applyNumberFormat="1" applyFont="1" applyFill="1" applyBorder="1" applyAlignment="1">
      <alignment horizontal="center" vertical="center"/>
    </xf>
    <xf numFmtId="166" fontId="25" fillId="0" borderId="11" xfId="12" applyNumberFormat="1" applyFont="1" applyFill="1" applyBorder="1" applyAlignment="1">
      <alignment horizontal="center" vertical="center"/>
    </xf>
    <xf numFmtId="177" fontId="25" fillId="0" borderId="10" xfId="12" applyNumberFormat="1" applyFont="1" applyFill="1" applyBorder="1" applyAlignment="1">
      <alignment horizontal="center" vertical="center"/>
    </xf>
    <xf numFmtId="178" fontId="25" fillId="0" borderId="10" xfId="12" applyNumberFormat="1" applyFont="1" applyFill="1" applyBorder="1" applyAlignment="1">
      <alignment horizontal="center" vertical="center"/>
    </xf>
    <xf numFmtId="179" fontId="25" fillId="0" borderId="10" xfId="12" applyNumberFormat="1" applyFont="1" applyFill="1" applyBorder="1" applyAlignment="1">
      <alignment horizontal="center" vertical="center"/>
    </xf>
    <xf numFmtId="180" fontId="25" fillId="0" borderId="10" xfId="12" applyNumberFormat="1" applyFont="1" applyFill="1" applyBorder="1" applyAlignment="1">
      <alignment horizontal="center" vertical="center"/>
    </xf>
    <xf numFmtId="181" fontId="25" fillId="0" borderId="10" xfId="12" applyNumberFormat="1" applyFont="1" applyFill="1" applyBorder="1" applyAlignment="1">
      <alignment horizontal="center" vertical="center"/>
    </xf>
    <xf numFmtId="182" fontId="25" fillId="0" borderId="10" xfId="12" applyNumberFormat="1" applyFont="1" applyFill="1" applyBorder="1" applyAlignment="1">
      <alignment horizontal="center" vertical="center"/>
    </xf>
    <xf numFmtId="183" fontId="25" fillId="0" borderId="10" xfId="12" applyNumberFormat="1" applyFont="1" applyFill="1" applyBorder="1" applyAlignment="1">
      <alignment horizontal="center" vertical="center"/>
    </xf>
    <xf numFmtId="184" fontId="25" fillId="0" borderId="10" xfId="12" applyNumberFormat="1" applyFont="1" applyFill="1" applyBorder="1" applyAlignment="1">
      <alignment horizontal="center" vertical="center"/>
    </xf>
    <xf numFmtId="185" fontId="25" fillId="0" borderId="10" xfId="12" applyNumberFormat="1" applyFont="1" applyFill="1" applyBorder="1" applyAlignment="1">
      <alignment horizontal="center" vertical="center"/>
    </xf>
    <xf numFmtId="186" fontId="25" fillId="0" borderId="10" xfId="12" applyNumberFormat="1" applyFont="1" applyFill="1" applyBorder="1" applyAlignment="1">
      <alignment horizontal="center" vertical="center"/>
    </xf>
    <xf numFmtId="187" fontId="25" fillId="0" borderId="10" xfId="12" applyNumberFormat="1" applyFont="1" applyFill="1" applyBorder="1" applyAlignment="1">
      <alignment horizontal="center" vertical="center"/>
    </xf>
    <xf numFmtId="188" fontId="25" fillId="0" borderId="10" xfId="12" applyNumberFormat="1" applyFont="1" applyFill="1" applyBorder="1" applyAlignment="1">
      <alignment horizontal="center" vertical="center"/>
    </xf>
    <xf numFmtId="189" fontId="13" fillId="0" borderId="10" xfId="13" applyNumberFormat="1" applyFont="1" applyFill="1" applyBorder="1" applyAlignment="1">
      <alignment horizontal="center" vertical="center"/>
    </xf>
    <xf numFmtId="190" fontId="13" fillId="0" borderId="10" xfId="13" applyNumberFormat="1" applyFont="1" applyFill="1" applyBorder="1" applyAlignment="1">
      <alignment horizontal="center" vertical="center"/>
    </xf>
    <xf numFmtId="175" fontId="25" fillId="0" borderId="6" xfId="13" applyNumberFormat="1" applyFont="1" applyFill="1" applyBorder="1" applyAlignment="1">
      <alignment horizontal="center" vertical="center"/>
    </xf>
    <xf numFmtId="166" fontId="25" fillId="0" borderId="9" xfId="12" applyNumberFormat="1" applyFont="1" applyFill="1" applyBorder="1" applyAlignment="1">
      <alignment horizontal="center" vertical="center"/>
    </xf>
    <xf numFmtId="0" fontId="13" fillId="0" borderId="13" xfId="5" applyFont="1" applyFill="1" applyBorder="1" applyAlignment="1">
      <alignment horizontal="center" vertical="center"/>
    </xf>
    <xf numFmtId="0" fontId="13" fillId="0" borderId="14" xfId="5" applyFont="1" applyFill="1" applyBorder="1" applyAlignment="1">
      <alignment horizontal="center" vertical="center"/>
    </xf>
    <xf numFmtId="0" fontId="13" fillId="0" borderId="15" xfId="5" applyFont="1" applyFill="1" applyBorder="1" applyAlignment="1">
      <alignment horizontal="center" vertical="center"/>
    </xf>
    <xf numFmtId="166" fontId="25" fillId="0" borderId="13" xfId="12" applyNumberFormat="1" applyFont="1" applyFill="1" applyBorder="1" applyAlignment="1">
      <alignment horizontal="center" vertical="center"/>
    </xf>
    <xf numFmtId="166" fontId="25" fillId="0" borderId="14" xfId="12" applyNumberFormat="1" applyFont="1" applyFill="1" applyBorder="1" applyAlignment="1">
      <alignment horizontal="center" vertical="center"/>
    </xf>
    <xf numFmtId="166" fontId="25" fillId="0" borderId="15" xfId="12" applyNumberFormat="1" applyFont="1" applyFill="1" applyBorder="1" applyAlignment="1">
      <alignment horizontal="center" vertical="center"/>
    </xf>
    <xf numFmtId="0" fontId="13" fillId="0" borderId="13" xfId="5" applyFont="1" applyFill="1" applyBorder="1"/>
    <xf numFmtId="0" fontId="13" fillId="0" borderId="15" xfId="5" applyFont="1" applyFill="1" applyBorder="1"/>
    <xf numFmtId="0" fontId="13" fillId="0" borderId="7" xfId="13" applyBorder="1" applyAlignment="1">
      <alignment horizontal="center" vertical="center"/>
    </xf>
    <xf numFmtId="0" fontId="13" fillId="0" borderId="10" xfId="13" applyBorder="1" applyAlignment="1">
      <alignment horizontal="center" vertical="center"/>
    </xf>
    <xf numFmtId="164" fontId="13" fillId="0" borderId="0" xfId="5" applyNumberFormat="1" applyFont="1" applyBorder="1" applyAlignment="1">
      <alignment horizontal="center" vertical="center"/>
    </xf>
    <xf numFmtId="164" fontId="13" fillId="0" borderId="4" xfId="5" applyNumberFormat="1" applyFont="1" applyBorder="1" applyAlignment="1">
      <alignment horizontal="center" vertical="center"/>
    </xf>
    <xf numFmtId="164" fontId="13" fillId="0" borderId="6" xfId="5" applyNumberFormat="1" applyFont="1" applyBorder="1" applyAlignment="1">
      <alignment horizontal="center" vertical="center"/>
    </xf>
    <xf numFmtId="166" fontId="13" fillId="0" borderId="13" xfId="12" applyNumberFormat="1" applyFont="1" applyBorder="1" applyAlignment="1">
      <alignment horizontal="center" vertical="center"/>
    </xf>
    <xf numFmtId="166" fontId="13" fillId="0" borderId="14" xfId="12" applyNumberFormat="1" applyFont="1" applyBorder="1" applyAlignment="1">
      <alignment horizontal="center" vertical="center"/>
    </xf>
    <xf numFmtId="166" fontId="13" fillId="0" borderId="15" xfId="12" applyNumberFormat="1" applyFont="1" applyBorder="1" applyAlignment="1">
      <alignment horizontal="center" vertical="center"/>
    </xf>
    <xf numFmtId="0" fontId="13" fillId="0" borderId="14" xfId="13" applyFont="1" applyBorder="1" applyAlignment="1">
      <alignment horizontal="center" vertical="center"/>
    </xf>
    <xf numFmtId="166" fontId="13" fillId="0" borderId="7" xfId="33" applyNumberFormat="1" applyFont="1" applyFill="1" applyBorder="1" applyAlignment="1">
      <alignment horizontal="center"/>
    </xf>
    <xf numFmtId="166" fontId="13" fillId="0" borderId="10" xfId="33" applyNumberFormat="1" applyFont="1" applyFill="1" applyBorder="1" applyAlignment="1">
      <alignment horizontal="center"/>
    </xf>
    <xf numFmtId="166" fontId="13" fillId="0" borderId="8" xfId="33" applyNumberFormat="1" applyFont="1" applyFill="1" applyBorder="1" applyAlignment="1">
      <alignment horizontal="center"/>
    </xf>
    <xf numFmtId="0" fontId="13" fillId="0" borderId="13" xfId="13" applyFont="1" applyFill="1" applyBorder="1" applyAlignment="1">
      <alignment horizontal="center"/>
    </xf>
    <xf numFmtId="0" fontId="13" fillId="0" borderId="14" xfId="13" applyFont="1" applyFill="1" applyBorder="1" applyAlignment="1">
      <alignment horizontal="center"/>
    </xf>
    <xf numFmtId="0" fontId="13" fillId="0" borderId="15" xfId="13" applyFont="1" applyFill="1" applyBorder="1" applyAlignment="1">
      <alignment horizontal="center"/>
    </xf>
    <xf numFmtId="0" fontId="17" fillId="0" borderId="1" xfId="5" applyFont="1" applyBorder="1" applyAlignment="1">
      <alignment horizontal="left"/>
    </xf>
    <xf numFmtId="0" fontId="13" fillId="0" borderId="4" xfId="5" applyFont="1" applyBorder="1"/>
    <xf numFmtId="0" fontId="13" fillId="0" borderId="17" xfId="5" applyFont="1" applyBorder="1"/>
    <xf numFmtId="0" fontId="13" fillId="0" borderId="14" xfId="5" applyBorder="1" applyAlignment="1">
      <alignment horizontal="center" vertical="center"/>
    </xf>
    <xf numFmtId="0" fontId="13" fillId="0" borderId="4" xfId="13" applyFont="1" applyBorder="1" applyAlignment="1">
      <alignment wrapText="1"/>
    </xf>
    <xf numFmtId="0" fontId="13" fillId="0" borderId="10" xfId="5" applyFont="1" applyFill="1" applyBorder="1" applyAlignment="1">
      <alignment horizontal="center"/>
    </xf>
    <xf numFmtId="166" fontId="13" fillId="0" borderId="17" xfId="12" applyNumberFormat="1" applyFont="1" applyFill="1" applyBorder="1" applyAlignment="1">
      <alignment horizontal="center" vertical="center"/>
    </xf>
    <xf numFmtId="2" fontId="13" fillId="0" borderId="1" xfId="5" applyNumberFormat="1" applyFont="1" applyBorder="1" applyAlignment="1">
      <alignment horizontal="center" vertical="center"/>
    </xf>
    <xf numFmtId="2" fontId="13" fillId="0" borderId="10" xfId="5" applyNumberFormat="1" applyFont="1" applyBorder="1" applyAlignment="1">
      <alignment horizontal="center"/>
    </xf>
    <xf numFmtId="2" fontId="13" fillId="0" borderId="8" xfId="5" applyNumberFormat="1" applyFont="1" applyBorder="1" applyAlignment="1">
      <alignment horizontal="center"/>
    </xf>
    <xf numFmtId="2" fontId="13" fillId="0" borderId="15" xfId="5" applyNumberFormat="1" applyFont="1" applyBorder="1" applyAlignment="1">
      <alignment horizontal="center"/>
    </xf>
    <xf numFmtId="2" fontId="13" fillId="0" borderId="6" xfId="5" applyNumberFormat="1" applyFont="1" applyBorder="1" applyAlignment="1">
      <alignment horizontal="center"/>
    </xf>
    <xf numFmtId="166" fontId="13" fillId="0" borderId="7" xfId="5" applyNumberFormat="1" applyFont="1" applyBorder="1" applyAlignment="1"/>
    <xf numFmtId="166" fontId="13" fillId="0" borderId="4" xfId="5" applyNumberFormat="1" applyFont="1" applyBorder="1" applyAlignment="1"/>
    <xf numFmtId="166" fontId="13" fillId="0" borderId="5" xfId="5" applyNumberFormat="1" applyFont="1" applyBorder="1" applyAlignment="1"/>
    <xf numFmtId="166" fontId="13" fillId="0" borderId="10" xfId="5" applyNumberFormat="1" applyFont="1" applyBorder="1" applyAlignment="1"/>
    <xf numFmtId="166" fontId="13" fillId="0" borderId="0" xfId="5" applyNumberFormat="1" applyFont="1" applyBorder="1" applyAlignment="1"/>
    <xf numFmtId="166" fontId="13" fillId="0" borderId="11" xfId="5" applyNumberFormat="1" applyFont="1" applyBorder="1" applyAlignment="1"/>
    <xf numFmtId="166" fontId="13" fillId="0" borderId="8" xfId="5" applyNumberFormat="1" applyFont="1" applyBorder="1" applyAlignment="1"/>
    <xf numFmtId="166" fontId="13" fillId="0" borderId="6" xfId="5" applyNumberFormat="1" applyFont="1" applyBorder="1" applyAlignment="1"/>
    <xf numFmtId="166" fontId="13" fillId="0" borderId="9" xfId="5" applyNumberFormat="1" applyFont="1" applyBorder="1" applyAlignment="1"/>
    <xf numFmtId="167" fontId="13" fillId="0" borderId="10" xfId="1" applyNumberFormat="1" applyFont="1" applyBorder="1" applyAlignment="1"/>
    <xf numFmtId="167" fontId="13" fillId="0" borderId="0" xfId="1" applyNumberFormat="1" applyFont="1" applyBorder="1" applyAlignment="1"/>
    <xf numFmtId="167" fontId="13" fillId="0" borderId="11" xfId="1" applyNumberFormat="1" applyFont="1" applyBorder="1" applyAlignment="1"/>
    <xf numFmtId="167" fontId="13" fillId="0" borderId="8" xfId="1" applyNumberFormat="1" applyFont="1" applyBorder="1" applyAlignment="1"/>
    <xf numFmtId="167" fontId="13" fillId="0" borderId="6" xfId="1" applyNumberFormat="1" applyFont="1" applyBorder="1" applyAlignment="1"/>
    <xf numFmtId="167" fontId="13" fillId="0" borderId="9" xfId="1" applyNumberFormat="1" applyFont="1" applyBorder="1" applyAlignment="1"/>
    <xf numFmtId="166" fontId="13" fillId="0" borderId="0" xfId="12" applyNumberFormat="1" applyFont="1" applyBorder="1" applyAlignment="1">
      <alignment horizontal="center"/>
    </xf>
    <xf numFmtId="166" fontId="13" fillId="0" borderId="0" xfId="12" applyNumberFormat="1" applyFont="1" applyFill="1" applyBorder="1" applyAlignment="1">
      <alignment horizontal="center"/>
    </xf>
    <xf numFmtId="0" fontId="13" fillId="0" borderId="11" xfId="5" applyFont="1" applyFill="1" applyBorder="1"/>
    <xf numFmtId="166" fontId="13" fillId="0" borderId="11" xfId="12" applyNumberFormat="1" applyFont="1" applyFill="1" applyBorder="1" applyAlignment="1">
      <alignment horizontal="center"/>
    </xf>
    <xf numFmtId="164" fontId="13" fillId="0" borderId="6" xfId="5" applyNumberFormat="1" applyFont="1" applyFill="1" applyBorder="1"/>
    <xf numFmtId="166" fontId="13" fillId="0" borderId="6" xfId="12" applyNumberFormat="1" applyFont="1" applyFill="1" applyBorder="1" applyAlignment="1">
      <alignment horizontal="center"/>
    </xf>
    <xf numFmtId="166" fontId="13" fillId="0" borderId="9" xfId="12" applyNumberFormat="1" applyFont="1" applyFill="1" applyBorder="1" applyAlignment="1">
      <alignment horizontal="center"/>
    </xf>
    <xf numFmtId="0" fontId="13" fillId="0" borderId="5" xfId="5" applyFont="1" applyBorder="1"/>
    <xf numFmtId="0" fontId="13" fillId="0" borderId="11" xfId="5" applyFont="1" applyBorder="1"/>
    <xf numFmtId="166" fontId="17" fillId="0" borderId="11" xfId="5" applyNumberFormat="1" applyFont="1" applyBorder="1"/>
    <xf numFmtId="0" fontId="13" fillId="0" borderId="9" xfId="5" applyFont="1" applyBorder="1"/>
    <xf numFmtId="9" fontId="13" fillId="0" borderId="10" xfId="12" applyFont="1" applyFill="1" applyBorder="1" applyAlignment="1">
      <alignment horizontal="center"/>
    </xf>
    <xf numFmtId="166" fontId="13" fillId="0" borderId="10" xfId="12" applyNumberFormat="1" applyFont="1" applyFill="1" applyBorder="1" applyAlignment="1">
      <alignment horizontal="center"/>
    </xf>
    <xf numFmtId="166" fontId="13" fillId="0" borderId="8" xfId="12" applyNumberFormat="1" applyFont="1" applyFill="1" applyBorder="1" applyAlignment="1">
      <alignment horizontal="center"/>
    </xf>
    <xf numFmtId="3" fontId="0" fillId="0" borderId="13" xfId="1" applyNumberFormat="1" applyFont="1" applyBorder="1" applyAlignment="1">
      <alignment horizontal="center"/>
    </xf>
    <xf numFmtId="3" fontId="0" fillId="0" borderId="5" xfId="1" applyNumberFormat="1" applyFont="1" applyBorder="1" applyAlignment="1">
      <alignment horizontal="center"/>
    </xf>
    <xf numFmtId="3" fontId="0" fillId="0" borderId="14" xfId="1" applyNumberFormat="1" applyFont="1" applyBorder="1" applyAlignment="1">
      <alignment horizontal="center"/>
    </xf>
    <xf numFmtId="3" fontId="0" fillId="0" borderId="11" xfId="1" applyNumberFormat="1" applyFont="1" applyBorder="1" applyAlignment="1">
      <alignment horizontal="center"/>
    </xf>
    <xf numFmtId="3" fontId="0" fillId="0" borderId="15" xfId="1" applyNumberFormat="1" applyFont="1" applyBorder="1" applyAlignment="1">
      <alignment horizontal="center"/>
    </xf>
    <xf numFmtId="3" fontId="0" fillId="0" borderId="9" xfId="1" applyNumberFormat="1" applyFont="1" applyBorder="1" applyAlignment="1">
      <alignment horizontal="center"/>
    </xf>
    <xf numFmtId="3" fontId="13" fillId="0" borderId="0" xfId="5" applyNumberFormat="1" applyFont="1"/>
    <xf numFmtId="0" fontId="48" fillId="5" borderId="0" xfId="5" applyFont="1" applyFill="1" applyBorder="1" applyAlignment="1">
      <alignment horizontal="center"/>
    </xf>
    <xf numFmtId="3" fontId="13" fillId="5" borderId="0" xfId="1" applyNumberFormat="1" applyFill="1" applyBorder="1" applyAlignment="1">
      <alignment horizontal="right" vertical="center"/>
    </xf>
    <xf numFmtId="3" fontId="48" fillId="5" borderId="0" xfId="1" applyNumberFormat="1" applyFont="1" applyFill="1" applyBorder="1" applyAlignment="1">
      <alignment horizontal="right" vertical="center"/>
    </xf>
    <xf numFmtId="0" fontId="48" fillId="0" borderId="0" xfId="13" applyFont="1"/>
    <xf numFmtId="3" fontId="13" fillId="3" borderId="0" xfId="13" applyNumberFormat="1" applyFill="1" applyBorder="1"/>
    <xf numFmtId="3" fontId="17" fillId="3" borderId="0" xfId="13" applyNumberFormat="1" applyFont="1" applyFill="1" applyBorder="1"/>
    <xf numFmtId="166" fontId="0" fillId="3" borderId="0" xfId="12" applyNumberFormat="1" applyFont="1" applyFill="1" applyBorder="1"/>
    <xf numFmtId="166" fontId="17" fillId="3" borderId="0" xfId="13" applyNumberFormat="1" applyFont="1" applyFill="1" applyBorder="1"/>
    <xf numFmtId="0" fontId="13" fillId="5" borderId="0" xfId="13" applyFill="1" applyBorder="1"/>
    <xf numFmtId="0" fontId="17" fillId="5" borderId="0" xfId="13" applyFont="1" applyFill="1" applyBorder="1"/>
    <xf numFmtId="0" fontId="13" fillId="3" borderId="0" xfId="13" applyFill="1" applyBorder="1"/>
    <xf numFmtId="0" fontId="17" fillId="3" borderId="0" xfId="13" applyFont="1" applyFill="1" applyBorder="1"/>
    <xf numFmtId="0" fontId="48" fillId="4" borderId="0" xfId="13" applyFont="1" applyFill="1" applyBorder="1" applyAlignment="1">
      <alignment horizontal="right"/>
    </xf>
    <xf numFmtId="166" fontId="48" fillId="4" borderId="0" xfId="13" applyNumberFormat="1" applyFont="1" applyFill="1" applyBorder="1"/>
    <xf numFmtId="0" fontId="13" fillId="3" borderId="0" xfId="5" applyFill="1" applyBorder="1"/>
    <xf numFmtId="0" fontId="30" fillId="3" borderId="0" xfId="5" applyFont="1" applyFill="1" applyBorder="1"/>
    <xf numFmtId="0" fontId="17" fillId="3" borderId="0" xfId="5" applyFont="1" applyFill="1" applyBorder="1"/>
    <xf numFmtId="0" fontId="48" fillId="4" borderId="0" xfId="5" applyFont="1" applyFill="1" applyBorder="1"/>
    <xf numFmtId="0" fontId="13" fillId="3" borderId="0" xfId="1" applyNumberFormat="1" applyFill="1" applyBorder="1" applyAlignment="1">
      <alignment horizontal="left" vertical="center"/>
    </xf>
    <xf numFmtId="0" fontId="30" fillId="3" borderId="0" xfId="1" applyNumberFormat="1" applyFont="1" applyFill="1" applyBorder="1" applyAlignment="1">
      <alignment horizontal="left" vertical="center"/>
    </xf>
    <xf numFmtId="0" fontId="17" fillId="3" borderId="0" xfId="1" applyNumberFormat="1" applyFont="1" applyFill="1" applyBorder="1" applyAlignment="1">
      <alignment horizontal="left" vertical="center"/>
    </xf>
    <xf numFmtId="0" fontId="48" fillId="4" borderId="0" xfId="1" applyNumberFormat="1" applyFont="1" applyFill="1" applyBorder="1" applyAlignment="1">
      <alignment horizontal="left" vertical="center"/>
    </xf>
    <xf numFmtId="3" fontId="48" fillId="4" borderId="0" xfId="13" applyNumberFormat="1" applyFont="1" applyFill="1" applyBorder="1"/>
    <xf numFmtId="0" fontId="13" fillId="0" borderId="0" xfId="13" applyFont="1" applyFill="1"/>
    <xf numFmtId="0" fontId="21" fillId="0" borderId="0" xfId="13" applyFont="1" applyFill="1" applyAlignment="1">
      <alignment vertical="center"/>
    </xf>
    <xf numFmtId="0" fontId="17" fillId="0" borderId="0" xfId="13" applyFont="1" applyFill="1"/>
    <xf numFmtId="166" fontId="13" fillId="0" borderId="5" xfId="12" applyNumberFormat="1" applyFont="1" applyBorder="1" applyAlignment="1">
      <alignment horizontal="center"/>
    </xf>
    <xf numFmtId="166" fontId="13" fillId="0" borderId="11" xfId="12" applyNumberFormat="1" applyFont="1" applyBorder="1" applyAlignment="1">
      <alignment horizontal="center"/>
    </xf>
    <xf numFmtId="49" fontId="13" fillId="0" borderId="9" xfId="12" applyNumberFormat="1" applyFont="1" applyBorder="1" applyAlignment="1">
      <alignment horizontal="center"/>
    </xf>
    <xf numFmtId="166" fontId="13" fillId="0" borderId="9" xfId="12" applyNumberFormat="1" applyFont="1" applyBorder="1" applyAlignment="1">
      <alignment horizontal="center"/>
    </xf>
    <xf numFmtId="0" fontId="13" fillId="0" borderId="0" xfId="13" applyAlignment="1">
      <alignment horizontal="center"/>
    </xf>
    <xf numFmtId="0" fontId="49" fillId="0" borderId="7" xfId="13" applyFont="1" applyBorder="1" applyAlignment="1">
      <alignment horizontal="centerContinuous"/>
    </xf>
    <xf numFmtId="0" fontId="49" fillId="0" borderId="4" xfId="13" applyFont="1" applyBorder="1" applyAlignment="1">
      <alignment horizontal="centerContinuous"/>
    </xf>
    <xf numFmtId="0" fontId="49" fillId="0" borderId="5" xfId="13" applyFont="1" applyBorder="1" applyAlignment="1">
      <alignment horizontal="centerContinuous"/>
    </xf>
    <xf numFmtId="0" fontId="14" fillId="0" borderId="16" xfId="13" applyFont="1" applyBorder="1" applyAlignment="1">
      <alignment vertical="center" wrapText="1"/>
    </xf>
    <xf numFmtId="0" fontId="14" fillId="0" borderId="16" xfId="13" applyFont="1" applyBorder="1" applyAlignment="1">
      <alignment horizontal="center" vertical="center" wrapText="1"/>
    </xf>
    <xf numFmtId="0" fontId="14" fillId="0" borderId="16" xfId="13" applyFont="1" applyBorder="1" applyAlignment="1">
      <alignment horizontal="center" vertical="center"/>
    </xf>
    <xf numFmtId="0" fontId="13" fillId="0" borderId="7" xfId="13" applyFont="1" applyBorder="1" applyAlignment="1">
      <alignment horizontal="left" vertical="center" wrapText="1"/>
    </xf>
    <xf numFmtId="0" fontId="13" fillId="0" borderId="7" xfId="13" applyFont="1" applyBorder="1" applyAlignment="1">
      <alignment horizontal="center" vertical="center" wrapText="1"/>
    </xf>
    <xf numFmtId="175" fontId="13" fillId="0" borderId="7" xfId="13" applyNumberFormat="1" applyFont="1" applyBorder="1" applyAlignment="1">
      <alignment horizontal="center" vertical="center" wrapText="1"/>
    </xf>
    <xf numFmtId="9" fontId="13" fillId="0" borderId="13" xfId="12" applyFont="1" applyBorder="1" applyAlignment="1">
      <alignment horizontal="center" vertical="center" wrapText="1"/>
    </xf>
    <xf numFmtId="0" fontId="13" fillId="0" borderId="10" xfId="13" applyFont="1" applyBorder="1" applyAlignment="1">
      <alignment horizontal="left" vertical="center" wrapText="1"/>
    </xf>
    <xf numFmtId="0" fontId="13" fillId="0" borderId="10" xfId="13" applyFont="1" applyBorder="1" applyAlignment="1">
      <alignment horizontal="center" vertical="center" wrapText="1"/>
    </xf>
    <xf numFmtId="175" fontId="13" fillId="0" borderId="10" xfId="13" applyNumberFormat="1" applyFont="1" applyBorder="1" applyAlignment="1">
      <alignment horizontal="center" vertical="center" wrapText="1"/>
    </xf>
    <xf numFmtId="9" fontId="13" fillId="0" borderId="14" xfId="12" applyFont="1" applyBorder="1" applyAlignment="1">
      <alignment horizontal="center" vertical="center" wrapText="1"/>
    </xf>
    <xf numFmtId="0" fontId="50" fillId="0" borderId="0" xfId="13" applyFont="1"/>
    <xf numFmtId="0" fontId="13" fillId="0" borderId="8" xfId="13" applyFont="1" applyBorder="1" applyAlignment="1">
      <alignment horizontal="left" vertical="center" wrapText="1"/>
    </xf>
    <xf numFmtId="0" fontId="13" fillId="0" borderId="8" xfId="13" applyFont="1" applyBorder="1" applyAlignment="1">
      <alignment horizontal="center" vertical="center" wrapText="1"/>
    </xf>
    <xf numFmtId="175" fontId="13" fillId="0" borderId="8" xfId="13" applyNumberFormat="1" applyFont="1" applyBorder="1" applyAlignment="1">
      <alignment horizontal="center" vertical="center" wrapText="1"/>
    </xf>
    <xf numFmtId="9" fontId="13" fillId="0" borderId="15" xfId="12" applyFont="1" applyBorder="1" applyAlignment="1">
      <alignment horizontal="center" vertical="center" wrapText="1"/>
    </xf>
    <xf numFmtId="0" fontId="13" fillId="0" borderId="0" xfId="13" applyAlignment="1">
      <alignment wrapText="1"/>
    </xf>
    <xf numFmtId="0" fontId="14" fillId="0" borderId="7" xfId="13" applyFont="1" applyBorder="1" applyAlignment="1">
      <alignment vertical="center" wrapText="1"/>
    </xf>
    <xf numFmtId="0" fontId="14" fillId="0" borderId="4" xfId="13" applyFont="1" applyBorder="1" applyAlignment="1">
      <alignment horizontal="center" vertical="center" wrapText="1"/>
    </xf>
    <xf numFmtId="0" fontId="14" fillId="0" borderId="5" xfId="13" applyFont="1" applyBorder="1" applyAlignment="1">
      <alignment horizontal="center" vertical="center" wrapText="1"/>
    </xf>
    <xf numFmtId="3" fontId="13" fillId="0" borderId="4" xfId="13" applyNumberFormat="1" applyFont="1" applyBorder="1" applyAlignment="1">
      <alignment horizontal="center"/>
    </xf>
    <xf numFmtId="0" fontId="13" fillId="0" borderId="10" xfId="13" applyBorder="1" applyAlignment="1">
      <alignment horizontal="left"/>
    </xf>
    <xf numFmtId="3" fontId="13" fillId="0" borderId="0" xfId="13" applyNumberFormat="1" applyFont="1" applyBorder="1" applyAlignment="1">
      <alignment horizontal="center"/>
    </xf>
    <xf numFmtId="0" fontId="13" fillId="0" borderId="10" xfId="13" applyFont="1" applyBorder="1" applyAlignment="1">
      <alignment horizontal="left"/>
    </xf>
    <xf numFmtId="0" fontId="13" fillId="0" borderId="6" xfId="13" applyFont="1" applyBorder="1" applyAlignment="1">
      <alignment horizontal="center"/>
    </xf>
    <xf numFmtId="3" fontId="13" fillId="0" borderId="6" xfId="13" applyNumberFormat="1" applyFont="1" applyBorder="1" applyAlignment="1">
      <alignment horizontal="center"/>
    </xf>
    <xf numFmtId="0" fontId="21" fillId="0" borderId="0" xfId="13" applyFont="1" applyAlignment="1">
      <alignment horizontal="center" vertical="center" wrapText="1"/>
    </xf>
    <xf numFmtId="0" fontId="13" fillId="0" borderId="0" xfId="13" applyBorder="1" applyAlignment="1">
      <alignment horizontal="center"/>
    </xf>
    <xf numFmtId="1" fontId="13" fillId="0" borderId="0" xfId="13" applyNumberFormat="1" applyBorder="1" applyAlignment="1">
      <alignment horizontal="center"/>
    </xf>
    <xf numFmtId="9" fontId="0" fillId="0" borderId="0" xfId="12" applyFont="1" applyBorder="1" applyAlignment="1">
      <alignment horizontal="center"/>
    </xf>
    <xf numFmtId="0" fontId="13" fillId="0" borderId="0" xfId="13" applyFont="1" applyBorder="1" applyAlignment="1">
      <alignment horizontal="center" vertical="center" wrapText="1"/>
    </xf>
    <xf numFmtId="0" fontId="13" fillId="0" borderId="0" xfId="13" applyAlignment="1">
      <alignment vertical="center" wrapText="1"/>
    </xf>
    <xf numFmtId="3" fontId="13" fillId="0" borderId="0" xfId="13" applyNumberFormat="1" applyAlignment="1">
      <alignment vertical="center" wrapText="1"/>
    </xf>
    <xf numFmtId="0" fontId="17" fillId="0" borderId="0" xfId="13" applyFont="1" applyFill="1" applyBorder="1"/>
    <xf numFmtId="0" fontId="13" fillId="0" borderId="0" xfId="13" applyFont="1" applyAlignment="1">
      <alignment horizontal="left"/>
    </xf>
    <xf numFmtId="0" fontId="13" fillId="0" borderId="0" xfId="13" applyFont="1" applyAlignment="1">
      <alignment vertical="center" wrapText="1"/>
    </xf>
    <xf numFmtId="0" fontId="13" fillId="0" borderId="1" xfId="13" applyFont="1" applyBorder="1"/>
    <xf numFmtId="0" fontId="13" fillId="0" borderId="7" xfId="13" applyBorder="1"/>
    <xf numFmtId="0" fontId="13" fillId="0" borderId="10" xfId="13" applyBorder="1"/>
    <xf numFmtId="0" fontId="13" fillId="0" borderId="8" xfId="13" applyBorder="1"/>
    <xf numFmtId="0" fontId="13" fillId="5" borderId="0" xfId="13" applyFont="1" applyFill="1" applyAlignment="1">
      <alignment vertical="center"/>
    </xf>
    <xf numFmtId="0" fontId="13" fillId="5" borderId="0" xfId="13" applyFont="1" applyFill="1"/>
    <xf numFmtId="0" fontId="13" fillId="5" borderId="0" xfId="13" applyFont="1" applyFill="1" applyBorder="1" applyAlignment="1">
      <alignment vertical="center"/>
    </xf>
    <xf numFmtId="175" fontId="13" fillId="5" borderId="0" xfId="12" applyNumberFormat="1" applyFont="1" applyFill="1" applyAlignment="1">
      <alignment horizontal="center" vertical="center"/>
    </xf>
    <xf numFmtId="0" fontId="13" fillId="5" borderId="0" xfId="13" applyFill="1"/>
    <xf numFmtId="0" fontId="31" fillId="0" borderId="7" xfId="13" applyFont="1" applyBorder="1"/>
    <xf numFmtId="0" fontId="31" fillId="0" borderId="10" xfId="13" applyFont="1" applyBorder="1"/>
    <xf numFmtId="0" fontId="31" fillId="0" borderId="8" xfId="13" applyFont="1" applyBorder="1"/>
    <xf numFmtId="0" fontId="31" fillId="0" borderId="4" xfId="13" applyFont="1" applyBorder="1" applyAlignment="1">
      <alignment horizontal="center"/>
    </xf>
    <xf numFmtId="0" fontId="31" fillId="0" borderId="5" xfId="13" applyFont="1" applyBorder="1" applyAlignment="1">
      <alignment horizontal="center"/>
    </xf>
    <xf numFmtId="1" fontId="31" fillId="0" borderId="4" xfId="13" applyNumberFormat="1" applyFont="1" applyBorder="1" applyAlignment="1">
      <alignment horizontal="center"/>
    </xf>
    <xf numFmtId="1" fontId="31" fillId="0" borderId="5" xfId="13" applyNumberFormat="1" applyFont="1" applyBorder="1" applyAlignment="1">
      <alignment horizontal="center"/>
    </xf>
    <xf numFmtId="1" fontId="31" fillId="0" borderId="0" xfId="13" applyNumberFormat="1" applyFont="1" applyBorder="1" applyAlignment="1">
      <alignment horizontal="center"/>
    </xf>
    <xf numFmtId="1" fontId="31" fillId="0" borderId="11" xfId="13" applyNumberFormat="1" applyFont="1" applyBorder="1" applyAlignment="1">
      <alignment horizontal="center"/>
    </xf>
    <xf numFmtId="1" fontId="31" fillId="0" borderId="6" xfId="13" applyNumberFormat="1" applyFont="1" applyBorder="1" applyAlignment="1">
      <alignment horizontal="center"/>
    </xf>
    <xf numFmtId="1" fontId="31" fillId="0" borderId="9" xfId="13" applyNumberFormat="1" applyFont="1" applyBorder="1" applyAlignment="1">
      <alignment horizontal="center"/>
    </xf>
    <xf numFmtId="175" fontId="13" fillId="0" borderId="0" xfId="13" applyNumberFormat="1" applyAlignment="1">
      <alignment horizontal="center"/>
    </xf>
    <xf numFmtId="0" fontId="13" fillId="0" borderId="3" xfId="13" applyBorder="1" applyAlignment="1">
      <alignment horizontal="center" wrapText="1"/>
    </xf>
    <xf numFmtId="0" fontId="13" fillId="0" borderId="10" xfId="13" applyBorder="1" applyAlignment="1">
      <alignment horizontal="center"/>
    </xf>
    <xf numFmtId="0" fontId="13" fillId="0" borderId="8" xfId="13" applyBorder="1" applyAlignment="1">
      <alignment horizontal="center"/>
    </xf>
    <xf numFmtId="175" fontId="13" fillId="0" borderId="0" xfId="13" applyNumberFormat="1"/>
    <xf numFmtId="1" fontId="13" fillId="0" borderId="0" xfId="13" applyNumberFormat="1"/>
    <xf numFmtId="0" fontId="51" fillId="0" borderId="0" xfId="5" applyFont="1" applyFill="1"/>
    <xf numFmtId="1" fontId="13" fillId="0" borderId="11" xfId="13" applyNumberFormat="1" applyFont="1" applyBorder="1" applyAlignment="1">
      <alignment horizontal="center"/>
    </xf>
    <xf numFmtId="1" fontId="13" fillId="0" borderId="11" xfId="13" applyNumberFormat="1" applyBorder="1" applyAlignment="1">
      <alignment horizontal="center"/>
    </xf>
    <xf numFmtId="1" fontId="13" fillId="0" borderId="9" xfId="13" applyNumberFormat="1" applyBorder="1" applyAlignment="1">
      <alignment horizontal="center"/>
    </xf>
    <xf numFmtId="3" fontId="13" fillId="0" borderId="11" xfId="13" applyNumberFormat="1" applyFont="1" applyBorder="1" applyAlignment="1">
      <alignment horizontal="center"/>
    </xf>
    <xf numFmtId="3" fontId="13" fillId="0" borderId="9" xfId="13" applyNumberFormat="1" applyFont="1" applyBorder="1" applyAlignment="1">
      <alignment horizontal="center"/>
    </xf>
    <xf numFmtId="0" fontId="13" fillId="0" borderId="1" xfId="13" applyFont="1" applyFill="1" applyBorder="1"/>
    <xf numFmtId="0" fontId="13" fillId="0" borderId="0" xfId="13" applyFont="1" applyAlignment="1">
      <alignment vertical="top"/>
    </xf>
    <xf numFmtId="0" fontId="13" fillId="0" borderId="0" xfId="13" applyAlignment="1">
      <alignment vertical="top"/>
    </xf>
    <xf numFmtId="0" fontId="13" fillId="2" borderId="7" xfId="13" applyFill="1" applyBorder="1" applyAlignment="1">
      <alignment horizontal="left"/>
    </xf>
    <xf numFmtId="0" fontId="13" fillId="2" borderId="4" xfId="13" applyFont="1" applyFill="1" applyBorder="1" applyAlignment="1">
      <alignment horizontal="center"/>
    </xf>
    <xf numFmtId="3" fontId="13" fillId="2" borderId="4" xfId="13" applyNumberFormat="1" applyFont="1" applyFill="1" applyBorder="1" applyAlignment="1">
      <alignment horizontal="center"/>
    </xf>
    <xf numFmtId="9" fontId="13" fillId="2" borderId="4" xfId="12" applyFont="1" applyFill="1" applyBorder="1" applyAlignment="1">
      <alignment horizontal="center"/>
    </xf>
    <xf numFmtId="175" fontId="13" fillId="2" borderId="5" xfId="13" applyNumberFormat="1" applyFont="1" applyFill="1" applyBorder="1" applyAlignment="1">
      <alignment horizontal="center"/>
    </xf>
    <xf numFmtId="0" fontId="13" fillId="2" borderId="10" xfId="13" applyFill="1" applyBorder="1" applyAlignment="1">
      <alignment horizontal="left"/>
    </xf>
    <xf numFmtId="0" fontId="13" fillId="2" borderId="0" xfId="13" applyFont="1" applyFill="1" applyBorder="1" applyAlignment="1">
      <alignment horizontal="center"/>
    </xf>
    <xf numFmtId="3" fontId="13" fillId="2" borderId="0" xfId="13" applyNumberFormat="1" applyFont="1" applyFill="1" applyBorder="1" applyAlignment="1">
      <alignment horizontal="center"/>
    </xf>
    <xf numFmtId="9" fontId="13" fillId="2" borderId="0" xfId="12" applyFont="1" applyFill="1" applyBorder="1" applyAlignment="1">
      <alignment horizontal="center"/>
    </xf>
    <xf numFmtId="175" fontId="13" fillId="2" borderId="11" xfId="13" applyNumberFormat="1" applyFont="1" applyFill="1" applyBorder="1" applyAlignment="1">
      <alignment horizontal="center"/>
    </xf>
    <xf numFmtId="5" fontId="13" fillId="0" borderId="0" xfId="5" applyNumberFormat="1" applyFont="1"/>
    <xf numFmtId="0" fontId="13" fillId="0" borderId="15" xfId="5" applyFont="1" applyBorder="1" applyAlignment="1">
      <alignment horizontal="center"/>
    </xf>
    <xf numFmtId="193" fontId="13" fillId="0" borderId="0" xfId="5" applyNumberFormat="1" applyFont="1" applyBorder="1"/>
    <xf numFmtId="192" fontId="13" fillId="0" borderId="0" xfId="5" applyNumberFormat="1" applyFont="1" applyBorder="1" applyAlignment="1">
      <alignment horizontal="center"/>
    </xf>
    <xf numFmtId="5" fontId="13" fillId="0" borderId="11" xfId="5" applyNumberFormat="1" applyFont="1" applyBorder="1" applyAlignment="1">
      <alignment horizontal="center"/>
    </xf>
    <xf numFmtId="193" fontId="13" fillId="0" borderId="0" xfId="5" applyNumberFormat="1" applyFont="1" applyBorder="1" applyAlignment="1">
      <alignment horizontal="center"/>
    </xf>
    <xf numFmtId="194" fontId="13" fillId="0" borderId="0" xfId="5" applyNumberFormat="1" applyFont="1" applyBorder="1" applyAlignment="1">
      <alignment horizontal="center"/>
    </xf>
    <xf numFmtId="0" fontId="13" fillId="0" borderId="11" xfId="13" applyFill="1" applyBorder="1" applyAlignment="1">
      <alignment horizontal="center" vertical="center"/>
    </xf>
    <xf numFmtId="0" fontId="13" fillId="0" borderId="8" xfId="5" applyFont="1" applyBorder="1" applyAlignment="1">
      <alignment horizontal="center" vertical="center"/>
    </xf>
    <xf numFmtId="5" fontId="13" fillId="0" borderId="0" xfId="5" applyNumberFormat="1" applyFont="1" applyFill="1" applyBorder="1"/>
    <xf numFmtId="5" fontId="13" fillId="0" borderId="14" xfId="5" applyNumberFormat="1" applyFont="1" applyFill="1" applyBorder="1"/>
    <xf numFmtId="5" fontId="13" fillId="0" borderId="15" xfId="5" applyNumberFormat="1" applyFont="1" applyFill="1" applyBorder="1"/>
    <xf numFmtId="0" fontId="26" fillId="0" borderId="0" xfId="5" applyFont="1" applyFill="1" applyAlignment="1">
      <alignment horizontal="center"/>
    </xf>
    <xf numFmtId="0" fontId="15" fillId="0" borderId="0" xfId="5" applyFont="1" applyFill="1" applyAlignment="1">
      <alignment horizontal="left"/>
    </xf>
    <xf numFmtId="0" fontId="13" fillId="0" borderId="0" xfId="5" applyFont="1"/>
    <xf numFmtId="0" fontId="17" fillId="0" borderId="0" xfId="5" applyFont="1" applyAlignment="1">
      <alignment horizontal="left"/>
    </xf>
    <xf numFmtId="0" fontId="27" fillId="0" borderId="0" xfId="5" applyFont="1" applyFill="1" applyAlignment="1">
      <alignment horizontal="left" vertical="center"/>
    </xf>
    <xf numFmtId="2" fontId="13" fillId="0" borderId="0" xfId="5" applyNumberFormat="1" applyFont="1" applyAlignment="1">
      <alignment horizontal="center" vertical="center"/>
    </xf>
    <xf numFmtId="14" fontId="13" fillId="0" borderId="0" xfId="5" applyNumberFormat="1" applyFont="1"/>
    <xf numFmtId="0" fontId="13" fillId="0" borderId="17" xfId="5" applyFont="1" applyFill="1" applyBorder="1"/>
    <xf numFmtId="2" fontId="13" fillId="0" borderId="0" xfId="5" applyNumberFormat="1" applyFont="1" applyFill="1"/>
    <xf numFmtId="7" fontId="13" fillId="0" borderId="0" xfId="5" applyNumberFormat="1" applyFont="1" applyFill="1" applyAlignment="1">
      <alignment horizontal="center"/>
    </xf>
    <xf numFmtId="0" fontId="31" fillId="0" borderId="0" xfId="5" applyFont="1" applyAlignment="1">
      <alignment horizontal="center" vertical="center"/>
    </xf>
    <xf numFmtId="2" fontId="13" fillId="0" borderId="0" xfId="5" applyNumberFormat="1" applyFont="1" applyBorder="1" applyAlignment="1">
      <alignment horizontal="center" vertical="center"/>
    </xf>
    <xf numFmtId="14" fontId="13" fillId="0" borderId="10" xfId="5" applyNumberFormat="1" applyFont="1" applyBorder="1" applyAlignment="1">
      <alignment horizontal="center" vertical="center"/>
    </xf>
    <xf numFmtId="2" fontId="13" fillId="0" borderId="11" xfId="5" applyNumberFormat="1" applyFont="1" applyBorder="1" applyAlignment="1">
      <alignment horizontal="center" vertical="center"/>
    </xf>
    <xf numFmtId="14" fontId="13" fillId="0" borderId="8" xfId="5" applyNumberFormat="1" applyFont="1" applyBorder="1" applyAlignment="1">
      <alignment horizontal="center" vertical="center"/>
    </xf>
    <xf numFmtId="0" fontId="13" fillId="0" borderId="6" xfId="5" applyFont="1" applyBorder="1" applyAlignment="1">
      <alignment horizontal="center" vertical="center"/>
    </xf>
    <xf numFmtId="2" fontId="13" fillId="0" borderId="6" xfId="5" applyNumberFormat="1" applyFont="1" applyBorder="1" applyAlignment="1">
      <alignment horizontal="center" vertical="center"/>
    </xf>
    <xf numFmtId="2" fontId="13" fillId="0" borderId="9" xfId="5" applyNumberFormat="1" applyFont="1" applyBorder="1" applyAlignment="1">
      <alignment horizontal="center" vertical="center"/>
    </xf>
    <xf numFmtId="2" fontId="13" fillId="0" borderId="17" xfId="5" applyNumberFormat="1" applyFont="1" applyBorder="1" applyAlignment="1">
      <alignment horizontal="center" vertical="center"/>
    </xf>
    <xf numFmtId="2" fontId="13" fillId="0" borderId="3" xfId="5" applyNumberFormat="1" applyFont="1" applyBorder="1" applyAlignment="1">
      <alignment horizontal="center" vertical="center"/>
    </xf>
    <xf numFmtId="7" fontId="13" fillId="0" borderId="0" xfId="5" applyNumberFormat="1" applyFont="1" applyFill="1" applyBorder="1" applyAlignment="1">
      <alignment horizontal="center"/>
    </xf>
    <xf numFmtId="7" fontId="13" fillId="0" borderId="6" xfId="5" applyNumberFormat="1" applyFont="1" applyFill="1" applyBorder="1" applyAlignment="1">
      <alignment horizontal="center"/>
    </xf>
    <xf numFmtId="0" fontId="31" fillId="0" borderId="6" xfId="5" applyFont="1" applyBorder="1" applyAlignment="1">
      <alignment horizontal="center" vertical="center"/>
    </xf>
    <xf numFmtId="14" fontId="13" fillId="0" borderId="10" xfId="5" applyNumberFormat="1" applyFont="1" applyBorder="1"/>
    <xf numFmtId="14" fontId="13" fillId="0" borderId="8" xfId="5" applyNumberFormat="1" applyFont="1" applyBorder="1"/>
    <xf numFmtId="164" fontId="13" fillId="0" borderId="11" xfId="5" applyNumberFormat="1" applyFont="1" applyBorder="1" applyAlignment="1">
      <alignment horizontal="center"/>
    </xf>
    <xf numFmtId="164" fontId="13" fillId="0" borderId="9" xfId="5" applyNumberFormat="1" applyFont="1" applyBorder="1" applyAlignment="1">
      <alignment horizontal="center"/>
    </xf>
    <xf numFmtId="0" fontId="52" fillId="0" borderId="0" xfId="5" applyFont="1" applyAlignment="1">
      <alignment horizontal="center"/>
    </xf>
    <xf numFmtId="0" fontId="17" fillId="0" borderId="6" xfId="5" applyFont="1" applyBorder="1" applyAlignment="1">
      <alignment horizontal="right"/>
    </xf>
    <xf numFmtId="0" fontId="13" fillId="0" borderId="4" xfId="5" applyFont="1" applyFill="1" applyBorder="1"/>
    <xf numFmtId="0" fontId="13" fillId="0" borderId="0" xfId="5" applyFont="1" applyFill="1" applyBorder="1" applyAlignment="1">
      <alignment horizontal="left"/>
    </xf>
    <xf numFmtId="164" fontId="13" fillId="0" borderId="0" xfId="5" applyNumberFormat="1" applyFont="1" applyFill="1" applyBorder="1"/>
    <xf numFmtId="164" fontId="13" fillId="0" borderId="11" xfId="5" applyNumberFormat="1" applyFont="1" applyFill="1" applyBorder="1"/>
    <xf numFmtId="0" fontId="13" fillId="0" borderId="3" xfId="5" applyFont="1" applyFill="1" applyBorder="1"/>
    <xf numFmtId="164" fontId="17" fillId="0" borderId="6" xfId="5" applyNumberFormat="1" applyFont="1" applyFill="1" applyBorder="1"/>
    <xf numFmtId="0" fontId="29" fillId="0" borderId="7" xfId="5" applyFont="1" applyFill="1" applyBorder="1"/>
    <xf numFmtId="3" fontId="13" fillId="0" borderId="8" xfId="5" applyNumberFormat="1" applyFont="1" applyFill="1" applyBorder="1" applyAlignment="1">
      <alignment horizontal="center"/>
    </xf>
    <xf numFmtId="3" fontId="13" fillId="0" borderId="6" xfId="5" applyNumberFormat="1" applyFont="1" applyFill="1" applyBorder="1" applyAlignment="1">
      <alignment horizontal="center"/>
    </xf>
    <xf numFmtId="3" fontId="13" fillId="0" borderId="5" xfId="5" applyNumberFormat="1" applyFont="1" applyFill="1" applyBorder="1" applyAlignment="1">
      <alignment horizontal="center"/>
    </xf>
    <xf numFmtId="3" fontId="13" fillId="0" borderId="4" xfId="5" applyNumberFormat="1" applyFont="1" applyFill="1" applyBorder="1" applyAlignment="1">
      <alignment horizontal="center"/>
    </xf>
    <xf numFmtId="0" fontId="13" fillId="0" borderId="13" xfId="5" applyFont="1" applyBorder="1" applyAlignment="1">
      <alignment horizontal="right"/>
    </xf>
    <xf numFmtId="2" fontId="13" fillId="0" borderId="4" xfId="5" applyNumberFormat="1" applyFont="1" applyBorder="1" applyAlignment="1">
      <alignment horizontal="center" vertical="center"/>
    </xf>
    <xf numFmtId="2" fontId="13" fillId="0" borderId="5" xfId="5" applyNumberFormat="1" applyFont="1" applyBorder="1" applyAlignment="1">
      <alignment horizontal="center" vertical="center"/>
    </xf>
    <xf numFmtId="0" fontId="13" fillId="0" borderId="15" xfId="5" applyFont="1" applyBorder="1" applyAlignment="1">
      <alignment horizontal="right"/>
    </xf>
    <xf numFmtId="0" fontId="13" fillId="0" borderId="16" xfId="5" applyFont="1" applyBorder="1"/>
    <xf numFmtId="0" fontId="13" fillId="0" borderId="16" xfId="5" applyFont="1" applyBorder="1" applyAlignment="1">
      <alignment horizontal="center" vertical="center"/>
    </xf>
    <xf numFmtId="0" fontId="13" fillId="0" borderId="15" xfId="5" applyFont="1" applyBorder="1" applyAlignment="1">
      <alignment horizontal="center" vertical="center"/>
    </xf>
    <xf numFmtId="0" fontId="14" fillId="0" borderId="1" xfId="13" applyFont="1" applyBorder="1" applyAlignment="1">
      <alignment vertical="center" wrapText="1"/>
    </xf>
    <xf numFmtId="0" fontId="13" fillId="0" borderId="13" xfId="13" applyFont="1" applyBorder="1" applyAlignment="1">
      <alignment horizontal="left" vertical="center" wrapText="1"/>
    </xf>
    <xf numFmtId="0" fontId="13" fillId="0" borderId="14" xfId="13" applyFont="1" applyBorder="1" applyAlignment="1">
      <alignment horizontal="left" vertical="center" wrapText="1"/>
    </xf>
    <xf numFmtId="0" fontId="13" fillId="0" borderId="15" xfId="13" applyFont="1" applyBorder="1" applyAlignment="1">
      <alignment horizontal="left" vertical="center" wrapText="1"/>
    </xf>
    <xf numFmtId="2" fontId="13" fillId="0" borderId="0" xfId="13" applyNumberFormat="1"/>
    <xf numFmtId="5" fontId="13" fillId="0" borderId="14" xfId="5" applyNumberFormat="1" applyFont="1" applyFill="1" applyBorder="1" applyAlignment="1">
      <alignment horizontal="center"/>
    </xf>
    <xf numFmtId="5" fontId="13" fillId="0" borderId="10" xfId="5" applyNumberFormat="1" applyFont="1" applyFill="1" applyBorder="1" applyAlignment="1">
      <alignment horizontal="center"/>
    </xf>
    <xf numFmtId="5" fontId="13" fillId="0" borderId="0" xfId="5" applyNumberFormat="1" applyFont="1" applyFill="1" applyBorder="1" applyAlignment="1">
      <alignment horizontal="center"/>
    </xf>
    <xf numFmtId="5" fontId="13" fillId="0" borderId="11" xfId="5" applyNumberFormat="1" applyFont="1" applyFill="1" applyBorder="1" applyAlignment="1">
      <alignment horizontal="center"/>
    </xf>
    <xf numFmtId="5" fontId="13" fillId="0" borderId="15" xfId="5" applyNumberFormat="1" applyFont="1" applyFill="1" applyBorder="1" applyAlignment="1">
      <alignment horizontal="center"/>
    </xf>
    <xf numFmtId="5" fontId="13" fillId="0" borderId="8" xfId="5" applyNumberFormat="1" applyFont="1" applyFill="1" applyBorder="1" applyAlignment="1">
      <alignment horizontal="center"/>
    </xf>
    <xf numFmtId="5" fontId="13" fillId="0" borderId="6" xfId="5" applyNumberFormat="1" applyFont="1" applyFill="1" applyBorder="1" applyAlignment="1">
      <alignment horizontal="center"/>
    </xf>
    <xf numFmtId="5" fontId="13" fillId="0" borderId="9" xfId="5" applyNumberFormat="1" applyFont="1" applyFill="1" applyBorder="1" applyAlignment="1">
      <alignment horizontal="center"/>
    </xf>
    <xf numFmtId="5" fontId="13" fillId="0" borderId="7" xfId="5" applyNumberFormat="1" applyFont="1" applyFill="1" applyBorder="1" applyAlignment="1">
      <alignment horizontal="center"/>
    </xf>
    <xf numFmtId="5" fontId="13" fillId="0" borderId="4" xfId="5" applyNumberFormat="1" applyFont="1" applyFill="1" applyBorder="1" applyAlignment="1">
      <alignment horizontal="center"/>
    </xf>
    <xf numFmtId="5" fontId="13" fillId="0" borderId="5" xfId="5" applyNumberFormat="1" applyFont="1" applyFill="1" applyBorder="1" applyAlignment="1">
      <alignment horizontal="center"/>
    </xf>
    <xf numFmtId="0" fontId="14" fillId="0" borderId="0" xfId="0" applyFont="1"/>
    <xf numFmtId="0" fontId="55" fillId="0" borderId="0" xfId="0" applyFont="1"/>
    <xf numFmtId="0" fontId="39" fillId="0" borderId="0" xfId="40"/>
    <xf numFmtId="0" fontId="21" fillId="0" borderId="0" xfId="0" applyFont="1"/>
    <xf numFmtId="0" fontId="13" fillId="0" borderId="5" xfId="0" applyFont="1" applyBorder="1" applyAlignment="1">
      <alignment horizontal="center"/>
    </xf>
    <xf numFmtId="0" fontId="17" fillId="0" borderId="0" xfId="13" applyFont="1" applyAlignment="1">
      <alignment horizontal="left"/>
    </xf>
    <xf numFmtId="166" fontId="31" fillId="0" borderId="4" xfId="37" applyNumberFormat="1" applyFont="1" applyBorder="1" applyAlignment="1">
      <alignment horizontal="center"/>
    </xf>
    <xf numFmtId="166" fontId="31" fillId="0" borderId="5" xfId="37" applyNumberFormat="1" applyFont="1" applyBorder="1" applyAlignment="1">
      <alignment horizontal="center"/>
    </xf>
    <xf numFmtId="166" fontId="31" fillId="0" borderId="0" xfId="37" applyNumberFormat="1" applyFont="1" applyBorder="1" applyAlignment="1">
      <alignment horizontal="center"/>
    </xf>
    <xf numFmtId="166" fontId="31" fillId="0" borderId="11" xfId="37" applyNumberFormat="1" applyFont="1" applyBorder="1" applyAlignment="1">
      <alignment horizontal="center"/>
    </xf>
    <xf numFmtId="166" fontId="31" fillId="0" borderId="9" xfId="37" applyNumberFormat="1" applyFont="1" applyBorder="1" applyAlignment="1">
      <alignment horizontal="center"/>
    </xf>
    <xf numFmtId="0" fontId="17" fillId="0" borderId="0" xfId="0" applyFont="1" applyAlignment="1">
      <alignment vertical="center"/>
    </xf>
    <xf numFmtId="2" fontId="0" fillId="0" borderId="0" xfId="0" applyNumberFormat="1" applyAlignment="1">
      <alignment horizontal="center"/>
    </xf>
    <xf numFmtId="195" fontId="0" fillId="0" borderId="0" xfId="0" applyNumberFormat="1" applyAlignment="1">
      <alignment horizontal="center" vertical="center"/>
    </xf>
    <xf numFmtId="196" fontId="0" fillId="0" borderId="0" xfId="0" applyNumberFormat="1" applyBorder="1" applyAlignment="1">
      <alignment horizontal="center" vertical="center"/>
    </xf>
    <xf numFmtId="196" fontId="0" fillId="0" borderId="6" xfId="0" applyNumberFormat="1" applyBorder="1" applyAlignment="1">
      <alignment horizontal="center" vertical="center"/>
    </xf>
    <xf numFmtId="166" fontId="31" fillId="0" borderId="11" xfId="37" applyNumberFormat="1" applyFont="1" applyFill="1" applyBorder="1" applyAlignment="1">
      <alignment horizontal="center"/>
    </xf>
    <xf numFmtId="0" fontId="0" fillId="5" borderId="0" xfId="0" applyFill="1"/>
    <xf numFmtId="3" fontId="13" fillId="0" borderId="6" xfId="13" applyNumberFormat="1" applyBorder="1" applyAlignment="1">
      <alignment horizontal="center"/>
    </xf>
    <xf numFmtId="3" fontId="13" fillId="0" borderId="9" xfId="13" applyNumberFormat="1" applyBorder="1" applyAlignment="1">
      <alignment horizontal="center"/>
    </xf>
    <xf numFmtId="3" fontId="13" fillId="0" borderId="5" xfId="13" applyNumberFormat="1" applyFont="1" applyBorder="1" applyAlignment="1">
      <alignment horizontal="center"/>
    </xf>
    <xf numFmtId="3" fontId="13" fillId="0" borderId="14" xfId="5" applyNumberFormat="1" applyFont="1" applyBorder="1" applyAlignment="1">
      <alignment horizontal="center"/>
    </xf>
    <xf numFmtId="3" fontId="13" fillId="0" borderId="16" xfId="5" applyNumberFormat="1" applyFont="1" applyBorder="1" applyAlignment="1">
      <alignment horizontal="center"/>
    </xf>
    <xf numFmtId="3" fontId="13" fillId="0" borderId="17" xfId="5" applyNumberFormat="1" applyFont="1" applyBorder="1" applyAlignment="1">
      <alignment horizontal="center"/>
    </xf>
    <xf numFmtId="164" fontId="13" fillId="0" borderId="6" xfId="1" applyNumberFormat="1" applyFill="1" applyBorder="1" applyAlignment="1">
      <alignment horizontal="center" vertical="center"/>
    </xf>
    <xf numFmtId="164" fontId="13" fillId="0" borderId="8" xfId="1" applyNumberFormat="1" applyFill="1" applyBorder="1" applyAlignment="1">
      <alignment horizontal="center" vertical="center"/>
    </xf>
    <xf numFmtId="0" fontId="17" fillId="0" borderId="0" xfId="20" applyFont="1"/>
    <xf numFmtId="1" fontId="13" fillId="0" borderId="13" xfId="5" applyNumberFormat="1" applyFont="1" applyBorder="1" applyAlignment="1">
      <alignment horizontal="center" vertical="center"/>
    </xf>
    <xf numFmtId="1" fontId="13" fillId="0" borderId="14" xfId="5" applyNumberFormat="1" applyFont="1" applyBorder="1" applyAlignment="1">
      <alignment horizontal="center" vertical="center"/>
    </xf>
    <xf numFmtId="1" fontId="13" fillId="0" borderId="15" xfId="5" applyNumberFormat="1" applyFont="1" applyBorder="1" applyAlignment="1">
      <alignment horizontal="center" vertical="center"/>
    </xf>
    <xf numFmtId="5" fontId="13" fillId="0" borderId="0" xfId="5" applyNumberFormat="1" applyFont="1" applyBorder="1" applyAlignment="1">
      <alignment horizontal="center" vertical="center"/>
    </xf>
    <xf numFmtId="5" fontId="13" fillId="0" borderId="13" xfId="5" applyNumberFormat="1" applyFont="1" applyFill="1" applyBorder="1" applyAlignment="1">
      <alignment horizontal="center"/>
    </xf>
    <xf numFmtId="196" fontId="0" fillId="0" borderId="11" xfId="0" applyNumberFormat="1" applyBorder="1" applyAlignment="1">
      <alignment horizontal="center" vertical="center"/>
    </xf>
    <xf numFmtId="164" fontId="0" fillId="0" borderId="6" xfId="0" applyNumberFormat="1" applyBorder="1" applyAlignment="1">
      <alignment horizontal="center"/>
    </xf>
    <xf numFmtId="197" fontId="13" fillId="0" borderId="13" xfId="5" applyNumberFormat="1" applyBorder="1" applyAlignment="1">
      <alignment horizontal="center"/>
    </xf>
    <xf numFmtId="197" fontId="13" fillId="0" borderId="14" xfId="5" applyNumberFormat="1" applyBorder="1" applyAlignment="1">
      <alignment horizontal="center"/>
    </xf>
    <xf numFmtId="197" fontId="13" fillId="0" borderId="15" xfId="5" applyNumberFormat="1" applyBorder="1" applyAlignment="1">
      <alignment horizontal="center"/>
    </xf>
    <xf numFmtId="0" fontId="13" fillId="0" borderId="17" xfId="0" applyFont="1" applyBorder="1" applyAlignment="1">
      <alignment horizontal="center" wrapText="1"/>
    </xf>
    <xf numFmtId="0" fontId="13" fillId="0" borderId="16" xfId="0" applyFont="1" applyBorder="1"/>
    <xf numFmtId="0" fontId="0" fillId="0" borderId="3" xfId="0" applyBorder="1" applyAlignment="1">
      <alignment horizontal="center"/>
    </xf>
    <xf numFmtId="0" fontId="0" fillId="0" borderId="13" xfId="0" applyBorder="1"/>
    <xf numFmtId="0" fontId="0" fillId="0" borderId="14" xfId="0" applyBorder="1"/>
    <xf numFmtId="0" fontId="0" fillId="0" borderId="15" xfId="0" applyBorder="1"/>
    <xf numFmtId="0" fontId="13" fillId="0" borderId="9" xfId="13" applyFont="1" applyBorder="1" applyAlignment="1">
      <alignment horizontal="center"/>
    </xf>
    <xf numFmtId="0" fontId="38" fillId="0" borderId="0" xfId="0" applyFont="1"/>
    <xf numFmtId="0" fontId="17" fillId="0" borderId="0" xfId="13" applyFont="1" applyAlignment="1">
      <alignment horizontal="center"/>
    </xf>
    <xf numFmtId="0" fontId="13" fillId="0" borderId="0" xfId="5" applyFont="1" applyBorder="1" applyAlignment="1">
      <alignment vertical="center"/>
    </xf>
    <xf numFmtId="5" fontId="13" fillId="0" borderId="0" xfId="5" applyNumberFormat="1" applyFont="1" applyBorder="1"/>
    <xf numFmtId="0" fontId="14" fillId="0" borderId="0" xfId="5" applyFont="1" applyFill="1" applyAlignment="1"/>
    <xf numFmtId="0" fontId="14" fillId="0" borderId="0" xfId="5" applyFont="1" applyFill="1" applyAlignment="1">
      <alignment horizontal="left"/>
    </xf>
    <xf numFmtId="0" fontId="31" fillId="0" borderId="0" xfId="5" applyFont="1"/>
    <xf numFmtId="5" fontId="13" fillId="0" borderId="13" xfId="5" applyNumberFormat="1" applyFont="1" applyFill="1" applyBorder="1"/>
    <xf numFmtId="3" fontId="13" fillId="0" borderId="14" xfId="5" applyNumberFormat="1" applyFont="1" applyFill="1" applyBorder="1" applyAlignment="1">
      <alignment horizontal="center"/>
    </xf>
    <xf numFmtId="3" fontId="13" fillId="0" borderId="14" xfId="5" applyNumberFormat="1" applyFont="1" applyBorder="1" applyAlignment="1">
      <alignment horizontal="center" vertical="center"/>
    </xf>
    <xf numFmtId="3" fontId="13" fillId="0" borderId="15" xfId="5" applyNumberFormat="1" applyFont="1" applyFill="1" applyBorder="1" applyAlignment="1">
      <alignment horizontal="center"/>
    </xf>
    <xf numFmtId="0" fontId="0" fillId="5" borderId="0" xfId="0" applyFill="1" applyBorder="1"/>
    <xf numFmtId="0" fontId="56" fillId="5" borderId="0" xfId="0" applyFont="1" applyFill="1" applyBorder="1" applyAlignment="1">
      <alignment horizontal="left" vertical="center" readingOrder="1"/>
    </xf>
    <xf numFmtId="0" fontId="59" fillId="5" borderId="0" xfId="0" applyFont="1" applyFill="1" applyBorder="1" applyAlignment="1">
      <alignment horizontal="left" vertical="center" readingOrder="1"/>
    </xf>
    <xf numFmtId="0" fontId="61" fillId="5" borderId="0" xfId="0" applyFont="1" applyFill="1" applyBorder="1" applyAlignment="1">
      <alignment horizontal="left"/>
    </xf>
    <xf numFmtId="0" fontId="0" fillId="5" borderId="0" xfId="0" applyFill="1" applyBorder="1" applyAlignment="1">
      <alignment horizontal="left"/>
    </xf>
    <xf numFmtId="0" fontId="0" fillId="5" borderId="0" xfId="0" applyFill="1" applyAlignment="1">
      <alignment horizontal="left"/>
    </xf>
    <xf numFmtId="0" fontId="25" fillId="0" borderId="7" xfId="14" applyFont="1" applyFill="1" applyBorder="1" applyAlignment="1">
      <alignment horizontal="left"/>
    </xf>
    <xf numFmtId="0" fontId="25" fillId="0" borderId="10" xfId="14" applyFont="1" applyFill="1" applyBorder="1" applyAlignment="1">
      <alignment horizontal="left"/>
    </xf>
    <xf numFmtId="0" fontId="25" fillId="0" borderId="8" xfId="14" applyFont="1" applyFill="1" applyBorder="1" applyAlignment="1">
      <alignment horizontal="left"/>
    </xf>
    <xf numFmtId="0" fontId="13" fillId="0" borderId="19" xfId="5" applyFill="1" applyBorder="1" applyAlignment="1">
      <alignment horizontal="center" vertical="center"/>
    </xf>
    <xf numFmtId="0" fontId="13" fillId="0" borderId="20" xfId="5" applyFill="1" applyBorder="1" applyAlignment="1">
      <alignment horizontal="center" vertical="center"/>
    </xf>
    <xf numFmtId="0" fontId="13" fillId="0" borderId="21" xfId="5" applyFill="1" applyBorder="1" applyAlignment="1">
      <alignment horizontal="center" vertical="center"/>
    </xf>
    <xf numFmtId="0" fontId="13" fillId="0" borderId="4" xfId="5" applyFont="1" applyBorder="1" applyAlignment="1"/>
    <xf numFmtId="0" fontId="13" fillId="0" borderId="5" xfId="5" applyFont="1" applyBorder="1" applyAlignment="1"/>
    <xf numFmtId="1" fontId="13" fillId="0" borderId="17" xfId="5" applyNumberFormat="1" applyFont="1" applyFill="1" applyBorder="1" applyAlignment="1">
      <alignment horizontal="center"/>
    </xf>
    <xf numFmtId="9" fontId="13" fillId="0" borderId="8" xfId="37" applyFont="1" applyBorder="1" applyAlignment="1">
      <alignment horizontal="center"/>
    </xf>
    <xf numFmtId="9" fontId="13" fillId="0" borderId="6" xfId="37" applyFont="1" applyBorder="1" applyAlignment="1">
      <alignment horizontal="center"/>
    </xf>
    <xf numFmtId="164" fontId="13" fillId="0" borderId="14" xfId="5" applyNumberFormat="1" applyFont="1" applyFill="1" applyBorder="1" applyAlignment="1">
      <alignment horizontal="center"/>
    </xf>
    <xf numFmtId="1" fontId="13" fillId="0" borderId="16" xfId="5" applyNumberFormat="1" applyFont="1" applyFill="1" applyBorder="1" applyAlignment="1">
      <alignment horizontal="center"/>
    </xf>
    <xf numFmtId="0" fontId="13" fillId="0" borderId="1" xfId="5" applyFont="1" applyBorder="1" applyAlignment="1">
      <alignment vertical="center"/>
    </xf>
    <xf numFmtId="0" fontId="13" fillId="0" borderId="16" xfId="5" applyFont="1" applyBorder="1" applyAlignment="1">
      <alignment horizontal="center" vertical="center" wrapText="1"/>
    </xf>
    <xf numFmtId="0" fontId="62" fillId="5" borderId="0" xfId="0" applyFont="1" applyFill="1" applyBorder="1" applyAlignment="1">
      <alignment horizontal="left" vertical="center" readingOrder="1"/>
    </xf>
    <xf numFmtId="0" fontId="13" fillId="0" borderId="1" xfId="20" applyFont="1" applyBorder="1" applyAlignment="1">
      <alignment wrapText="1"/>
    </xf>
    <xf numFmtId="164" fontId="13" fillId="0" borderId="0" xfId="5" applyNumberFormat="1" applyFont="1" applyAlignment="1">
      <alignment horizontal="center"/>
    </xf>
    <xf numFmtId="0" fontId="17" fillId="0" borderId="0" xfId="0" applyFont="1" applyFill="1" applyBorder="1" applyAlignment="1"/>
    <xf numFmtId="5" fontId="13" fillId="0" borderId="10" xfId="5" applyNumberFormat="1" applyFont="1" applyBorder="1" applyAlignment="1">
      <alignment horizontal="center"/>
    </xf>
    <xf numFmtId="5" fontId="13" fillId="0" borderId="8" xfId="5" applyNumberFormat="1" applyFont="1" applyBorder="1" applyAlignment="1">
      <alignment horizontal="center"/>
    </xf>
    <xf numFmtId="2" fontId="13" fillId="0" borderId="16" xfId="5" applyNumberFormat="1" applyFont="1" applyBorder="1" applyAlignment="1">
      <alignment horizontal="center" vertical="center"/>
    </xf>
    <xf numFmtId="2" fontId="13" fillId="0" borderId="10" xfId="5" applyNumberFormat="1" applyFont="1" applyFill="1" applyBorder="1" applyAlignment="1">
      <alignment horizontal="center"/>
    </xf>
    <xf numFmtId="2" fontId="13" fillId="0" borderId="8" xfId="5" applyNumberFormat="1" applyFont="1" applyFill="1" applyBorder="1" applyAlignment="1">
      <alignment horizontal="center"/>
    </xf>
    <xf numFmtId="2" fontId="13" fillId="0" borderId="11" xfId="5" applyNumberFormat="1" applyFont="1" applyBorder="1" applyAlignment="1">
      <alignment horizontal="center"/>
    </xf>
    <xf numFmtId="2" fontId="13" fillId="0" borderId="9" xfId="5" applyNumberFormat="1" applyFont="1" applyBorder="1" applyAlignment="1">
      <alignment horizontal="center"/>
    </xf>
    <xf numFmtId="3" fontId="13" fillId="0" borderId="0" xfId="13" applyNumberFormat="1" applyFont="1"/>
    <xf numFmtId="164" fontId="13" fillId="0" borderId="0" xfId="5" applyNumberFormat="1" applyFont="1" applyFill="1" applyBorder="1" applyAlignment="1">
      <alignment horizontal="center" vertical="center"/>
    </xf>
    <xf numFmtId="0" fontId="0" fillId="5" borderId="0" xfId="0" applyFill="1" applyAlignment="1">
      <alignment horizontal="center"/>
    </xf>
    <xf numFmtId="0" fontId="13" fillId="6" borderId="14" xfId="5" applyFont="1" applyFill="1" applyBorder="1" applyAlignment="1">
      <alignment horizontal="center"/>
    </xf>
    <xf numFmtId="5" fontId="13" fillId="6" borderId="14" xfId="5" applyNumberFormat="1" applyFont="1" applyFill="1" applyBorder="1" applyAlignment="1">
      <alignment horizontal="center"/>
    </xf>
    <xf numFmtId="0" fontId="0" fillId="0" borderId="8" xfId="0" applyBorder="1" applyAlignment="1">
      <alignment horizontal="center"/>
    </xf>
    <xf numFmtId="0" fontId="13" fillId="3" borderId="0" xfId="0" applyFont="1" applyFill="1" applyBorder="1"/>
    <xf numFmtId="0" fontId="13" fillId="0" borderId="17" xfId="5" applyFill="1" applyBorder="1" applyAlignment="1">
      <alignment horizontal="center"/>
    </xf>
    <xf numFmtId="0" fontId="13" fillId="0" borderId="17" xfId="5" applyBorder="1" applyAlignment="1">
      <alignment horizontal="center"/>
    </xf>
    <xf numFmtId="0" fontId="17" fillId="0" borderId="16" xfId="5" applyFont="1" applyFill="1" applyBorder="1" applyAlignment="1">
      <alignment horizontal="center" vertical="center" wrapText="1"/>
    </xf>
    <xf numFmtId="169" fontId="13" fillId="0" borderId="0" xfId="1" applyNumberFormat="1" applyFont="1" applyFill="1"/>
    <xf numFmtId="43" fontId="0" fillId="0" borderId="0" xfId="0" applyNumberFormat="1" applyFill="1"/>
    <xf numFmtId="169" fontId="13" fillId="0" borderId="11" xfId="1" applyNumberFormat="1" applyBorder="1"/>
    <xf numFmtId="169" fontId="13" fillId="0" borderId="11" xfId="1" applyNumberFormat="1" applyFont="1" applyFill="1" applyBorder="1" applyAlignment="1">
      <alignment horizontal="left" indent="1"/>
    </xf>
    <xf numFmtId="169" fontId="13" fillId="0" borderId="11" xfId="1" applyNumberFormat="1" applyFill="1" applyBorder="1" applyAlignment="1">
      <alignment horizontal="left" indent="1"/>
    </xf>
    <xf numFmtId="43" fontId="13" fillId="0" borderId="11" xfId="1" applyNumberFormat="1" applyBorder="1"/>
    <xf numFmtId="169" fontId="13" fillId="0" borderId="11" xfId="1" applyNumberFormat="1" applyFont="1" applyFill="1" applyBorder="1"/>
    <xf numFmtId="169" fontId="13" fillId="0" borderId="9" xfId="1" applyNumberFormat="1" applyFill="1" applyBorder="1"/>
    <xf numFmtId="43" fontId="13" fillId="0" borderId="0" xfId="1" applyNumberFormat="1" applyBorder="1"/>
    <xf numFmtId="43" fontId="13" fillId="0" borderId="11" xfId="5" applyNumberFormat="1" applyFill="1" applyBorder="1"/>
    <xf numFmtId="43" fontId="0" fillId="0" borderId="11" xfId="1" applyNumberFormat="1" applyFont="1" applyBorder="1"/>
    <xf numFmtId="9" fontId="13" fillId="0" borderId="0" xfId="12" applyFont="1" applyBorder="1" applyAlignment="1">
      <alignment horizontal="center" vertical="center"/>
    </xf>
    <xf numFmtId="9" fontId="0" fillId="0" borderId="10" xfId="37" applyFont="1" applyBorder="1" applyAlignment="1">
      <alignment horizontal="center" vertical="center"/>
    </xf>
    <xf numFmtId="9" fontId="0" fillId="0" borderId="0" xfId="37" applyFont="1" applyBorder="1" applyAlignment="1">
      <alignment horizontal="center" vertical="center"/>
    </xf>
    <xf numFmtId="9" fontId="13" fillId="0" borderId="5" xfId="37" applyFont="1" applyBorder="1" applyAlignment="1">
      <alignment horizontal="center" vertical="center"/>
    </xf>
    <xf numFmtId="9" fontId="13" fillId="0" borderId="0" xfId="37" applyFont="1" applyFill="1" applyBorder="1" applyAlignment="1">
      <alignment horizontal="center" vertical="center"/>
    </xf>
    <xf numFmtId="9" fontId="13" fillId="0" borderId="11" xfId="37" applyFont="1" applyBorder="1" applyAlignment="1">
      <alignment horizontal="center" vertical="center"/>
    </xf>
    <xf numFmtId="0" fontId="13" fillId="0" borderId="16" xfId="0" applyFont="1" applyFill="1" applyBorder="1"/>
    <xf numFmtId="164" fontId="13" fillId="0" borderId="17" xfId="1" applyNumberFormat="1" applyFont="1" applyBorder="1" applyAlignment="1">
      <alignment horizontal="center" vertical="center"/>
    </xf>
    <xf numFmtId="0" fontId="13" fillId="0" borderId="0" xfId="0" applyNumberFormat="1" applyFont="1" applyAlignment="1"/>
    <xf numFmtId="0" fontId="13" fillId="0" borderId="0" xfId="0" applyNumberFormat="1" applyFont="1" applyBorder="1"/>
    <xf numFmtId="164" fontId="13" fillId="0" borderId="0" xfId="12" applyNumberFormat="1" applyFont="1" applyBorder="1" applyAlignment="1">
      <alignment horizontal="center"/>
    </xf>
    <xf numFmtId="0" fontId="13" fillId="0" borderId="0" xfId="0" applyNumberFormat="1" applyFont="1"/>
    <xf numFmtId="9" fontId="0" fillId="0" borderId="10" xfId="37" applyFont="1" applyBorder="1" applyAlignment="1">
      <alignment horizontal="center"/>
    </xf>
    <xf numFmtId="9" fontId="0" fillId="0" borderId="0" xfId="37" applyFont="1" applyBorder="1" applyAlignment="1">
      <alignment horizontal="center"/>
    </xf>
    <xf numFmtId="9" fontId="0" fillId="0" borderId="11" xfId="37" applyFont="1" applyBorder="1" applyAlignment="1">
      <alignment horizontal="center"/>
    </xf>
    <xf numFmtId="9" fontId="0" fillId="0" borderId="11" xfId="37" applyFont="1" applyFill="1" applyBorder="1" applyAlignment="1">
      <alignment horizontal="center"/>
    </xf>
    <xf numFmtId="9" fontId="13" fillId="0" borderId="9" xfId="37" applyFont="1" applyBorder="1" applyAlignment="1">
      <alignment horizontal="center"/>
    </xf>
    <xf numFmtId="9" fontId="13" fillId="0" borderId="0" xfId="0" applyNumberFormat="1" applyFont="1"/>
    <xf numFmtId="171" fontId="13" fillId="0" borderId="7" xfId="5" applyNumberFormat="1" applyFill="1" applyBorder="1"/>
    <xf numFmtId="0" fontId="13" fillId="0" borderId="11" xfId="5" applyFill="1" applyBorder="1"/>
    <xf numFmtId="171" fontId="13" fillId="0" borderId="10" xfId="5" applyNumberFormat="1" applyFill="1" applyBorder="1"/>
    <xf numFmtId="3" fontId="13" fillId="0" borderId="11" xfId="5" applyNumberFormat="1" applyFill="1" applyBorder="1" applyAlignment="1">
      <alignment horizontal="center"/>
    </xf>
    <xf numFmtId="3" fontId="13" fillId="0" borderId="0" xfId="5" applyNumberFormat="1" applyFill="1" applyBorder="1" applyAlignment="1">
      <alignment horizontal="center"/>
    </xf>
    <xf numFmtId="171" fontId="13" fillId="0" borderId="8" xfId="5" applyNumberFormat="1" applyFill="1" applyBorder="1"/>
    <xf numFmtId="3" fontId="13" fillId="0" borderId="9" xfId="5" applyNumberFormat="1" applyFill="1" applyBorder="1" applyAlignment="1">
      <alignment horizontal="center"/>
    </xf>
    <xf numFmtId="0" fontId="13" fillId="0" borderId="5" xfId="5" applyFont="1" applyFill="1" applyBorder="1" applyAlignment="1">
      <alignment horizontal="center" wrapText="1"/>
    </xf>
    <xf numFmtId="3" fontId="13" fillId="0" borderId="0" xfId="5" applyNumberFormat="1"/>
    <xf numFmtId="1" fontId="13" fillId="0" borderId="0" xfId="5" applyNumberFormat="1"/>
    <xf numFmtId="164" fontId="13" fillId="0" borderId="0" xfId="5" applyNumberFormat="1" applyAlignment="1">
      <alignment horizontal="center"/>
    </xf>
    <xf numFmtId="0" fontId="64" fillId="0" borderId="0" xfId="5" applyFont="1" applyBorder="1" applyAlignment="1">
      <alignment horizontal="center"/>
    </xf>
    <xf numFmtId="5" fontId="64" fillId="0" borderId="0" xfId="5" applyNumberFormat="1" applyFont="1" applyBorder="1" applyAlignment="1">
      <alignment horizontal="center"/>
    </xf>
    <xf numFmtId="164" fontId="17" fillId="0" borderId="9" xfId="5" applyNumberFormat="1" applyFont="1" applyFill="1" applyBorder="1"/>
    <xf numFmtId="0" fontId="13" fillId="0" borderId="16" xfId="13" applyBorder="1"/>
    <xf numFmtId="0" fontId="13" fillId="0" borderId="16" xfId="13" applyFont="1" applyBorder="1"/>
    <xf numFmtId="0" fontId="13" fillId="0" borderId="13" xfId="13" applyBorder="1"/>
    <xf numFmtId="169" fontId="0" fillId="0" borderId="13" xfId="1" applyNumberFormat="1" applyFont="1" applyBorder="1"/>
    <xf numFmtId="0" fontId="13" fillId="0" borderId="14" xfId="13" applyBorder="1"/>
    <xf numFmtId="169" fontId="0" fillId="0" borderId="14" xfId="1" applyNumberFormat="1" applyFont="1" applyBorder="1"/>
    <xf numFmtId="0" fontId="13" fillId="0" borderId="15" xfId="13" applyBorder="1"/>
    <xf numFmtId="0" fontId="47" fillId="0" borderId="11" xfId="13" applyFont="1" applyBorder="1" applyAlignment="1">
      <alignment horizontal="center" vertical="center"/>
    </xf>
    <xf numFmtId="0" fontId="13" fillId="0" borderId="13" xfId="13" applyBorder="1" applyAlignment="1">
      <alignment horizontal="center" vertical="center"/>
    </xf>
    <xf numFmtId="0" fontId="13" fillId="0" borderId="11" xfId="13" applyBorder="1"/>
    <xf numFmtId="0" fontId="13" fillId="0" borderId="14" xfId="13" applyBorder="1" applyAlignment="1">
      <alignment horizontal="center" vertical="center"/>
    </xf>
    <xf numFmtId="0" fontId="21" fillId="0" borderId="0" xfId="5" applyFont="1"/>
    <xf numFmtId="0" fontId="65" fillId="7" borderId="0" xfId="5" applyFont="1" applyFill="1" applyAlignment="1">
      <alignment horizontal="center" vertical="center"/>
    </xf>
    <xf numFmtId="0" fontId="13" fillId="8" borderId="0" xfId="46" applyFont="1" applyFill="1"/>
    <xf numFmtId="9" fontId="13" fillId="8" borderId="0" xfId="48" applyFont="1" applyFill="1" applyAlignment="1">
      <alignment horizontal="center"/>
    </xf>
    <xf numFmtId="0" fontId="65" fillId="7" borderId="0" xfId="5" applyFont="1" applyFill="1" applyAlignment="1">
      <alignment horizontal="left" vertical="center"/>
    </xf>
    <xf numFmtId="9" fontId="65" fillId="7" borderId="0" xfId="48" applyFont="1" applyFill="1" applyAlignment="1">
      <alignment horizontal="center" vertical="center"/>
    </xf>
    <xf numFmtId="0" fontId="48" fillId="0" borderId="0" xfId="5" applyFont="1"/>
    <xf numFmtId="166" fontId="48" fillId="0" borderId="0" xfId="37" applyNumberFormat="1" applyFont="1" applyFill="1" applyBorder="1" applyAlignment="1">
      <alignment horizontal="center"/>
    </xf>
    <xf numFmtId="0" fontId="37" fillId="0" borderId="0" xfId="13" applyFont="1" applyAlignment="1">
      <alignment horizontal="center" vertical="center"/>
    </xf>
    <xf numFmtId="0" fontId="13" fillId="0" borderId="4" xfId="13" applyBorder="1" applyAlignment="1">
      <alignment horizontal="center" vertical="center"/>
    </xf>
    <xf numFmtId="0" fontId="13" fillId="0" borderId="5" xfId="13" applyBorder="1" applyAlignment="1">
      <alignment horizontal="center"/>
    </xf>
    <xf numFmtId="0" fontId="13" fillId="0" borderId="11" xfId="13" applyBorder="1" applyAlignment="1">
      <alignment horizontal="center" vertical="center"/>
    </xf>
    <xf numFmtId="0" fontId="13" fillId="0" borderId="15" xfId="13" applyBorder="1" applyAlignment="1">
      <alignment horizontal="center" vertical="center"/>
    </xf>
    <xf numFmtId="3" fontId="13" fillId="0" borderId="0" xfId="5" applyNumberFormat="1" applyAlignment="1">
      <alignment horizontal="center"/>
    </xf>
    <xf numFmtId="164" fontId="13" fillId="0" borderId="10" xfId="13" applyNumberFormat="1" applyBorder="1" applyAlignment="1">
      <alignment horizontal="center"/>
    </xf>
    <xf numFmtId="164" fontId="13" fillId="0" borderId="0" xfId="13" applyNumberFormat="1" applyAlignment="1">
      <alignment horizontal="center"/>
    </xf>
    <xf numFmtId="3" fontId="13" fillId="0" borderId="14" xfId="5" applyNumberFormat="1" applyBorder="1" applyAlignment="1">
      <alignment horizontal="center"/>
    </xf>
    <xf numFmtId="164" fontId="13" fillId="0" borderId="10" xfId="13" applyNumberFormat="1" applyFill="1" applyBorder="1" applyAlignment="1">
      <alignment horizontal="center"/>
    </xf>
    <xf numFmtId="164" fontId="13" fillId="0" borderId="8" xfId="13" applyNumberFormat="1" applyBorder="1" applyAlignment="1">
      <alignment horizontal="center"/>
    </xf>
    <xf numFmtId="164" fontId="13" fillId="0" borderId="6" xfId="13" applyNumberFormat="1" applyBorder="1" applyAlignment="1">
      <alignment horizontal="center"/>
    </xf>
    <xf numFmtId="3" fontId="13" fillId="0" borderId="15" xfId="5" applyNumberFormat="1" applyBorder="1" applyAlignment="1">
      <alignment horizontal="center"/>
    </xf>
    <xf numFmtId="3" fontId="13" fillId="0" borderId="16" xfId="5" applyNumberFormat="1" applyBorder="1" applyAlignment="1">
      <alignment horizontal="center"/>
    </xf>
    <xf numFmtId="3" fontId="13" fillId="0" borderId="17" xfId="5" applyNumberFormat="1" applyBorder="1" applyAlignment="1">
      <alignment horizontal="center"/>
    </xf>
    <xf numFmtId="3" fontId="13" fillId="0" borderId="16" xfId="5" applyNumberFormat="1" applyFill="1" applyBorder="1" applyAlignment="1">
      <alignment horizontal="center"/>
    </xf>
    <xf numFmtId="3" fontId="13" fillId="0" borderId="9" xfId="5" applyNumberFormat="1" applyBorder="1" applyAlignment="1">
      <alignment horizontal="center"/>
    </xf>
    <xf numFmtId="3" fontId="13" fillId="0" borderId="8" xfId="5" applyNumberFormat="1" applyBorder="1" applyAlignment="1">
      <alignment horizontal="center"/>
    </xf>
    <xf numFmtId="0" fontId="31" fillId="0" borderId="0" xfId="49" applyFont="1"/>
    <xf numFmtId="0" fontId="31" fillId="0" borderId="0" xfId="49" applyFont="1" applyAlignment="1">
      <alignment horizontal="center"/>
    </xf>
    <xf numFmtId="0" fontId="31" fillId="0" borderId="0" xfId="49" applyFont="1" applyAlignment="1">
      <alignment horizontal="center" vertical="center"/>
    </xf>
    <xf numFmtId="0" fontId="31" fillId="0" borderId="0" xfId="49" applyFont="1" applyAlignment="1">
      <alignment wrapText="1"/>
    </xf>
    <xf numFmtId="0" fontId="31" fillId="0" borderId="8" xfId="49" applyFont="1" applyBorder="1" applyAlignment="1">
      <alignment horizontal="center" vertical="center" wrapText="1"/>
    </xf>
    <xf numFmtId="0" fontId="31" fillId="0" borderId="6" xfId="49" applyFont="1" applyBorder="1" applyAlignment="1">
      <alignment horizontal="center" vertical="center" wrapText="1"/>
    </xf>
    <xf numFmtId="0" fontId="31" fillId="0" borderId="11" xfId="49" applyFont="1" applyBorder="1" applyAlignment="1">
      <alignment horizontal="center" vertical="center" wrapText="1"/>
    </xf>
    <xf numFmtId="0" fontId="31" fillId="0" borderId="0" xfId="49" applyFont="1" applyAlignment="1">
      <alignment horizontal="center" wrapText="1"/>
    </xf>
    <xf numFmtId="0" fontId="31" fillId="0" borderId="0" xfId="49" applyFont="1" applyAlignment="1">
      <alignment horizontal="center" vertical="center" wrapText="1"/>
    </xf>
    <xf numFmtId="0" fontId="13" fillId="0" borderId="0" xfId="5" applyAlignment="1">
      <alignment horizontal="center" wrapText="1"/>
    </xf>
    <xf numFmtId="0" fontId="31" fillId="0" borderId="7" xfId="49" applyFont="1" applyBorder="1" applyAlignment="1">
      <alignment horizontal="right" vertical="center"/>
    </xf>
    <xf numFmtId="3" fontId="13" fillId="0" borderId="7" xfId="47" applyNumberFormat="1" applyFont="1" applyFill="1" applyBorder="1" applyAlignment="1">
      <alignment horizontal="center" vertical="center"/>
    </xf>
    <xf numFmtId="3" fontId="13" fillId="0" borderId="4" xfId="47" applyNumberFormat="1" applyFont="1" applyFill="1" applyBorder="1" applyAlignment="1">
      <alignment horizontal="center" vertical="center"/>
    </xf>
    <xf numFmtId="3" fontId="13" fillId="0" borderId="5" xfId="47" applyNumberFormat="1" applyFont="1" applyFill="1" applyBorder="1" applyAlignment="1">
      <alignment horizontal="center" vertical="center"/>
    </xf>
    <xf numFmtId="3" fontId="13" fillId="0" borderId="10" xfId="47" applyNumberFormat="1" applyFont="1" applyFill="1" applyBorder="1" applyAlignment="1">
      <alignment horizontal="center" vertical="center"/>
    </xf>
    <xf numFmtId="3" fontId="13" fillId="0" borderId="0" xfId="47" applyNumberFormat="1" applyFont="1" applyFill="1" applyAlignment="1">
      <alignment vertical="center"/>
    </xf>
    <xf numFmtId="0" fontId="31" fillId="0" borderId="10" xfId="49" applyFont="1" applyBorder="1" applyAlignment="1">
      <alignment horizontal="right" vertical="center"/>
    </xf>
    <xf numFmtId="3" fontId="13" fillId="0" borderId="0" xfId="47" applyNumberFormat="1" applyFont="1" applyFill="1" applyBorder="1" applyAlignment="1">
      <alignment horizontal="center" vertical="center"/>
    </xf>
    <xf numFmtId="3" fontId="13" fillId="0" borderId="11" xfId="47" applyNumberFormat="1" applyFont="1" applyFill="1" applyBorder="1" applyAlignment="1">
      <alignment horizontal="center" vertical="center"/>
    </xf>
    <xf numFmtId="3" fontId="13" fillId="0" borderId="8" xfId="47" applyNumberFormat="1" applyFont="1" applyFill="1" applyBorder="1" applyAlignment="1">
      <alignment horizontal="center" vertical="center"/>
    </xf>
    <xf numFmtId="3" fontId="13" fillId="0" borderId="6" xfId="47" applyNumberFormat="1" applyFont="1" applyFill="1" applyBorder="1" applyAlignment="1">
      <alignment horizontal="center" vertical="center"/>
    </xf>
    <xf numFmtId="3" fontId="13" fillId="0" borderId="9" xfId="47" applyNumberFormat="1" applyFont="1" applyFill="1" applyBorder="1" applyAlignment="1">
      <alignment horizontal="center" vertical="center"/>
    </xf>
    <xf numFmtId="0" fontId="31" fillId="0" borderId="1" xfId="49" applyFont="1" applyBorder="1" applyAlignment="1">
      <alignment horizontal="right" vertical="center"/>
    </xf>
    <xf numFmtId="3" fontId="31" fillId="0" borderId="1" xfId="49" applyNumberFormat="1" applyFont="1" applyBorder="1" applyAlignment="1">
      <alignment horizontal="center"/>
    </xf>
    <xf numFmtId="3" fontId="31" fillId="0" borderId="17" xfId="49" applyNumberFormat="1" applyFont="1" applyBorder="1" applyAlignment="1">
      <alignment horizontal="center"/>
    </xf>
    <xf numFmtId="3" fontId="31" fillId="0" borderId="3" xfId="49" applyNumberFormat="1" applyFont="1" applyBorder="1" applyAlignment="1">
      <alignment horizontal="center"/>
    </xf>
    <xf numFmtId="3" fontId="31" fillId="0" borderId="0" xfId="49" applyNumberFormat="1" applyFont="1" applyAlignment="1">
      <alignment horizontal="center"/>
    </xf>
    <xf numFmtId="3" fontId="31" fillId="0" borderId="0" xfId="49" applyNumberFormat="1" applyFont="1"/>
    <xf numFmtId="0" fontId="13" fillId="0" borderId="6" xfId="13" applyBorder="1"/>
    <xf numFmtId="5" fontId="13" fillId="0" borderId="0" xfId="5" applyNumberFormat="1" applyAlignment="1">
      <alignment horizontal="center" vertical="center"/>
    </xf>
    <xf numFmtId="0" fontId="13" fillId="0" borderId="0" xfId="13" applyAlignment="1">
      <alignment horizontal="center" vertical="center"/>
    </xf>
    <xf numFmtId="0" fontId="17" fillId="0" borderId="0" xfId="5" applyFont="1" applyAlignment="1">
      <alignment horizontal="left" vertical="center"/>
    </xf>
    <xf numFmtId="0" fontId="13" fillId="0" borderId="10" xfId="5" applyBorder="1" applyAlignment="1">
      <alignment horizontal="left"/>
    </xf>
    <xf numFmtId="5" fontId="13" fillId="0" borderId="10" xfId="5" applyNumberFormat="1" applyBorder="1" applyAlignment="1">
      <alignment horizontal="center" vertical="center"/>
    </xf>
    <xf numFmtId="5" fontId="13" fillId="0" borderId="11" xfId="5" applyNumberFormat="1" applyBorder="1" applyAlignment="1">
      <alignment horizontal="center" vertical="center"/>
    </xf>
    <xf numFmtId="0" fontId="13" fillId="0" borderId="8" xfId="5" applyBorder="1" applyAlignment="1">
      <alignment horizontal="left"/>
    </xf>
    <xf numFmtId="5" fontId="13" fillId="0" borderId="8" xfId="5" applyNumberFormat="1" applyBorder="1" applyAlignment="1">
      <alignment horizontal="center" vertical="center"/>
    </xf>
    <xf numFmtId="5" fontId="13" fillId="0" borderId="6" xfId="5" applyNumberFormat="1" applyBorder="1" applyAlignment="1">
      <alignment horizontal="center" vertical="center"/>
    </xf>
    <xf numFmtId="5" fontId="13" fillId="0" borderId="9" xfId="5" applyNumberFormat="1" applyBorder="1" applyAlignment="1">
      <alignment horizontal="center" vertical="center"/>
    </xf>
    <xf numFmtId="0" fontId="13" fillId="0" borderId="0" xfId="5" applyAlignment="1">
      <alignment horizontal="left"/>
    </xf>
    <xf numFmtId="1" fontId="13" fillId="0" borderId="11" xfId="5" applyNumberFormat="1" applyFont="1" applyFill="1" applyBorder="1" applyAlignment="1">
      <alignment horizontal="center"/>
    </xf>
    <xf numFmtId="191" fontId="13" fillId="0" borderId="10" xfId="13" applyNumberFormat="1" applyFont="1" applyFill="1" applyBorder="1" applyAlignment="1">
      <alignment horizontal="center" vertical="center"/>
    </xf>
    <xf numFmtId="164" fontId="13" fillId="0" borderId="13" xfId="5" applyNumberFormat="1" applyFont="1" applyFill="1" applyBorder="1" applyAlignment="1">
      <alignment horizontal="center" vertical="center"/>
    </xf>
    <xf numFmtId="164" fontId="13" fillId="0" borderId="5" xfId="5" applyNumberFormat="1" applyFont="1" applyFill="1" applyBorder="1" applyAlignment="1">
      <alignment horizontal="center" vertical="center"/>
    </xf>
    <xf numFmtId="164" fontId="13" fillId="0" borderId="14" xfId="5" applyNumberFormat="1" applyFont="1" applyFill="1" applyBorder="1" applyAlignment="1">
      <alignment horizontal="center" vertical="center"/>
    </xf>
    <xf numFmtId="164" fontId="13" fillId="0" borderId="11" xfId="5" applyNumberFormat="1" applyFont="1" applyFill="1" applyBorder="1" applyAlignment="1">
      <alignment horizontal="center" vertical="center"/>
    </xf>
    <xf numFmtId="0" fontId="14" fillId="0" borderId="0" xfId="5" applyFont="1"/>
    <xf numFmtId="3" fontId="0" fillId="0" borderId="0" xfId="0" applyNumberFormat="1" applyFill="1"/>
    <xf numFmtId="164" fontId="13" fillId="0" borderId="17" xfId="5" applyNumberFormat="1" applyFont="1" applyFill="1" applyBorder="1" applyAlignment="1">
      <alignment horizontal="center"/>
    </xf>
    <xf numFmtId="9" fontId="13" fillId="0" borderId="8" xfId="37" applyFont="1" applyFill="1" applyBorder="1" applyAlignment="1">
      <alignment horizontal="center"/>
    </xf>
    <xf numFmtId="9" fontId="13" fillId="0" borderId="6" xfId="37" applyFont="1" applyFill="1" applyBorder="1" applyAlignment="1">
      <alignment horizontal="center"/>
    </xf>
    <xf numFmtId="9" fontId="13" fillId="0" borderId="9" xfId="37" applyFont="1" applyFill="1" applyBorder="1" applyAlignment="1">
      <alignment horizontal="center"/>
    </xf>
    <xf numFmtId="164" fontId="13" fillId="0" borderId="0" xfId="1" applyNumberFormat="1" applyFont="1" applyFill="1" applyBorder="1" applyAlignment="1">
      <alignment horizontal="center" vertical="center"/>
    </xf>
    <xf numFmtId="164" fontId="13" fillId="0" borderId="6" xfId="1" applyNumberFormat="1" applyFont="1" applyFill="1" applyBorder="1" applyAlignment="1">
      <alignment horizontal="center" vertical="center"/>
    </xf>
    <xf numFmtId="0" fontId="14" fillId="0" borderId="0" xfId="13" applyFont="1" applyAlignment="1">
      <alignment horizontal="center" vertical="center" wrapText="1"/>
    </xf>
    <xf numFmtId="4" fontId="13" fillId="0" borderId="0" xfId="5" applyNumberFormat="1"/>
    <xf numFmtId="0" fontId="13" fillId="0" borderId="15" xfId="5" applyFill="1" applyBorder="1"/>
    <xf numFmtId="9" fontId="13" fillId="0" borderId="0" xfId="37" applyNumberFormat="1" applyFont="1"/>
    <xf numFmtId="0" fontId="13" fillId="0" borderId="14" xfId="5" applyFont="1" applyFill="1" applyBorder="1" applyAlignment="1">
      <alignment horizontal="left"/>
    </xf>
    <xf numFmtId="164" fontId="13" fillId="0" borderId="0" xfId="5" applyNumberFormat="1" applyFont="1"/>
    <xf numFmtId="0" fontId="13" fillId="0" borderId="13" xfId="5" applyFont="1" applyFill="1" applyBorder="1" applyAlignment="1">
      <alignment horizontal="center"/>
    </xf>
    <xf numFmtId="3" fontId="13" fillId="0" borderId="7" xfId="5" applyNumberFormat="1" applyFont="1" applyFill="1" applyBorder="1" applyAlignment="1">
      <alignment horizontal="center"/>
    </xf>
    <xf numFmtId="0" fontId="13" fillId="0" borderId="15" xfId="5" applyFont="1" applyFill="1" applyBorder="1" applyAlignment="1">
      <alignment horizontal="center"/>
    </xf>
    <xf numFmtId="2" fontId="13" fillId="0" borderId="0" xfId="5" applyNumberFormat="1" applyFont="1" applyAlignment="1">
      <alignment horizontal="center"/>
    </xf>
    <xf numFmtId="0" fontId="13" fillId="0" borderId="10" xfId="13" applyFont="1" applyFill="1" applyBorder="1" applyAlignment="1">
      <alignment horizontal="left"/>
    </xf>
    <xf numFmtId="0" fontId="13" fillId="0" borderId="0" xfId="13" applyFont="1" applyFill="1" applyBorder="1" applyAlignment="1">
      <alignment horizontal="center"/>
    </xf>
    <xf numFmtId="3" fontId="13" fillId="0" borderId="0" xfId="13" applyNumberFormat="1" applyFont="1" applyFill="1" applyBorder="1" applyAlignment="1">
      <alignment horizontal="center"/>
    </xf>
    <xf numFmtId="9" fontId="13" fillId="0" borderId="0" xfId="12" applyFont="1" applyFill="1" applyBorder="1" applyAlignment="1">
      <alignment horizontal="center"/>
    </xf>
    <xf numFmtId="175" fontId="13" fillId="0" borderId="11" xfId="13" applyNumberFormat="1" applyFont="1" applyFill="1" applyBorder="1" applyAlignment="1">
      <alignment horizontal="center"/>
    </xf>
    <xf numFmtId="0" fontId="13" fillId="0" borderId="10" xfId="13" applyFill="1" applyBorder="1" applyAlignment="1">
      <alignment horizontal="left"/>
    </xf>
    <xf numFmtId="0" fontId="0" fillId="0" borderId="17" xfId="0" applyBorder="1" applyAlignment="1">
      <alignment horizontal="center" vertical="center"/>
    </xf>
    <xf numFmtId="200" fontId="0" fillId="0" borderId="0" xfId="35" applyNumberFormat="1" applyFont="1" applyBorder="1" applyAlignment="1">
      <alignment horizontal="center"/>
    </xf>
    <xf numFmtId="200" fontId="0" fillId="0" borderId="11" xfId="35" applyNumberFormat="1" applyFont="1" applyBorder="1" applyAlignment="1">
      <alignment horizontal="center"/>
    </xf>
    <xf numFmtId="0" fontId="13" fillId="0" borderId="0" xfId="0" applyFont="1" applyAlignment="1">
      <alignment horizontal="center" vertical="center"/>
    </xf>
    <xf numFmtId="7" fontId="0" fillId="0" borderId="0" xfId="0" applyNumberFormat="1" applyAlignment="1">
      <alignment horizontal="center" vertical="center"/>
    </xf>
    <xf numFmtId="0" fontId="13" fillId="0" borderId="16" xfId="0" applyFont="1" applyBorder="1" applyAlignment="1">
      <alignment wrapText="1"/>
    </xf>
    <xf numFmtId="0" fontId="31" fillId="0" borderId="17" xfId="0" applyFont="1" applyBorder="1" applyAlignment="1">
      <alignment horizontal="center" wrapText="1"/>
    </xf>
    <xf numFmtId="0" fontId="31" fillId="0" borderId="3" xfId="0" applyFont="1" applyBorder="1" applyAlignment="1">
      <alignment horizontal="center" wrapText="1"/>
    </xf>
    <xf numFmtId="164" fontId="31" fillId="0" borderId="7" xfId="0" applyNumberFormat="1" applyFont="1" applyBorder="1" applyAlignment="1">
      <alignment horizontal="center"/>
    </xf>
    <xf numFmtId="164" fontId="31" fillId="0" borderId="4" xfId="0" applyNumberFormat="1" applyFont="1" applyBorder="1" applyAlignment="1">
      <alignment horizontal="center"/>
    </xf>
    <xf numFmtId="164" fontId="31" fillId="0" borderId="5" xfId="0" applyNumberFormat="1" applyFont="1" applyBorder="1" applyAlignment="1">
      <alignment horizontal="center"/>
    </xf>
    <xf numFmtId="164" fontId="31" fillId="0" borderId="8" xfId="0" applyNumberFormat="1" applyFont="1" applyBorder="1" applyAlignment="1">
      <alignment horizontal="center"/>
    </xf>
    <xf numFmtId="164" fontId="31" fillId="0" borderId="6" xfId="0" applyNumberFormat="1" applyFont="1" applyBorder="1" applyAlignment="1">
      <alignment horizontal="center"/>
    </xf>
    <xf numFmtId="164" fontId="31" fillId="0" borderId="9" xfId="0" applyNumberFormat="1" applyFont="1" applyBorder="1" applyAlignment="1">
      <alignment horizontal="center"/>
    </xf>
    <xf numFmtId="164" fontId="31" fillId="0" borderId="1" xfId="0" applyNumberFormat="1" applyFont="1" applyBorder="1" applyAlignment="1">
      <alignment horizontal="center"/>
    </xf>
    <xf numFmtId="164" fontId="31" fillId="0" borderId="17" xfId="0" applyNumberFormat="1" applyFont="1" applyBorder="1" applyAlignment="1">
      <alignment horizontal="center"/>
    </xf>
    <xf numFmtId="164" fontId="31" fillId="0" borderId="3" xfId="0" applyNumberFormat="1" applyFont="1" applyBorder="1" applyAlignment="1">
      <alignment horizontal="center"/>
    </xf>
    <xf numFmtId="164" fontId="0" fillId="0" borderId="0" xfId="0" applyNumberFormat="1" applyAlignment="1">
      <alignment horizontal="center"/>
    </xf>
    <xf numFmtId="166" fontId="0" fillId="0" borderId="0" xfId="37" applyNumberFormat="1" applyFont="1" applyAlignment="1">
      <alignment horizontal="center"/>
    </xf>
    <xf numFmtId="0" fontId="68" fillId="0" borderId="0" xfId="0" applyFont="1"/>
    <xf numFmtId="164" fontId="31" fillId="0" borderId="0" xfId="0" applyNumberFormat="1" applyFont="1" applyFill="1" applyBorder="1" applyAlignment="1">
      <alignment horizontal="center"/>
    </xf>
    <xf numFmtId="164" fontId="31" fillId="0" borderId="11" xfId="0" applyNumberFormat="1" applyFont="1" applyBorder="1" applyAlignment="1">
      <alignment horizontal="center"/>
    </xf>
    <xf numFmtId="9" fontId="0" fillId="0" borderId="0" xfId="37" applyFont="1" applyAlignment="1">
      <alignment horizontal="center"/>
    </xf>
    <xf numFmtId="0" fontId="31" fillId="0" borderId="1" xfId="0" applyFont="1" applyBorder="1"/>
    <xf numFmtId="0" fontId="31" fillId="0" borderId="16" xfId="0" applyFont="1" applyBorder="1" applyAlignment="1">
      <alignment horizontal="center"/>
    </xf>
    <xf numFmtId="0" fontId="31" fillId="0" borderId="16" xfId="0" applyFont="1" applyBorder="1" applyAlignment="1">
      <alignment horizontal="center" wrapText="1"/>
    </xf>
    <xf numFmtId="0" fontId="31" fillId="0" borderId="3" xfId="0" applyFont="1" applyBorder="1" applyAlignment="1">
      <alignment horizontal="center"/>
    </xf>
    <xf numFmtId="0" fontId="31" fillId="0" borderId="10" xfId="0" applyFont="1" applyBorder="1" applyAlignment="1">
      <alignment wrapText="1"/>
    </xf>
    <xf numFmtId="164" fontId="31" fillId="0" borderId="14" xfId="0" applyNumberFormat="1" applyFont="1" applyBorder="1" applyAlignment="1">
      <alignment horizontal="center"/>
    </xf>
    <xf numFmtId="9" fontId="31" fillId="0" borderId="14" xfId="37" applyFont="1" applyBorder="1" applyAlignment="1">
      <alignment horizontal="center"/>
    </xf>
    <xf numFmtId="9" fontId="31" fillId="0" borderId="0" xfId="37" applyFont="1" applyBorder="1" applyAlignment="1">
      <alignment horizontal="center"/>
    </xf>
    <xf numFmtId="9" fontId="31" fillId="0" borderId="0" xfId="37" applyNumberFormat="1" applyFont="1" applyBorder="1" applyAlignment="1">
      <alignment horizontal="center"/>
    </xf>
    <xf numFmtId="9" fontId="31" fillId="0" borderId="10" xfId="37" applyFont="1" applyBorder="1" applyAlignment="1">
      <alignment horizontal="center"/>
    </xf>
    <xf numFmtId="9" fontId="31" fillId="0" borderId="11" xfId="37" applyFont="1" applyBorder="1" applyAlignment="1">
      <alignment horizontal="center"/>
    </xf>
    <xf numFmtId="0" fontId="31" fillId="0" borderId="8" xfId="0" applyFont="1" applyBorder="1" applyAlignment="1">
      <alignment wrapText="1"/>
    </xf>
    <xf numFmtId="164" fontId="31" fillId="0" borderId="15" xfId="0" applyNumberFormat="1" applyFont="1" applyBorder="1" applyAlignment="1">
      <alignment horizontal="center"/>
    </xf>
    <xf numFmtId="9" fontId="31" fillId="0" borderId="6" xfId="37" applyFont="1" applyBorder="1" applyAlignment="1">
      <alignment horizontal="center"/>
    </xf>
    <xf numFmtId="9" fontId="31" fillId="0" borderId="9" xfId="37" applyFont="1" applyBorder="1" applyAlignment="1">
      <alignment horizontal="center"/>
    </xf>
    <xf numFmtId="9" fontId="66" fillId="0" borderId="0" xfId="37" applyFont="1" applyBorder="1" applyAlignment="1">
      <alignment horizontal="center"/>
    </xf>
    <xf numFmtId="164" fontId="66" fillId="0" borderId="0" xfId="0" applyNumberFormat="1" applyFont="1" applyBorder="1" applyAlignment="1">
      <alignment horizontal="center"/>
    </xf>
    <xf numFmtId="49" fontId="56" fillId="5" borderId="0" xfId="0" applyNumberFormat="1" applyFont="1" applyFill="1" applyBorder="1" applyAlignment="1">
      <alignment horizontal="left" vertical="center" readingOrder="1"/>
    </xf>
    <xf numFmtId="0" fontId="23" fillId="0" borderId="0" xfId="0" applyFont="1" applyFill="1"/>
    <xf numFmtId="0" fontId="0" fillId="5" borderId="29" xfId="0" applyFill="1" applyBorder="1"/>
    <xf numFmtId="0" fontId="0" fillId="5" borderId="30" xfId="0" applyFill="1" applyBorder="1"/>
    <xf numFmtId="0" fontId="58" fillId="5" borderId="29" xfId="0" applyFont="1" applyFill="1" applyBorder="1"/>
    <xf numFmtId="0" fontId="0" fillId="5" borderId="31" xfId="0" applyFill="1" applyBorder="1"/>
    <xf numFmtId="0" fontId="0" fillId="5" borderId="32" xfId="0" applyFill="1" applyBorder="1"/>
    <xf numFmtId="0" fontId="0" fillId="5" borderId="33" xfId="0" applyFill="1" applyBorder="1"/>
    <xf numFmtId="0" fontId="70" fillId="5" borderId="0" xfId="0" applyFont="1" applyFill="1" applyBorder="1"/>
    <xf numFmtId="0" fontId="71" fillId="5" borderId="0" xfId="0" applyFont="1" applyFill="1" applyBorder="1" applyAlignment="1">
      <alignment horizontal="left"/>
    </xf>
    <xf numFmtId="0" fontId="13" fillId="5" borderId="0" xfId="0" applyFont="1" applyFill="1" applyBorder="1"/>
    <xf numFmtId="0" fontId="72" fillId="5" borderId="0" xfId="0" applyFont="1" applyFill="1" applyBorder="1" applyAlignment="1">
      <alignment horizontal="left"/>
    </xf>
    <xf numFmtId="0" fontId="73" fillId="5" borderId="29" xfId="0" applyFont="1" applyFill="1" applyBorder="1" applyAlignment="1">
      <alignment horizontal="left" vertical="center" readingOrder="1"/>
    </xf>
    <xf numFmtId="0" fontId="13" fillId="5" borderId="30" xfId="0" applyFont="1" applyFill="1" applyBorder="1"/>
    <xf numFmtId="0" fontId="55" fillId="5" borderId="29" xfId="0" applyFont="1" applyFill="1" applyBorder="1" applyAlignment="1">
      <alignment horizontal="left" vertical="center" readingOrder="1"/>
    </xf>
    <xf numFmtId="0" fontId="58" fillId="5" borderId="29" xfId="0" applyFont="1" applyFill="1" applyBorder="1" applyAlignment="1">
      <alignment horizontal="left" vertical="center" readingOrder="1"/>
    </xf>
    <xf numFmtId="0" fontId="55" fillId="5" borderId="29" xfId="0" applyFont="1" applyFill="1" applyBorder="1"/>
    <xf numFmtId="0" fontId="13" fillId="5" borderId="29" xfId="0" applyFont="1" applyFill="1" applyBorder="1"/>
    <xf numFmtId="0" fontId="0" fillId="4" borderId="26" xfId="0" applyFill="1" applyBorder="1"/>
    <xf numFmtId="0" fontId="0" fillId="4" borderId="27" xfId="0" applyFill="1" applyBorder="1"/>
    <xf numFmtId="0" fontId="0" fillId="4" borderId="28" xfId="0" applyFill="1" applyBorder="1"/>
    <xf numFmtId="0" fontId="0" fillId="4" borderId="29" xfId="0" applyFill="1" applyBorder="1"/>
    <xf numFmtId="0" fontId="0" fillId="4" borderId="0" xfId="0" applyFill="1" applyBorder="1"/>
    <xf numFmtId="0" fontId="0" fillId="4" borderId="30" xfId="0" applyFill="1" applyBorder="1"/>
    <xf numFmtId="0" fontId="13" fillId="0" borderId="0" xfId="13" applyFont="1" applyFill="1" applyBorder="1"/>
    <xf numFmtId="2" fontId="13" fillId="0" borderId="22" xfId="13" applyNumberFormat="1" applyFont="1" applyFill="1" applyBorder="1" applyAlignment="1">
      <alignment horizontal="center"/>
    </xf>
    <xf numFmtId="2" fontId="13" fillId="0" borderId="0" xfId="13" applyNumberFormat="1" applyFont="1" applyFill="1" applyBorder="1" applyAlignment="1">
      <alignment horizontal="center"/>
    </xf>
    <xf numFmtId="2" fontId="13" fillId="0" borderId="23" xfId="13" applyNumberFormat="1" applyFont="1" applyFill="1" applyBorder="1" applyAlignment="1">
      <alignment horizontal="center"/>
    </xf>
    <xf numFmtId="9" fontId="13" fillId="0" borderId="0" xfId="37" applyNumberFormat="1" applyFont="1" applyFill="1" applyBorder="1"/>
    <xf numFmtId="164" fontId="13" fillId="0" borderId="22" xfId="13" applyNumberFormat="1" applyFont="1" applyFill="1" applyBorder="1" applyAlignment="1">
      <alignment horizontal="center"/>
    </xf>
    <xf numFmtId="164" fontId="13" fillId="0" borderId="0" xfId="13" applyNumberFormat="1" applyFont="1" applyFill="1" applyBorder="1" applyAlignment="1">
      <alignment horizontal="center"/>
    </xf>
    <xf numFmtId="164" fontId="13" fillId="0" borderId="23" xfId="13" applyNumberFormat="1" applyFont="1" applyFill="1" applyBorder="1" applyAlignment="1">
      <alignment horizontal="center"/>
    </xf>
    <xf numFmtId="9" fontId="13" fillId="0" borderId="0" xfId="37" applyFont="1" applyFill="1" applyBorder="1"/>
    <xf numFmtId="164" fontId="13" fillId="0" borderId="24" xfId="13" applyNumberFormat="1" applyFont="1" applyFill="1" applyBorder="1" applyAlignment="1">
      <alignment horizontal="center"/>
    </xf>
    <xf numFmtId="164" fontId="13" fillId="0" borderId="18" xfId="13" applyNumberFormat="1" applyFont="1" applyFill="1" applyBorder="1" applyAlignment="1">
      <alignment horizontal="center"/>
    </xf>
    <xf numFmtId="164" fontId="13" fillId="0" borderId="25" xfId="13" applyNumberFormat="1" applyFont="1" applyFill="1" applyBorder="1" applyAlignment="1">
      <alignment horizontal="center"/>
    </xf>
    <xf numFmtId="9" fontId="13" fillId="0" borderId="8" xfId="12" applyFont="1" applyFill="1" applyBorder="1"/>
    <xf numFmtId="0" fontId="33" fillId="0" borderId="0" xfId="13" applyFont="1"/>
    <xf numFmtId="0" fontId="13" fillId="0" borderId="7" xfId="13" applyFont="1" applyBorder="1" applyAlignment="1">
      <alignment horizontal="left"/>
    </xf>
    <xf numFmtId="0" fontId="13" fillId="0" borderId="4" xfId="13" applyFont="1" applyFill="1" applyBorder="1" applyAlignment="1">
      <alignment horizontal="center"/>
    </xf>
    <xf numFmtId="0" fontId="13" fillId="0" borderId="6" xfId="13" applyFont="1" applyFill="1" applyBorder="1" applyAlignment="1">
      <alignment horizontal="center"/>
    </xf>
    <xf numFmtId="0" fontId="13" fillId="0" borderId="0" xfId="13" quotePrefix="1" applyBorder="1" applyAlignment="1">
      <alignment horizontal="center"/>
    </xf>
    <xf numFmtId="0" fontId="13" fillId="0" borderId="0" xfId="13" applyFill="1" applyBorder="1" applyAlignment="1">
      <alignment horizontal="center"/>
    </xf>
    <xf numFmtId="164" fontId="13" fillId="0" borderId="11" xfId="13" applyNumberFormat="1" applyBorder="1" applyAlignment="1">
      <alignment horizontal="center"/>
    </xf>
    <xf numFmtId="0" fontId="13" fillId="0" borderId="0" xfId="13" quotePrefix="1" applyFill="1" applyBorder="1" applyAlignment="1">
      <alignment horizontal="center"/>
    </xf>
    <xf numFmtId="164" fontId="0" fillId="0" borderId="0" xfId="12" applyNumberFormat="1" applyFont="1" applyFill="1" applyBorder="1" applyAlignment="1">
      <alignment horizontal="center"/>
    </xf>
    <xf numFmtId="164" fontId="0" fillId="0" borderId="11" xfId="12" applyNumberFormat="1" applyFont="1" applyFill="1" applyBorder="1" applyAlignment="1">
      <alignment horizontal="center"/>
    </xf>
    <xf numFmtId="0" fontId="13" fillId="0" borderId="8" xfId="13" applyFont="1" applyFill="1" applyBorder="1" applyAlignment="1">
      <alignment horizontal="left"/>
    </xf>
    <xf numFmtId="0" fontId="13" fillId="0" borderId="6" xfId="13" applyFill="1" applyBorder="1" applyAlignment="1">
      <alignment horizontal="center"/>
    </xf>
    <xf numFmtId="164" fontId="0" fillId="0" borderId="6" xfId="12" applyNumberFormat="1" applyFont="1" applyFill="1" applyBorder="1" applyAlignment="1">
      <alignment horizontal="center"/>
    </xf>
    <xf numFmtId="164" fontId="0" fillId="0" borderId="9" xfId="12" applyNumberFormat="1" applyFont="1" applyFill="1" applyBorder="1" applyAlignment="1">
      <alignment horizontal="center"/>
    </xf>
    <xf numFmtId="164" fontId="13" fillId="0" borderId="0" xfId="13" applyNumberFormat="1"/>
    <xf numFmtId="165" fontId="13" fillId="0" borderId="0" xfId="13" applyNumberFormat="1"/>
    <xf numFmtId="0" fontId="13" fillId="0" borderId="1" xfId="20" applyFont="1" applyFill="1" applyBorder="1" applyAlignment="1">
      <alignment horizontal="center"/>
    </xf>
    <xf numFmtId="3" fontId="13" fillId="0" borderId="17" xfId="20" applyNumberFormat="1" applyFont="1" applyFill="1" applyBorder="1" applyAlignment="1">
      <alignment horizontal="center"/>
    </xf>
    <xf numFmtId="0" fontId="13" fillId="0" borderId="3" xfId="20" applyFont="1" applyFill="1" applyBorder="1" applyAlignment="1">
      <alignment horizontal="center"/>
    </xf>
    <xf numFmtId="3" fontId="13" fillId="0" borderId="4" xfId="20" applyNumberFormat="1" applyFont="1" applyFill="1" applyBorder="1" applyAlignment="1">
      <alignment horizontal="center"/>
    </xf>
    <xf numFmtId="3" fontId="13" fillId="0" borderId="5" xfId="20" applyNumberFormat="1" applyFont="1" applyFill="1" applyBorder="1" applyAlignment="1">
      <alignment horizontal="center"/>
    </xf>
    <xf numFmtId="3" fontId="13" fillId="0" borderId="0" xfId="20" applyNumberFormat="1" applyFont="1" applyFill="1" applyBorder="1" applyAlignment="1">
      <alignment horizontal="center"/>
    </xf>
    <xf numFmtId="3" fontId="13" fillId="0" borderId="11" xfId="20" applyNumberFormat="1" applyFont="1" applyFill="1" applyBorder="1" applyAlignment="1">
      <alignment horizontal="center"/>
    </xf>
    <xf numFmtId="1" fontId="13" fillId="0" borderId="17" xfId="20" applyNumberFormat="1" applyFont="1" applyFill="1" applyBorder="1" applyAlignment="1">
      <alignment horizontal="center"/>
    </xf>
    <xf numFmtId="1" fontId="13" fillId="0" borderId="3" xfId="20" applyNumberFormat="1" applyFont="1" applyFill="1" applyBorder="1" applyAlignment="1">
      <alignment horizontal="center"/>
    </xf>
    <xf numFmtId="1" fontId="38" fillId="0" borderId="0" xfId="20" applyNumberFormat="1"/>
    <xf numFmtId="0" fontId="37" fillId="0" borderId="0" xfId="13" applyFont="1" applyAlignment="1">
      <alignment horizontal="left"/>
    </xf>
    <xf numFmtId="0" fontId="13" fillId="0" borderId="17" xfId="13" applyBorder="1"/>
    <xf numFmtId="0" fontId="13" fillId="0" borderId="3" xfId="13" applyFill="1" applyBorder="1"/>
    <xf numFmtId="0" fontId="13" fillId="0" borderId="1" xfId="13" applyFill="1" applyBorder="1"/>
    <xf numFmtId="0" fontId="13" fillId="0" borderId="17" xfId="13" applyFill="1" applyBorder="1"/>
    <xf numFmtId="0" fontId="13" fillId="0" borderId="17" xfId="13" applyFill="1" applyBorder="1" applyAlignment="1">
      <alignment horizontal="center"/>
    </xf>
    <xf numFmtId="0" fontId="13" fillId="0" borderId="3" xfId="13" applyFont="1" applyFill="1" applyBorder="1" applyAlignment="1">
      <alignment horizontal="center"/>
    </xf>
    <xf numFmtId="0" fontId="13" fillId="0" borderId="17" xfId="13" applyBorder="1" applyAlignment="1">
      <alignment horizontal="right"/>
    </xf>
    <xf numFmtId="0" fontId="13" fillId="0" borderId="3" xfId="13" applyFill="1" applyBorder="1" applyAlignment="1">
      <alignment horizontal="right"/>
    </xf>
    <xf numFmtId="0" fontId="13" fillId="0" borderId="0" xfId="13" applyFill="1" applyBorder="1"/>
    <xf numFmtId="164" fontId="13" fillId="0" borderId="0" xfId="13" applyNumberFormat="1" applyFill="1" applyBorder="1" applyAlignment="1">
      <alignment horizontal="center"/>
    </xf>
    <xf numFmtId="164" fontId="13" fillId="0" borderId="11" xfId="13" applyNumberFormat="1" applyFill="1" applyBorder="1" applyAlignment="1">
      <alignment horizontal="center"/>
    </xf>
    <xf numFmtId="0" fontId="13" fillId="0" borderId="4" xfId="13" applyBorder="1" applyAlignment="1">
      <alignment horizontal="right"/>
    </xf>
    <xf numFmtId="0" fontId="13" fillId="0" borderId="5" xfId="13" applyFill="1" applyBorder="1" applyAlignment="1">
      <alignment horizontal="right"/>
    </xf>
    <xf numFmtId="0" fontId="13" fillId="0" borderId="0" xfId="13" applyBorder="1" applyAlignment="1">
      <alignment horizontal="right"/>
    </xf>
    <xf numFmtId="164" fontId="13" fillId="0" borderId="0" xfId="13" applyNumberFormat="1" applyBorder="1" applyAlignment="1">
      <alignment horizontal="right"/>
    </xf>
    <xf numFmtId="0" fontId="13" fillId="0" borderId="6" xfId="13" applyBorder="1" applyAlignment="1">
      <alignment horizontal="right"/>
    </xf>
    <xf numFmtId="164" fontId="13" fillId="0" borderId="6" xfId="13" applyNumberFormat="1" applyBorder="1" applyAlignment="1">
      <alignment horizontal="right"/>
    </xf>
    <xf numFmtId="1" fontId="13" fillId="0" borderId="9" xfId="13" applyNumberFormat="1" applyFill="1" applyBorder="1" applyAlignment="1">
      <alignment horizontal="right"/>
    </xf>
    <xf numFmtId="2" fontId="13" fillId="0" borderId="11" xfId="13" applyNumberFormat="1" applyFill="1" applyBorder="1" applyAlignment="1">
      <alignment horizontal="center"/>
    </xf>
    <xf numFmtId="164" fontId="13" fillId="0" borderId="11" xfId="13" applyNumberFormat="1" applyFill="1" applyBorder="1" applyAlignment="1">
      <alignment horizontal="right"/>
    </xf>
    <xf numFmtId="164" fontId="13" fillId="0" borderId="9" xfId="13" applyNumberFormat="1" applyFill="1" applyBorder="1" applyAlignment="1">
      <alignment horizontal="right"/>
    </xf>
    <xf numFmtId="164" fontId="13" fillId="0" borderId="0" xfId="13" applyNumberFormat="1" applyFill="1" applyBorder="1" applyAlignment="1">
      <alignment horizontal="right"/>
    </xf>
    <xf numFmtId="0" fontId="13" fillId="0" borderId="11" xfId="13" applyFill="1" applyBorder="1" applyAlignment="1">
      <alignment horizontal="center"/>
    </xf>
    <xf numFmtId="2" fontId="13" fillId="0" borderId="0" xfId="13" applyNumberFormat="1" applyBorder="1" applyAlignment="1">
      <alignment horizontal="right"/>
    </xf>
    <xf numFmtId="2" fontId="13" fillId="0" borderId="11" xfId="13" applyNumberFormat="1" applyFill="1" applyBorder="1" applyAlignment="1">
      <alignment horizontal="right"/>
    </xf>
    <xf numFmtId="2" fontId="13" fillId="0" borderId="6" xfId="13" applyNumberFormat="1" applyBorder="1" applyAlignment="1">
      <alignment horizontal="right"/>
    </xf>
    <xf numFmtId="2" fontId="13" fillId="0" borderId="6" xfId="13" applyNumberFormat="1" applyBorder="1"/>
    <xf numFmtId="2" fontId="13" fillId="0" borderId="9" xfId="13" applyNumberFormat="1" applyFill="1" applyBorder="1"/>
    <xf numFmtId="2" fontId="13" fillId="0" borderId="0" xfId="13" applyNumberFormat="1" applyFill="1" applyBorder="1"/>
    <xf numFmtId="0" fontId="13" fillId="0" borderId="11" xfId="13" applyFill="1" applyBorder="1" applyAlignment="1">
      <alignment horizontal="right"/>
    </xf>
    <xf numFmtId="1" fontId="13" fillId="0" borderId="0" xfId="13" applyNumberFormat="1" applyFill="1" applyBorder="1" applyAlignment="1">
      <alignment horizontal="center"/>
    </xf>
    <xf numFmtId="1" fontId="13" fillId="0" borderId="11" xfId="13" applyNumberFormat="1" applyFill="1" applyBorder="1" applyAlignment="1">
      <alignment horizontal="center"/>
    </xf>
    <xf numFmtId="1" fontId="13" fillId="0" borderId="0" xfId="13" applyNumberFormat="1" applyBorder="1" applyAlignment="1">
      <alignment horizontal="right"/>
    </xf>
    <xf numFmtId="1" fontId="13" fillId="0" borderId="11" xfId="13" applyNumberFormat="1" applyFill="1" applyBorder="1" applyAlignment="1">
      <alignment horizontal="right"/>
    </xf>
    <xf numFmtId="0" fontId="13" fillId="0" borderId="6" xfId="13" applyFont="1" applyFill="1" applyBorder="1"/>
    <xf numFmtId="1" fontId="13" fillId="0" borderId="6" xfId="13" applyNumberFormat="1" applyFill="1" applyBorder="1" applyAlignment="1">
      <alignment horizontal="center"/>
    </xf>
    <xf numFmtId="1" fontId="13" fillId="0" borderId="9" xfId="13" applyNumberFormat="1" applyFill="1" applyBorder="1" applyAlignment="1">
      <alignment horizontal="center"/>
    </xf>
    <xf numFmtId="1" fontId="13" fillId="0" borderId="6" xfId="13" applyNumberFormat="1" applyBorder="1" applyAlignment="1">
      <alignment horizontal="right"/>
    </xf>
    <xf numFmtId="164" fontId="13" fillId="0" borderId="6" xfId="5" applyNumberFormat="1" applyFont="1" applyFill="1" applyBorder="1" applyAlignment="1">
      <alignment horizontal="center" vertical="center"/>
    </xf>
    <xf numFmtId="164" fontId="13" fillId="0" borderId="15" xfId="5" applyNumberFormat="1" applyFont="1" applyFill="1" applyBorder="1" applyAlignment="1">
      <alignment horizontal="center" vertical="center"/>
    </xf>
    <xf numFmtId="164" fontId="13" fillId="0" borderId="9" xfId="5" applyNumberFormat="1" applyFont="1" applyFill="1" applyBorder="1" applyAlignment="1">
      <alignment horizontal="center" vertical="center"/>
    </xf>
    <xf numFmtId="0" fontId="20" fillId="0" borderId="0" xfId="6" applyAlignment="1">
      <alignment horizontal="center"/>
    </xf>
    <xf numFmtId="0" fontId="20" fillId="0" borderId="0" xfId="6"/>
    <xf numFmtId="0" fontId="75" fillId="0" borderId="0" xfId="6" applyFont="1" applyAlignment="1">
      <alignment horizontal="center"/>
    </xf>
    <xf numFmtId="0" fontId="31" fillId="0" borderId="0" xfId="6" applyFont="1" applyAlignment="1">
      <alignment horizontal="left"/>
    </xf>
    <xf numFmtId="0" fontId="31" fillId="0" borderId="0" xfId="6" applyFont="1" applyAlignment="1">
      <alignment horizontal="center"/>
    </xf>
    <xf numFmtId="0" fontId="31" fillId="0" borderId="0" xfId="6" applyFont="1"/>
    <xf numFmtId="0" fontId="37" fillId="0" borderId="0" xfId="6" applyFont="1" applyAlignment="1">
      <alignment vertical="center"/>
    </xf>
    <xf numFmtId="0" fontId="37" fillId="0" borderId="0" xfId="6" applyFont="1" applyAlignment="1">
      <alignment horizontal="left" vertical="center"/>
    </xf>
    <xf numFmtId="0" fontId="76" fillId="0" borderId="0" xfId="6" applyFont="1" applyAlignment="1">
      <alignment horizontal="left"/>
    </xf>
    <xf numFmtId="0" fontId="76" fillId="0" borderId="0" xfId="6" applyFont="1"/>
    <xf numFmtId="0" fontId="31" fillId="0" borderId="1" xfId="6" applyFont="1" applyBorder="1" applyAlignment="1">
      <alignment horizontal="center"/>
    </xf>
    <xf numFmtId="0" fontId="31" fillId="0" borderId="17" xfId="6" applyFont="1" applyBorder="1" applyAlignment="1">
      <alignment horizontal="center"/>
    </xf>
    <xf numFmtId="0" fontId="31" fillId="0" borderId="17" xfId="6" applyFont="1" applyBorder="1"/>
    <xf numFmtId="0" fontId="31" fillId="0" borderId="3" xfId="6" applyFont="1" applyBorder="1" applyAlignment="1">
      <alignment horizontal="center"/>
    </xf>
    <xf numFmtId="0" fontId="31" fillId="0" borderId="10" xfId="6" applyFont="1" applyBorder="1" applyAlignment="1">
      <alignment horizontal="center"/>
    </xf>
    <xf numFmtId="0" fontId="31" fillId="0" borderId="0" xfId="6" applyFont="1" applyBorder="1" applyAlignment="1">
      <alignment horizontal="center"/>
    </xf>
    <xf numFmtId="167" fontId="31" fillId="0" borderId="0" xfId="54" applyNumberFormat="1" applyFont="1" applyBorder="1" applyAlignment="1">
      <alignment horizontal="center"/>
    </xf>
    <xf numFmtId="1" fontId="31" fillId="0" borderId="0" xfId="6" applyNumberFormat="1" applyFont="1" applyBorder="1" applyAlignment="1">
      <alignment horizontal="center"/>
    </xf>
    <xf numFmtId="0" fontId="31" fillId="0" borderId="11" xfId="6" applyFont="1" applyBorder="1" applyAlignment="1">
      <alignment horizontal="center"/>
    </xf>
    <xf numFmtId="1" fontId="31" fillId="0" borderId="0" xfId="6" applyNumberFormat="1" applyFont="1"/>
    <xf numFmtId="0" fontId="31" fillId="0" borderId="0" xfId="6" quotePrefix="1" applyFont="1"/>
    <xf numFmtId="0" fontId="31" fillId="0" borderId="1" xfId="6" applyFont="1" applyBorder="1"/>
    <xf numFmtId="0" fontId="31" fillId="0" borderId="10" xfId="6" applyFont="1" applyBorder="1"/>
    <xf numFmtId="1" fontId="31" fillId="0" borderId="11" xfId="6" applyNumberFormat="1" applyFont="1" applyBorder="1" applyAlignment="1">
      <alignment horizontal="center"/>
    </xf>
    <xf numFmtId="0" fontId="31" fillId="0" borderId="8" xfId="6" applyFont="1" applyBorder="1"/>
    <xf numFmtId="0" fontId="31" fillId="0" borderId="6" xfId="6" applyFont="1" applyBorder="1" applyAlignment="1">
      <alignment horizontal="center"/>
    </xf>
    <xf numFmtId="1" fontId="31" fillId="0" borderId="9" xfId="6" applyNumberFormat="1" applyFont="1" applyBorder="1" applyAlignment="1">
      <alignment horizontal="center"/>
    </xf>
    <xf numFmtId="167" fontId="31" fillId="0" borderId="17" xfId="54" applyNumberFormat="1" applyFont="1" applyBorder="1" applyAlignment="1">
      <alignment horizontal="center"/>
    </xf>
    <xf numFmtId="164" fontId="31" fillId="0" borderId="0" xfId="6" applyNumberFormat="1" applyFont="1"/>
    <xf numFmtId="0" fontId="31" fillId="0" borderId="8" xfId="6" applyFont="1" applyBorder="1" applyAlignment="1">
      <alignment horizontal="center"/>
    </xf>
    <xf numFmtId="0" fontId="31" fillId="0" borderId="6" xfId="6" applyFont="1" applyBorder="1"/>
    <xf numFmtId="167" fontId="31" fillId="0" borderId="6" xfId="54" applyNumberFormat="1" applyFont="1" applyBorder="1" applyAlignment="1">
      <alignment horizontal="center"/>
    </xf>
    <xf numFmtId="1" fontId="31" fillId="0" borderId="6" xfId="6" applyNumberFormat="1" applyFont="1" applyBorder="1" applyAlignment="1">
      <alignment horizontal="center"/>
    </xf>
    <xf numFmtId="1" fontId="31" fillId="0" borderId="17" xfId="6" applyNumberFormat="1" applyFont="1" applyBorder="1" applyAlignment="1">
      <alignment horizontal="center"/>
    </xf>
    <xf numFmtId="1" fontId="31" fillId="0" borderId="3" xfId="6" applyNumberFormat="1" applyFont="1" applyBorder="1" applyAlignment="1">
      <alignment horizontal="center"/>
    </xf>
    <xf numFmtId="0" fontId="69" fillId="5" borderId="0" xfId="0" applyFont="1" applyFill="1" applyBorder="1"/>
    <xf numFmtId="1" fontId="0" fillId="0" borderId="0" xfId="0" applyNumberFormat="1" applyAlignment="1">
      <alignment horizontal="center"/>
    </xf>
    <xf numFmtId="0" fontId="13" fillId="0" borderId="1" xfId="0" applyFont="1" applyBorder="1" applyAlignment="1">
      <alignment horizontal="center"/>
    </xf>
    <xf numFmtId="0" fontId="13" fillId="0" borderId="17" xfId="0" applyFont="1" applyBorder="1" applyAlignment="1">
      <alignment horizontal="center"/>
    </xf>
    <xf numFmtId="0" fontId="13" fillId="0" borderId="0" xfId="5" applyFont="1" applyBorder="1" applyAlignment="1">
      <alignment horizontal="center"/>
    </xf>
    <xf numFmtId="0" fontId="28" fillId="0" borderId="0" xfId="5" applyFont="1" applyFill="1" applyAlignment="1">
      <alignment horizontal="left"/>
    </xf>
    <xf numFmtId="0" fontId="77" fillId="0" borderId="0" xfId="5" applyFont="1" applyFill="1"/>
    <xf numFmtId="0" fontId="37" fillId="0" borderId="0" xfId="6" applyFont="1" applyAlignment="1">
      <alignment horizontal="left"/>
    </xf>
    <xf numFmtId="0" fontId="57" fillId="5" borderId="29" xfId="0" applyFont="1" applyFill="1" applyBorder="1" applyAlignment="1">
      <alignment horizontal="left" vertical="center" readingOrder="1"/>
    </xf>
    <xf numFmtId="0" fontId="13" fillId="0" borderId="17" xfId="5" applyFont="1" applyFill="1" applyBorder="1" applyAlignment="1">
      <alignment horizontal="center" vertical="center"/>
    </xf>
    <xf numFmtId="0" fontId="13" fillId="0" borderId="3" xfId="5" applyFill="1" applyBorder="1" applyAlignment="1">
      <alignment horizontal="center"/>
    </xf>
    <xf numFmtId="0" fontId="13" fillId="0" borderId="11" xfId="5" applyFill="1" applyBorder="1" applyAlignment="1">
      <alignment horizontal="center"/>
    </xf>
    <xf numFmtId="0" fontId="13" fillId="0" borderId="9" xfId="5" applyFill="1" applyBorder="1" applyAlignment="1">
      <alignment horizontal="center"/>
    </xf>
    <xf numFmtId="0" fontId="13" fillId="0" borderId="6" xfId="0" applyFont="1" applyBorder="1" applyAlignment="1">
      <alignment horizontal="center"/>
    </xf>
    <xf numFmtId="196" fontId="0" fillId="0" borderId="4" xfId="0" applyNumberFormat="1" applyBorder="1" applyAlignment="1">
      <alignment horizontal="center" vertical="center"/>
    </xf>
    <xf numFmtId="196" fontId="0" fillId="0" borderId="5" xfId="0" applyNumberFormat="1" applyBorder="1" applyAlignment="1">
      <alignment horizontal="center" vertical="center"/>
    </xf>
    <xf numFmtId="0" fontId="13" fillId="0" borderId="5" xfId="0" applyFont="1" applyBorder="1" applyAlignment="1">
      <alignment horizontal="center" vertical="center"/>
    </xf>
    <xf numFmtId="0" fontId="13" fillId="0" borderId="13" xfId="5" applyFont="1" applyFill="1" applyBorder="1" applyAlignment="1">
      <alignment horizontal="center" vertical="center" wrapText="1"/>
    </xf>
    <xf numFmtId="0" fontId="13" fillId="0" borderId="5" xfId="0" applyFont="1" applyBorder="1" applyAlignment="1">
      <alignment horizontal="center" vertical="center" wrapText="1"/>
    </xf>
    <xf numFmtId="0" fontId="13" fillId="0" borderId="17" xfId="0" applyFont="1" applyBorder="1" applyAlignment="1">
      <alignment horizontal="center" vertical="center"/>
    </xf>
    <xf numFmtId="0" fontId="13" fillId="0" borderId="3" xfId="0" applyFont="1" applyBorder="1" applyAlignment="1">
      <alignment horizontal="center" vertical="center"/>
    </xf>
    <xf numFmtId="0" fontId="13" fillId="0" borderId="1" xfId="0" applyFont="1" applyBorder="1" applyAlignment="1">
      <alignment horizontal="center" vertical="center"/>
    </xf>
    <xf numFmtId="0" fontId="13" fillId="0" borderId="10" xfId="0" applyFont="1" applyBorder="1" applyAlignment="1">
      <alignment horizontal="center" vertical="center"/>
    </xf>
    <xf numFmtId="0" fontId="13" fillId="0" borderId="7" xfId="0" applyFont="1" applyBorder="1" applyAlignment="1">
      <alignment horizontal="center" vertical="center"/>
    </xf>
    <xf numFmtId="0" fontId="13" fillId="0" borderId="8" xfId="0" applyFont="1" applyBorder="1" applyAlignment="1">
      <alignment horizontal="center" vertical="center"/>
    </xf>
    <xf numFmtId="165" fontId="13" fillId="0" borderId="9" xfId="5" applyNumberFormat="1" applyBorder="1"/>
    <xf numFmtId="165" fontId="13" fillId="0" borderId="11" xfId="5" applyNumberFormat="1" applyBorder="1"/>
    <xf numFmtId="201" fontId="13" fillId="0" borderId="9" xfId="1" applyNumberFormat="1" applyBorder="1"/>
    <xf numFmtId="165" fontId="13" fillId="0" borderId="0" xfId="1" applyNumberFormat="1" applyFont="1" applyFill="1" applyBorder="1" applyAlignment="1">
      <alignment horizontal="center"/>
    </xf>
    <xf numFmtId="165" fontId="13" fillId="0" borderId="0" xfId="0" applyNumberFormat="1" applyFont="1"/>
    <xf numFmtId="0" fontId="18" fillId="0" borderId="7" xfId="5" applyFont="1" applyBorder="1" applyAlignment="1">
      <alignment horizontal="center"/>
    </xf>
    <xf numFmtId="1" fontId="13" fillId="0" borderId="4" xfId="5" applyNumberFormat="1" applyBorder="1" applyAlignment="1">
      <alignment horizontal="center"/>
    </xf>
    <xf numFmtId="1" fontId="13" fillId="0" borderId="5" xfId="5" applyNumberFormat="1" applyBorder="1" applyAlignment="1">
      <alignment horizontal="center"/>
    </xf>
    <xf numFmtId="164" fontId="13" fillId="0" borderId="0" xfId="5" applyNumberFormat="1"/>
    <xf numFmtId="0" fontId="13" fillId="0" borderId="5" xfId="5" applyBorder="1" applyAlignment="1">
      <alignment horizontal="center"/>
    </xf>
    <xf numFmtId="0" fontId="0" fillId="9" borderId="0" xfId="0" applyFill="1"/>
    <xf numFmtId="0" fontId="0" fillId="0" borderId="16" xfId="0" applyBorder="1"/>
    <xf numFmtId="1" fontId="13" fillId="0" borderId="6" xfId="5" applyNumberFormat="1" applyFill="1" applyBorder="1" applyAlignment="1">
      <alignment horizontal="center"/>
    </xf>
    <xf numFmtId="1" fontId="13" fillId="0" borderId="9" xfId="5" applyNumberFormat="1" applyFill="1" applyBorder="1" applyAlignment="1">
      <alignment horizontal="center"/>
    </xf>
    <xf numFmtId="0" fontId="33" fillId="0" borderId="0" xfId="0" applyFont="1"/>
    <xf numFmtId="169" fontId="0" fillId="0" borderId="0" xfId="1" applyNumberFormat="1" applyFont="1" applyBorder="1"/>
    <xf numFmtId="169" fontId="0" fillId="0" borderId="7" xfId="1" applyNumberFormat="1" applyFont="1" applyBorder="1"/>
    <xf numFmtId="169" fontId="0" fillId="0" borderId="10" xfId="1" applyNumberFormat="1" applyFont="1" applyBorder="1"/>
    <xf numFmtId="9" fontId="13" fillId="0" borderId="0" xfId="11" applyFont="1"/>
    <xf numFmtId="167" fontId="73" fillId="0" borderId="0" xfId="1" applyNumberFormat="1" applyFont="1"/>
    <xf numFmtId="3" fontId="13" fillId="0" borderId="14" xfId="44" applyNumberFormat="1" applyFont="1" applyBorder="1" applyAlignment="1">
      <alignment horizontal="center" vertical="center"/>
    </xf>
    <xf numFmtId="3" fontId="13" fillId="0" borderId="14" xfId="44" applyNumberFormat="1" applyFont="1" applyFill="1" applyBorder="1" applyAlignment="1">
      <alignment horizontal="center" vertical="center"/>
    </xf>
    <xf numFmtId="3" fontId="13" fillId="0" borderId="15" xfId="44" applyNumberFormat="1" applyFont="1" applyBorder="1" applyAlignment="1">
      <alignment horizontal="center" vertical="center"/>
    </xf>
    <xf numFmtId="0" fontId="31" fillId="0" borderId="1" xfId="49" applyFont="1" applyBorder="1" applyAlignment="1">
      <alignment horizontal="center" vertical="center" wrapText="1"/>
    </xf>
    <xf numFmtId="0" fontId="31" fillId="0" borderId="4" xfId="49" applyFont="1" applyBorder="1" applyAlignment="1">
      <alignment horizontal="center" vertical="center" wrapText="1"/>
    </xf>
    <xf numFmtId="0" fontId="31" fillId="0" borderId="5" xfId="49" applyFont="1" applyBorder="1" applyAlignment="1">
      <alignment horizontal="center" vertical="center" wrapText="1"/>
    </xf>
    <xf numFmtId="0" fontId="31" fillId="0" borderId="0" xfId="49" applyFont="1" applyBorder="1" applyAlignment="1">
      <alignment vertical="center"/>
    </xf>
    <xf numFmtId="0" fontId="13" fillId="0" borderId="17" xfId="5" applyFont="1" applyBorder="1" applyAlignment="1">
      <alignment horizontal="center"/>
    </xf>
    <xf numFmtId="0" fontId="13" fillId="0" borderId="3" xfId="5" applyFont="1" applyBorder="1" applyAlignment="1">
      <alignment horizontal="center"/>
    </xf>
    <xf numFmtId="1" fontId="13" fillId="0" borderId="2" xfId="5" applyNumberFormat="1" applyFill="1" applyBorder="1" applyAlignment="1">
      <alignment horizontal="center"/>
    </xf>
    <xf numFmtId="1" fontId="13" fillId="0" borderId="3" xfId="5" applyNumberFormat="1" applyFill="1" applyBorder="1" applyAlignment="1">
      <alignment horizontal="center"/>
    </xf>
    <xf numFmtId="0" fontId="13" fillId="0" borderId="4" xfId="5" applyFont="1" applyFill="1" applyBorder="1" applyAlignment="1">
      <alignment horizontal="center"/>
    </xf>
    <xf numFmtId="0" fontId="13" fillId="0" borderId="5" xfId="5" applyFont="1" applyFill="1" applyBorder="1" applyAlignment="1">
      <alignment horizontal="center"/>
    </xf>
    <xf numFmtId="0" fontId="13" fillId="0" borderId="1" xfId="5" applyFont="1" applyBorder="1" applyAlignment="1">
      <alignment horizontal="center"/>
    </xf>
    <xf numFmtId="0" fontId="13" fillId="0" borderId="10" xfId="5" applyFont="1" applyBorder="1" applyAlignment="1">
      <alignment horizontal="center"/>
    </xf>
    <xf numFmtId="0" fontId="13" fillId="0" borderId="0" xfId="5" applyFont="1" applyBorder="1" applyAlignment="1">
      <alignment horizontal="center"/>
    </xf>
    <xf numFmtId="0" fontId="13" fillId="0" borderId="8" xfId="5" applyFont="1" applyBorder="1" applyAlignment="1">
      <alignment horizontal="center"/>
    </xf>
    <xf numFmtId="0" fontId="13" fillId="0" borderId="6" xfId="5" applyFont="1" applyBorder="1" applyAlignment="1">
      <alignment horizontal="center"/>
    </xf>
    <xf numFmtId="0" fontId="13" fillId="0" borderId="7" xfId="5" applyFont="1" applyBorder="1" applyAlignment="1">
      <alignment horizontal="center"/>
    </xf>
    <xf numFmtId="0" fontId="13" fillId="0" borderId="4" xfId="5" applyFont="1" applyBorder="1" applyAlignment="1">
      <alignment horizontal="center"/>
    </xf>
    <xf numFmtId="0" fontId="13" fillId="0" borderId="5" xfId="5" applyFont="1" applyBorder="1" applyAlignment="1">
      <alignment horizontal="center"/>
    </xf>
    <xf numFmtId="0" fontId="13" fillId="0" borderId="7" xfId="5" applyFont="1" applyBorder="1" applyAlignment="1">
      <alignment horizontal="center" vertical="center"/>
    </xf>
    <xf numFmtId="0" fontId="13" fillId="0" borderId="5" xfId="5" applyFont="1" applyBorder="1" applyAlignment="1">
      <alignment horizontal="center" vertical="center"/>
    </xf>
    <xf numFmtId="0" fontId="13" fillId="0" borderId="4" xfId="5" applyFont="1" applyBorder="1" applyAlignment="1">
      <alignment horizontal="center" vertical="center"/>
    </xf>
    <xf numFmtId="0" fontId="13" fillId="0" borderId="10" xfId="5" applyFont="1" applyBorder="1" applyAlignment="1">
      <alignment horizontal="center" vertical="center"/>
    </xf>
    <xf numFmtId="0" fontId="13" fillId="0" borderId="11" xfId="5" applyFont="1" applyBorder="1" applyAlignment="1">
      <alignment horizontal="center" vertical="center"/>
    </xf>
    <xf numFmtId="0" fontId="13" fillId="0" borderId="0" xfId="5" applyFont="1" applyBorder="1" applyAlignment="1">
      <alignment horizontal="center" vertical="center"/>
    </xf>
    <xf numFmtId="0" fontId="13" fillId="0" borderId="1" xfId="5" applyFont="1" applyBorder="1" applyAlignment="1">
      <alignment horizontal="center" vertical="center"/>
    </xf>
    <xf numFmtId="0" fontId="13" fillId="0" borderId="17" xfId="5" applyFont="1" applyBorder="1" applyAlignment="1">
      <alignment horizontal="center" vertical="center"/>
    </xf>
    <xf numFmtId="0" fontId="13" fillId="0" borderId="3" xfId="5" applyFont="1" applyBorder="1" applyAlignment="1">
      <alignment horizontal="center" vertical="center"/>
    </xf>
    <xf numFmtId="173" fontId="13" fillId="0" borderId="0" xfId="5" applyNumberFormat="1"/>
    <xf numFmtId="0" fontId="13" fillId="0" borderId="14" xfId="5" applyFont="1" applyFill="1" applyBorder="1" applyAlignment="1">
      <alignment horizontal="center"/>
    </xf>
    <xf numFmtId="193" fontId="13" fillId="0" borderId="6" xfId="5" applyNumberFormat="1" applyFont="1" applyBorder="1" applyAlignment="1">
      <alignment horizontal="center" vertical="center"/>
    </xf>
    <xf numFmtId="192" fontId="13" fillId="0" borderId="6" xfId="5" applyNumberFormat="1" applyFont="1" applyBorder="1" applyAlignment="1">
      <alignment horizontal="center"/>
    </xf>
    <xf numFmtId="0" fontId="13" fillId="0" borderId="0" xfId="5" applyNumberFormat="1" applyFont="1"/>
    <xf numFmtId="164" fontId="13" fillId="0" borderId="11" xfId="5" applyNumberFormat="1" applyFont="1" applyBorder="1" applyAlignment="1">
      <alignment horizontal="center" vertical="center"/>
    </xf>
    <xf numFmtId="164" fontId="13" fillId="0" borderId="9" xfId="5" applyNumberFormat="1" applyFont="1" applyBorder="1" applyAlignment="1">
      <alignment horizontal="center" vertical="center"/>
    </xf>
    <xf numFmtId="0" fontId="31" fillId="0" borderId="4" xfId="5" applyFont="1" applyFill="1" applyBorder="1" applyAlignment="1">
      <alignment horizontal="center" vertical="center"/>
    </xf>
    <xf numFmtId="0" fontId="31" fillId="0" borderId="0" xfId="5" applyFont="1" applyFill="1" applyBorder="1" applyAlignment="1">
      <alignment horizontal="center" vertical="center"/>
    </xf>
    <xf numFmtId="0" fontId="31" fillId="0" borderId="6" xfId="5" applyFont="1" applyFill="1" applyBorder="1" applyAlignment="1">
      <alignment horizontal="center" vertical="center"/>
    </xf>
    <xf numFmtId="0" fontId="31" fillId="0" borderId="9" xfId="5" applyFont="1" applyFill="1" applyBorder="1" applyAlignment="1">
      <alignment horizontal="center" vertical="center"/>
    </xf>
    <xf numFmtId="0" fontId="53" fillId="0" borderId="10" xfId="5" applyFont="1" applyFill="1" applyBorder="1"/>
    <xf numFmtId="0" fontId="17" fillId="0" borderId="6" xfId="5" applyFont="1" applyFill="1" applyBorder="1" applyAlignment="1">
      <alignment horizontal="right"/>
    </xf>
    <xf numFmtId="0" fontId="14" fillId="0" borderId="10" xfId="0" applyFont="1" applyFill="1" applyBorder="1"/>
    <xf numFmtId="9" fontId="14" fillId="0" borderId="11" xfId="11" applyFont="1" applyFill="1" applyBorder="1" applyAlignment="1">
      <alignment horizontal="center"/>
    </xf>
    <xf numFmtId="0" fontId="13" fillId="0" borderId="7" xfId="5" applyBorder="1" applyAlignment="1">
      <alignment horizontal="center"/>
    </xf>
    <xf numFmtId="0" fontId="13" fillId="0" borderId="1" xfId="5" applyFont="1" applyFill="1" applyBorder="1" applyAlignment="1">
      <alignment horizontal="center" vertical="center"/>
    </xf>
    <xf numFmtId="0" fontId="13" fillId="0" borderId="17" xfId="5" applyFont="1" applyFill="1" applyBorder="1" applyAlignment="1">
      <alignment horizontal="center" vertical="center"/>
    </xf>
    <xf numFmtId="0" fontId="13" fillId="0" borderId="3" xfId="5" applyFont="1" applyFill="1" applyBorder="1" applyAlignment="1">
      <alignment horizontal="center" vertical="center"/>
    </xf>
    <xf numFmtId="0" fontId="79" fillId="0" borderId="0" xfId="13" applyFont="1"/>
    <xf numFmtId="0" fontId="66" fillId="0" borderId="0" xfId="13" applyFont="1" applyAlignment="1">
      <alignment horizontal="left"/>
    </xf>
    <xf numFmtId="0" fontId="66" fillId="0" borderId="0" xfId="13" applyFont="1"/>
    <xf numFmtId="2" fontId="66" fillId="0" borderId="0" xfId="19" applyNumberFormat="1" applyFont="1" applyFill="1" applyBorder="1" applyAlignment="1">
      <alignment horizontal="center"/>
    </xf>
    <xf numFmtId="164" fontId="66" fillId="0" borderId="0" xfId="12" applyNumberFormat="1" applyFont="1" applyBorder="1" applyAlignment="1">
      <alignment horizontal="center"/>
    </xf>
    <xf numFmtId="164" fontId="66" fillId="0" borderId="0" xfId="12" applyNumberFormat="1" applyFont="1" applyFill="1" applyBorder="1" applyAlignment="1">
      <alignment horizontal="center"/>
    </xf>
    <xf numFmtId="0" fontId="66" fillId="0" borderId="0" xfId="13" applyFont="1" applyAlignment="1">
      <alignment horizontal="center"/>
    </xf>
    <xf numFmtId="2" fontId="66" fillId="0" borderId="0" xfId="12" applyNumberFormat="1" applyFont="1" applyFill="1" applyBorder="1" applyAlignment="1">
      <alignment horizontal="center"/>
    </xf>
    <xf numFmtId="9" fontId="0" fillId="0" borderId="0" xfId="37" applyFont="1"/>
    <xf numFmtId="9" fontId="13" fillId="0" borderId="10" xfId="37" applyFont="1" applyFill="1" applyBorder="1" applyAlignment="1">
      <alignment horizontal="center"/>
    </xf>
    <xf numFmtId="9" fontId="13" fillId="0" borderId="0" xfId="37" applyFont="1" applyFill="1" applyBorder="1" applyAlignment="1">
      <alignment horizontal="center"/>
    </xf>
    <xf numFmtId="9" fontId="13" fillId="0" borderId="14" xfId="37" applyFont="1" applyFill="1" applyBorder="1" applyAlignment="1">
      <alignment horizontal="center"/>
    </xf>
    <xf numFmtId="9" fontId="13" fillId="0" borderId="1" xfId="37" applyFont="1" applyFill="1" applyBorder="1" applyAlignment="1">
      <alignment horizontal="center"/>
    </xf>
    <xf numFmtId="9" fontId="13" fillId="0" borderId="17" xfId="37" applyFont="1" applyFill="1" applyBorder="1" applyAlignment="1">
      <alignment horizontal="center"/>
    </xf>
    <xf numFmtId="9" fontId="13" fillId="0" borderId="16" xfId="37" applyFont="1" applyFill="1" applyBorder="1" applyAlignment="1">
      <alignment horizontal="center"/>
    </xf>
    <xf numFmtId="0" fontId="13" fillId="0" borderId="7" xfId="5" applyFont="1" applyBorder="1" applyAlignment="1">
      <alignment horizontal="center" vertical="center"/>
    </xf>
    <xf numFmtId="0" fontId="13" fillId="0" borderId="5" xfId="5" applyFont="1" applyBorder="1" applyAlignment="1">
      <alignment horizontal="center" vertical="center"/>
    </xf>
    <xf numFmtId="0" fontId="13" fillId="0" borderId="4" xfId="5" applyFont="1" applyBorder="1" applyAlignment="1">
      <alignment horizontal="center" vertical="center"/>
    </xf>
    <xf numFmtId="0" fontId="13" fillId="0" borderId="10" xfId="5" applyFont="1" applyBorder="1" applyAlignment="1">
      <alignment horizontal="center" vertical="center"/>
    </xf>
    <xf numFmtId="0" fontId="13" fillId="0" borderId="11" xfId="5" applyFont="1" applyBorder="1" applyAlignment="1">
      <alignment horizontal="center" vertical="center"/>
    </xf>
    <xf numFmtId="0" fontId="13" fillId="0" borderId="0" xfId="5" applyFont="1" applyBorder="1" applyAlignment="1">
      <alignment horizontal="center" vertical="center"/>
    </xf>
    <xf numFmtId="0" fontId="14" fillId="0" borderId="0" xfId="13" applyFont="1"/>
    <xf numFmtId="0" fontId="0" fillId="0" borderId="0" xfId="0" applyFill="1" applyBorder="1"/>
    <xf numFmtId="4" fontId="13" fillId="0" borderId="0" xfId="5" applyNumberFormat="1" applyFont="1" applyFill="1" applyBorder="1" applyAlignment="1">
      <alignment horizontal="center"/>
    </xf>
    <xf numFmtId="3" fontId="0" fillId="0" borderId="0" xfId="0" applyNumberFormat="1" applyBorder="1"/>
    <xf numFmtId="3" fontId="13" fillId="0" borderId="0" xfId="13" applyNumberFormat="1" applyBorder="1"/>
    <xf numFmtId="175" fontId="13" fillId="0" borderId="4" xfId="5" applyNumberFormat="1" applyFont="1" applyBorder="1" applyAlignment="1">
      <alignment horizontal="center"/>
    </xf>
    <xf numFmtId="175" fontId="13" fillId="0" borderId="4" xfId="12" applyNumberFormat="1" applyBorder="1" applyAlignment="1">
      <alignment horizontal="center" vertical="center"/>
    </xf>
    <xf numFmtId="175" fontId="13" fillId="0" borderId="5" xfId="12" applyNumberFormat="1" applyBorder="1" applyAlignment="1">
      <alignment horizontal="center" vertical="center"/>
    </xf>
    <xf numFmtId="175" fontId="13" fillId="0" borderId="0" xfId="5" applyNumberFormat="1" applyFont="1" applyBorder="1" applyAlignment="1">
      <alignment horizontal="center"/>
    </xf>
    <xf numFmtId="175" fontId="13" fillId="0" borderId="0" xfId="12" applyNumberFormat="1" applyBorder="1" applyAlignment="1">
      <alignment horizontal="center" vertical="center"/>
    </xf>
    <xf numFmtId="175" fontId="13" fillId="0" borderId="11" xfId="12" applyNumberFormat="1" applyBorder="1" applyAlignment="1">
      <alignment horizontal="center" vertical="center"/>
    </xf>
    <xf numFmtId="175" fontId="13" fillId="0" borderId="0" xfId="5" applyNumberFormat="1" applyBorder="1" applyAlignment="1">
      <alignment horizontal="center"/>
    </xf>
    <xf numFmtId="175" fontId="13" fillId="0" borderId="0" xfId="5" applyNumberFormat="1" applyFill="1" applyBorder="1" applyAlignment="1">
      <alignment horizontal="center"/>
    </xf>
    <xf numFmtId="175" fontId="13" fillId="0" borderId="6" xfId="5" applyNumberFormat="1" applyFont="1" applyFill="1" applyBorder="1" applyAlignment="1">
      <alignment horizontal="center"/>
    </xf>
    <xf numFmtId="175" fontId="13" fillId="0" borderId="6" xfId="12" applyNumberFormat="1" applyBorder="1" applyAlignment="1">
      <alignment horizontal="center" vertical="center"/>
    </xf>
    <xf numFmtId="175" fontId="13" fillId="0" borderId="9" xfId="12" applyNumberFormat="1" applyBorder="1" applyAlignment="1">
      <alignment horizontal="center" vertical="center"/>
    </xf>
    <xf numFmtId="164" fontId="0" fillId="0" borderId="0" xfId="0" applyNumberFormat="1" applyFill="1"/>
    <xf numFmtId="175" fontId="13" fillId="3" borderId="0" xfId="5" applyNumberFormat="1" applyFill="1" applyBorder="1"/>
    <xf numFmtId="175" fontId="30" fillId="3" borderId="0" xfId="5" applyNumberFormat="1" applyFont="1" applyFill="1" applyBorder="1"/>
    <xf numFmtId="175" fontId="13" fillId="3" borderId="0" xfId="1" applyNumberFormat="1" applyFill="1" applyBorder="1" applyAlignment="1">
      <alignment horizontal="right" vertical="center"/>
    </xf>
    <xf numFmtId="175" fontId="30" fillId="3" borderId="0" xfId="1" applyNumberFormat="1" applyFont="1" applyFill="1" applyBorder="1" applyAlignment="1">
      <alignment horizontal="right" vertical="center"/>
    </xf>
    <xf numFmtId="175" fontId="0" fillId="3" borderId="0" xfId="0" applyNumberFormat="1" applyFill="1" applyBorder="1"/>
    <xf numFmtId="175" fontId="48" fillId="4" borderId="0" xfId="1" applyNumberFormat="1" applyFont="1" applyFill="1" applyBorder="1" applyAlignment="1">
      <alignment horizontal="right" vertical="center"/>
    </xf>
    <xf numFmtId="175" fontId="48" fillId="4" borderId="0" xfId="5" applyNumberFormat="1" applyFont="1" applyFill="1" applyBorder="1"/>
    <xf numFmtId="0" fontId="37" fillId="0" borderId="0" xfId="13" applyFont="1" applyFill="1" applyAlignment="1">
      <alignment horizontal="left"/>
    </xf>
    <xf numFmtId="0" fontId="13" fillId="0" borderId="5" xfId="13" applyFont="1" applyBorder="1" applyAlignment="1">
      <alignment horizontal="center"/>
    </xf>
    <xf numFmtId="0" fontId="13" fillId="0" borderId="4" xfId="13" applyFont="1" applyBorder="1" applyAlignment="1">
      <alignment horizontal="center"/>
    </xf>
    <xf numFmtId="0" fontId="32" fillId="0" borderId="0" xfId="58" applyFont="1"/>
    <xf numFmtId="0" fontId="2" fillId="0" borderId="0" xfId="58"/>
    <xf numFmtId="0" fontId="2" fillId="0" borderId="0" xfId="58" applyFill="1"/>
    <xf numFmtId="0" fontId="2" fillId="0" borderId="0" xfId="58" applyFill="1" applyBorder="1"/>
    <xf numFmtId="0" fontId="32" fillId="0" borderId="0" xfId="58" applyFont="1" applyFill="1"/>
    <xf numFmtId="0" fontId="31" fillId="0" borderId="0" xfId="58" applyFont="1" applyFill="1"/>
    <xf numFmtId="3" fontId="31" fillId="0" borderId="0" xfId="58" applyNumberFormat="1" applyFont="1" applyFill="1"/>
    <xf numFmtId="0" fontId="31" fillId="0" borderId="1" xfId="58" quotePrefix="1" applyFont="1" applyFill="1" applyBorder="1" applyAlignment="1">
      <alignment horizontal="right"/>
    </xf>
    <xf numFmtId="0" fontId="31" fillId="0" borderId="17" xfId="58" quotePrefix="1" applyFont="1" applyFill="1" applyBorder="1" applyAlignment="1">
      <alignment horizontal="right"/>
    </xf>
    <xf numFmtId="0" fontId="31" fillId="0" borderId="3" xfId="58" quotePrefix="1" applyFont="1" applyFill="1" applyBorder="1" applyAlignment="1">
      <alignment horizontal="right"/>
    </xf>
    <xf numFmtId="0" fontId="31" fillId="0" borderId="13" xfId="58" applyFont="1" applyFill="1" applyBorder="1"/>
    <xf numFmtId="0" fontId="31" fillId="0" borderId="14" xfId="58" applyFont="1" applyFill="1" applyBorder="1"/>
    <xf numFmtId="0" fontId="2" fillId="0" borderId="0" xfId="58" applyBorder="1"/>
    <xf numFmtId="0" fontId="31" fillId="0" borderId="16" xfId="58" applyFont="1" applyFill="1" applyBorder="1"/>
    <xf numFmtId="2" fontId="31" fillId="0" borderId="1" xfId="58" applyNumberFormat="1" applyFont="1" applyFill="1" applyBorder="1"/>
    <xf numFmtId="2" fontId="31" fillId="0" borderId="17" xfId="58" applyNumberFormat="1" applyFont="1" applyFill="1" applyBorder="1"/>
    <xf numFmtId="2" fontId="31" fillId="0" borderId="3" xfId="58" applyNumberFormat="1" applyFont="1" applyFill="1" applyBorder="1"/>
    <xf numFmtId="3" fontId="31" fillId="0" borderId="7" xfId="58" applyNumberFormat="1" applyFont="1" applyFill="1" applyBorder="1"/>
    <xf numFmtId="3" fontId="31" fillId="0" borderId="10" xfId="58" applyNumberFormat="1" applyFont="1" applyFill="1" applyBorder="1"/>
    <xf numFmtId="0" fontId="31" fillId="0" borderId="10" xfId="58" applyFont="1" applyFill="1" applyBorder="1"/>
    <xf numFmtId="0" fontId="31" fillId="0" borderId="1" xfId="58" applyFont="1" applyFill="1" applyBorder="1"/>
    <xf numFmtId="164" fontId="31" fillId="0" borderId="1" xfId="58" applyNumberFormat="1" applyFont="1" applyFill="1" applyBorder="1"/>
    <xf numFmtId="164" fontId="31" fillId="0" borderId="17" xfId="58" applyNumberFormat="1" applyFont="1" applyFill="1" applyBorder="1"/>
    <xf numFmtId="164" fontId="31" fillId="0" borderId="3" xfId="58" applyNumberFormat="1" applyFont="1" applyFill="1" applyBorder="1"/>
    <xf numFmtId="9" fontId="31" fillId="0" borderId="0" xfId="58" applyNumberFormat="1" applyFont="1" applyFill="1"/>
    <xf numFmtId="3" fontId="31" fillId="0" borderId="0" xfId="58" applyNumberFormat="1" applyFont="1"/>
    <xf numFmtId="9" fontId="31" fillId="0" borderId="0" xfId="58" applyNumberFormat="1" applyFont="1"/>
    <xf numFmtId="0" fontId="31" fillId="0" borderId="0" xfId="58" applyFont="1"/>
    <xf numFmtId="0" fontId="74" fillId="0" borderId="0" xfId="58" applyFont="1"/>
    <xf numFmtId="0" fontId="36" fillId="0" borderId="0" xfId="59" applyFont="1" applyFill="1"/>
    <xf numFmtId="0" fontId="35" fillId="0" borderId="0" xfId="59" applyFont="1" applyFill="1"/>
    <xf numFmtId="0" fontId="33" fillId="0" borderId="0" xfId="59" applyFont="1" applyFill="1"/>
    <xf numFmtId="4" fontId="2" fillId="0" borderId="0" xfId="59" applyNumberFormat="1"/>
    <xf numFmtId="0" fontId="2" fillId="0" borderId="0" xfId="59"/>
    <xf numFmtId="3" fontId="2" fillId="0" borderId="0" xfId="59" applyNumberFormat="1"/>
    <xf numFmtId="0" fontId="32" fillId="0" borderId="0" xfId="59" applyFont="1"/>
    <xf numFmtId="0" fontId="2" fillId="0" borderId="0" xfId="59" applyFont="1" applyFill="1" applyAlignment="1">
      <alignment vertical="top" wrapText="1"/>
    </xf>
    <xf numFmtId="3" fontId="2" fillId="0" borderId="0" xfId="58" applyNumberFormat="1"/>
    <xf numFmtId="0" fontId="2" fillId="0" borderId="0" xfId="59" applyFont="1"/>
    <xf numFmtId="0" fontId="31" fillId="0" borderId="0" xfId="59" applyFont="1" applyFill="1" applyBorder="1"/>
    <xf numFmtId="0" fontId="31" fillId="0" borderId="1" xfId="59" quotePrefix="1" applyFont="1" applyFill="1" applyBorder="1" applyAlignment="1">
      <alignment horizontal="right" wrapText="1"/>
    </xf>
    <xf numFmtId="0" fontId="31" fillId="0" borderId="17" xfId="59" quotePrefix="1" applyFont="1" applyFill="1" applyBorder="1" applyAlignment="1">
      <alignment horizontal="right" wrapText="1"/>
    </xf>
    <xf numFmtId="0" fontId="31" fillId="0" borderId="17" xfId="59" quotePrefix="1" applyFont="1" applyFill="1" applyBorder="1" applyAlignment="1">
      <alignment horizontal="right"/>
    </xf>
    <xf numFmtId="0" fontId="31" fillId="0" borderId="3" xfId="59" quotePrefix="1" applyFont="1" applyFill="1" applyBorder="1" applyAlignment="1">
      <alignment horizontal="right"/>
    </xf>
    <xf numFmtId="0" fontId="2" fillId="0" borderId="0" xfId="59" applyFill="1" applyBorder="1"/>
    <xf numFmtId="9" fontId="13" fillId="0" borderId="10" xfId="60" applyNumberFormat="1" applyFont="1" applyFill="1" applyBorder="1"/>
    <xf numFmtId="9" fontId="13" fillId="0" borderId="0" xfId="60" applyNumberFormat="1" applyFont="1" applyFill="1" applyBorder="1"/>
    <xf numFmtId="9" fontId="13" fillId="0" borderId="11" xfId="60" applyNumberFormat="1" applyFont="1" applyFill="1" applyBorder="1"/>
    <xf numFmtId="0" fontId="31" fillId="0" borderId="16" xfId="59" applyFont="1" applyFill="1" applyBorder="1"/>
    <xf numFmtId="1" fontId="31" fillId="0" borderId="1" xfId="59" applyNumberFormat="1" applyFont="1" applyFill="1" applyBorder="1"/>
    <xf numFmtId="1" fontId="31" fillId="0" borderId="17" xfId="59" applyNumberFormat="1" applyFont="1" applyFill="1" applyBorder="1"/>
    <xf numFmtId="1" fontId="31" fillId="0" borderId="3" xfId="59" applyNumberFormat="1" applyFont="1" applyFill="1" applyBorder="1"/>
    <xf numFmtId="3" fontId="2" fillId="0" borderId="0" xfId="58" applyNumberFormat="1" applyBorder="1"/>
    <xf numFmtId="0" fontId="2" fillId="0" borderId="0" xfId="59" applyBorder="1"/>
    <xf numFmtId="4" fontId="2" fillId="0" borderId="0" xfId="59" applyNumberFormat="1" applyBorder="1"/>
    <xf numFmtId="0" fontId="2" fillId="0" borderId="16" xfId="58" applyFont="1" applyBorder="1"/>
    <xf numFmtId="0" fontId="34" fillId="0" borderId="0" xfId="59" applyFont="1"/>
    <xf numFmtId="0" fontId="13" fillId="0" borderId="7" xfId="20" applyFont="1" applyFill="1" applyBorder="1" applyAlignment="1">
      <alignment horizontal="center"/>
    </xf>
    <xf numFmtId="3" fontId="13" fillId="0" borderId="10" xfId="20" applyNumberFormat="1" applyFont="1" applyFill="1" applyBorder="1" applyAlignment="1">
      <alignment horizontal="center"/>
    </xf>
    <xf numFmtId="0" fontId="13" fillId="0" borderId="10" xfId="20" applyFont="1" applyFill="1" applyBorder="1" applyAlignment="1">
      <alignment horizontal="center"/>
    </xf>
    <xf numFmtId="1" fontId="13" fillId="0" borderId="1" xfId="20" applyNumberFormat="1" applyFont="1" applyFill="1" applyBorder="1" applyAlignment="1">
      <alignment horizontal="center"/>
    </xf>
    <xf numFmtId="0" fontId="13" fillId="0" borderId="1" xfId="5" applyFont="1" applyFill="1" applyBorder="1" applyAlignment="1">
      <alignment horizontal="center"/>
    </xf>
    <xf numFmtId="0" fontId="13" fillId="0" borderId="3" xfId="5" applyFont="1" applyBorder="1" applyAlignment="1">
      <alignment horizontal="center"/>
    </xf>
    <xf numFmtId="0" fontId="28" fillId="0" borderId="0" xfId="5" applyFont="1" applyFill="1" applyAlignment="1">
      <alignment horizontal="left" wrapText="1"/>
    </xf>
    <xf numFmtId="0" fontId="13" fillId="0" borderId="10" xfId="5" applyFont="1" applyBorder="1" applyAlignment="1">
      <alignment horizontal="center"/>
    </xf>
    <xf numFmtId="0" fontId="13" fillId="0" borderId="0" xfId="5" applyFont="1" applyBorder="1" applyAlignment="1">
      <alignment horizontal="center"/>
    </xf>
    <xf numFmtId="0" fontId="13" fillId="0" borderId="8" xfId="5" applyFont="1" applyBorder="1" applyAlignment="1">
      <alignment horizontal="center"/>
    </xf>
    <xf numFmtId="0" fontId="13" fillId="0" borderId="6" xfId="5" applyFont="1" applyBorder="1" applyAlignment="1">
      <alignment horizontal="center"/>
    </xf>
    <xf numFmtId="0" fontId="13" fillId="0" borderId="7" xfId="5" applyFont="1" applyBorder="1" applyAlignment="1">
      <alignment horizontal="center"/>
    </xf>
    <xf numFmtId="0" fontId="13" fillId="0" borderId="4" xfId="5" applyFont="1" applyBorder="1" applyAlignment="1">
      <alignment horizontal="center"/>
    </xf>
    <xf numFmtId="0" fontId="13" fillId="0" borderId="5" xfId="5" applyFont="1" applyBorder="1" applyAlignment="1">
      <alignment horizontal="center"/>
    </xf>
    <xf numFmtId="0" fontId="13" fillId="0" borderId="5" xfId="5" applyBorder="1" applyAlignment="1">
      <alignment horizontal="center"/>
    </xf>
    <xf numFmtId="0" fontId="13" fillId="0" borderId="7" xfId="5" applyFont="1" applyBorder="1" applyAlignment="1">
      <alignment horizontal="center" vertical="center"/>
    </xf>
    <xf numFmtId="0" fontId="13" fillId="0" borderId="1" xfId="5" applyFont="1" applyBorder="1" applyAlignment="1">
      <alignment horizontal="center" vertical="center"/>
    </xf>
    <xf numFmtId="9" fontId="13" fillId="0" borderId="0" xfId="11" applyFont="1" applyFill="1" applyBorder="1"/>
    <xf numFmtId="0" fontId="48" fillId="4" borderId="0" xfId="13" applyFont="1" applyFill="1" applyBorder="1" applyAlignment="1">
      <alignment horizontal="center" vertical="center"/>
    </xf>
    <xf numFmtId="0" fontId="13" fillId="0" borderId="8" xfId="5" applyFont="1" applyBorder="1" applyAlignment="1">
      <alignment horizontal="center"/>
    </xf>
    <xf numFmtId="0" fontId="13" fillId="0" borderId="6" xfId="5" applyFont="1" applyBorder="1" applyAlignment="1">
      <alignment horizontal="center"/>
    </xf>
    <xf numFmtId="0" fontId="13" fillId="0" borderId="10" xfId="5" applyFont="1" applyBorder="1" applyAlignment="1">
      <alignment horizontal="center"/>
    </xf>
    <xf numFmtId="0" fontId="13" fillId="0" borderId="0" xfId="5" applyFont="1" applyBorder="1" applyAlignment="1">
      <alignment horizontal="center"/>
    </xf>
    <xf numFmtId="0" fontId="13" fillId="0" borderId="7" xfId="5" applyFont="1" applyBorder="1" applyAlignment="1">
      <alignment horizontal="center"/>
    </xf>
    <xf numFmtId="0" fontId="13" fillId="0" borderId="4" xfId="5" applyFont="1" applyBorder="1" applyAlignment="1">
      <alignment horizontal="center"/>
    </xf>
    <xf numFmtId="0" fontId="13" fillId="0" borderId="5" xfId="5" applyFont="1" applyBorder="1" applyAlignment="1">
      <alignment horizontal="center"/>
    </xf>
    <xf numFmtId="0" fontId="13" fillId="0" borderId="17" xfId="5" applyFont="1" applyBorder="1" applyAlignment="1">
      <alignment horizontal="center" vertical="center"/>
    </xf>
    <xf numFmtId="0" fontId="13" fillId="0" borderId="3" xfId="5" applyFont="1" applyBorder="1" applyAlignment="1">
      <alignment horizontal="center" vertical="center"/>
    </xf>
    <xf numFmtId="199" fontId="13" fillId="0" borderId="10" xfId="13" applyNumberFormat="1" applyFont="1" applyFill="1" applyBorder="1" applyAlignment="1">
      <alignment horizontal="center" vertical="center"/>
    </xf>
    <xf numFmtId="202" fontId="13" fillId="0" borderId="8" xfId="13" applyNumberFormat="1" applyFont="1" applyFill="1" applyBorder="1" applyAlignment="1">
      <alignment horizontal="center" vertical="center"/>
    </xf>
    <xf numFmtId="0" fontId="13" fillId="0" borderId="7" xfId="13" applyFill="1" applyBorder="1" applyAlignment="1">
      <alignment horizontal="center" vertical="center"/>
    </xf>
    <xf numFmtId="166" fontId="13" fillId="0" borderId="13" xfId="12" applyNumberFormat="1" applyFill="1" applyBorder="1" applyAlignment="1">
      <alignment horizontal="center"/>
    </xf>
    <xf numFmtId="166" fontId="13" fillId="0" borderId="5" xfId="12" applyNumberFormat="1" applyFill="1" applyBorder="1" applyAlignment="1">
      <alignment horizontal="center"/>
    </xf>
    <xf numFmtId="0" fontId="13" fillId="0" borderId="10" xfId="13" applyFill="1" applyBorder="1" applyAlignment="1">
      <alignment horizontal="center" vertical="center"/>
    </xf>
    <xf numFmtId="166" fontId="13" fillId="0" borderId="14" xfId="12" applyNumberFormat="1" applyFill="1" applyBorder="1" applyAlignment="1">
      <alignment horizontal="center"/>
    </xf>
    <xf numFmtId="166" fontId="13" fillId="0" borderId="11" xfId="12" applyNumberFormat="1" applyFill="1" applyBorder="1" applyAlignment="1">
      <alignment horizontal="center"/>
    </xf>
    <xf numFmtId="0" fontId="13" fillId="0" borderId="8" xfId="13" applyFill="1" applyBorder="1" applyAlignment="1">
      <alignment horizontal="center" vertical="center"/>
    </xf>
    <xf numFmtId="166" fontId="13" fillId="0" borderId="15" xfId="12" applyNumberFormat="1" applyFill="1" applyBorder="1" applyAlignment="1">
      <alignment horizontal="center"/>
    </xf>
    <xf numFmtId="0" fontId="17" fillId="0" borderId="8" xfId="13" applyFont="1" applyFill="1" applyBorder="1" applyAlignment="1">
      <alignment horizontal="center" vertical="center"/>
    </xf>
    <xf numFmtId="166" fontId="17" fillId="0" borderId="15" xfId="12" applyNumberFormat="1" applyFont="1" applyFill="1" applyBorder="1" applyAlignment="1">
      <alignment horizontal="center"/>
    </xf>
    <xf numFmtId="166" fontId="17" fillId="0" borderId="9" xfId="12" applyNumberFormat="1" applyFont="1" applyFill="1" applyBorder="1" applyAlignment="1">
      <alignment horizontal="center"/>
    </xf>
    <xf numFmtId="166" fontId="17" fillId="0" borderId="9" xfId="12" applyNumberFormat="1" applyFont="1" applyFill="1" applyBorder="1" applyAlignment="1">
      <alignment horizontal="right"/>
    </xf>
    <xf numFmtId="175" fontId="13" fillId="0" borderId="0" xfId="5" applyNumberFormat="1"/>
    <xf numFmtId="203" fontId="13" fillId="0" borderId="0" xfId="5" applyNumberFormat="1"/>
    <xf numFmtId="175" fontId="13" fillId="0" borderId="13" xfId="5" applyNumberFormat="1" applyFont="1" applyFill="1" applyBorder="1" applyAlignment="1">
      <alignment horizontal="center"/>
    </xf>
    <xf numFmtId="175" fontId="13" fillId="0" borderId="14" xfId="5" applyNumberFormat="1" applyFont="1" applyFill="1" applyBorder="1" applyAlignment="1">
      <alignment horizontal="center"/>
    </xf>
    <xf numFmtId="175" fontId="13" fillId="0" borderId="14" xfId="5" applyNumberFormat="1" applyFill="1" applyBorder="1" applyAlignment="1">
      <alignment horizontal="center"/>
    </xf>
    <xf numFmtId="175" fontId="13" fillId="0" borderId="15" xfId="5" applyNumberFormat="1" applyFill="1" applyBorder="1" applyAlignment="1">
      <alignment horizontal="center"/>
    </xf>
    <xf numFmtId="0" fontId="23" fillId="0" borderId="0" xfId="13" applyFont="1" applyFill="1"/>
    <xf numFmtId="0" fontId="23" fillId="0" borderId="0" xfId="5" applyFont="1" applyFill="1"/>
    <xf numFmtId="0" fontId="15" fillId="0" borderId="0" xfId="5" applyFont="1" applyFill="1" applyAlignment="1"/>
    <xf numFmtId="0" fontId="33" fillId="0" borderId="0" xfId="13" applyFont="1" applyFill="1" applyBorder="1"/>
    <xf numFmtId="0" fontId="33" fillId="0" borderId="0" xfId="58" applyFont="1" applyFill="1"/>
    <xf numFmtId="0" fontId="33" fillId="0" borderId="0" xfId="13" applyFont="1" applyFill="1"/>
    <xf numFmtId="0" fontId="27" fillId="0" borderId="0" xfId="5" applyFont="1" applyFill="1" applyBorder="1"/>
    <xf numFmtId="0" fontId="23" fillId="0" borderId="0" xfId="5" applyFont="1" applyFill="1" applyBorder="1"/>
    <xf numFmtId="0" fontId="0" fillId="0" borderId="7" xfId="0" applyBorder="1" applyAlignment="1">
      <alignment horizontal="center"/>
    </xf>
    <xf numFmtId="195" fontId="0" fillId="0" borderId="0" xfId="0" applyNumberFormat="1" applyAlignment="1">
      <alignment horizontal="center"/>
    </xf>
    <xf numFmtId="195" fontId="13" fillId="0" borderId="7" xfId="5" applyNumberFormat="1" applyBorder="1" applyAlignment="1">
      <alignment horizontal="center"/>
    </xf>
    <xf numFmtId="195" fontId="13" fillId="0" borderId="5" xfId="5" applyNumberFormat="1" applyBorder="1" applyAlignment="1">
      <alignment horizontal="center"/>
    </xf>
    <xf numFmtId="195" fontId="13" fillId="0" borderId="4" xfId="5" applyNumberFormat="1" applyBorder="1" applyAlignment="1">
      <alignment horizontal="center"/>
    </xf>
    <xf numFmtId="195" fontId="13" fillId="0" borderId="10" xfId="5" applyNumberFormat="1" applyBorder="1" applyAlignment="1">
      <alignment horizontal="center"/>
    </xf>
    <xf numFmtId="195" fontId="13" fillId="0" borderId="11" xfId="5" applyNumberFormat="1" applyBorder="1" applyAlignment="1">
      <alignment horizontal="center"/>
    </xf>
    <xf numFmtId="195" fontId="13" fillId="0" borderId="0" xfId="5" applyNumberFormat="1" applyAlignment="1">
      <alignment horizontal="center"/>
    </xf>
    <xf numFmtId="200" fontId="0" fillId="0" borderId="6" xfId="35" applyNumberFormat="1" applyFont="1" applyBorder="1" applyAlignment="1">
      <alignment horizontal="center" vertical="center"/>
    </xf>
    <xf numFmtId="200" fontId="0" fillId="0" borderId="9" xfId="35" applyNumberFormat="1" applyFont="1" applyBorder="1" applyAlignment="1">
      <alignment horizontal="center" vertical="center"/>
    </xf>
    <xf numFmtId="195" fontId="13" fillId="0" borderId="8" xfId="5" applyNumberFormat="1" applyBorder="1" applyAlignment="1">
      <alignment horizontal="center"/>
    </xf>
    <xf numFmtId="195" fontId="13" fillId="0" borderId="9" xfId="5" applyNumberFormat="1" applyBorder="1" applyAlignment="1">
      <alignment horizontal="center"/>
    </xf>
    <xf numFmtId="196" fontId="0" fillId="0" borderId="9" xfId="0" applyNumberFormat="1" applyBorder="1" applyAlignment="1">
      <alignment horizontal="center" vertical="center"/>
    </xf>
    <xf numFmtId="0" fontId="13" fillId="0" borderId="9" xfId="13" applyBorder="1" applyAlignment="1">
      <alignment horizontal="center"/>
    </xf>
    <xf numFmtId="0" fontId="13" fillId="0" borderId="11" xfId="13" applyBorder="1" applyAlignment="1">
      <alignment horizontal="center"/>
    </xf>
    <xf numFmtId="0" fontId="13" fillId="0" borderId="13" xfId="13" applyBorder="1" applyAlignment="1">
      <alignment horizontal="center"/>
    </xf>
    <xf numFmtId="164" fontId="13" fillId="0" borderId="7" xfId="13" applyNumberFormat="1" applyBorder="1" applyAlignment="1">
      <alignment horizontal="center"/>
    </xf>
    <xf numFmtId="164" fontId="13" fillId="0" borderId="5" xfId="13" applyNumberFormat="1" applyBorder="1" applyAlignment="1">
      <alignment horizontal="center"/>
    </xf>
    <xf numFmtId="164" fontId="13" fillId="0" borderId="4" xfId="13" applyNumberFormat="1" applyBorder="1" applyAlignment="1">
      <alignment horizontal="center"/>
    </xf>
    <xf numFmtId="0" fontId="13" fillId="0" borderId="14" xfId="13" applyBorder="1" applyAlignment="1">
      <alignment horizontal="center"/>
    </xf>
    <xf numFmtId="0" fontId="0" fillId="0" borderId="15" xfId="0" applyBorder="1" applyAlignment="1">
      <alignment horizontal="center"/>
    </xf>
    <xf numFmtId="166" fontId="0" fillId="0" borderId="9" xfId="37" applyNumberFormat="1" applyFont="1" applyBorder="1" applyAlignment="1">
      <alignment horizontal="center"/>
    </xf>
    <xf numFmtId="0" fontId="13" fillId="0" borderId="0" xfId="13" applyAlignment="1">
      <alignment horizontal="right"/>
    </xf>
    <xf numFmtId="0" fontId="13" fillId="0" borderId="0" xfId="13" applyAlignment="1">
      <alignment horizontal="left"/>
    </xf>
    <xf numFmtId="164" fontId="31" fillId="0" borderId="0" xfId="0" applyNumberFormat="1" applyFont="1" applyAlignment="1">
      <alignment horizontal="center"/>
    </xf>
    <xf numFmtId="0" fontId="33" fillId="0" borderId="0" xfId="6" applyFont="1" applyAlignment="1">
      <alignment horizontal="left"/>
    </xf>
    <xf numFmtId="164" fontId="31" fillId="0" borderId="0" xfId="6" applyNumberFormat="1" applyFont="1" applyAlignment="1">
      <alignment horizontal="center"/>
    </xf>
    <xf numFmtId="1" fontId="31" fillId="0" borderId="0" xfId="6" applyNumberFormat="1" applyFont="1" applyAlignment="1">
      <alignment horizontal="center"/>
    </xf>
    <xf numFmtId="0" fontId="13" fillId="0" borderId="1" xfId="13" applyBorder="1" applyAlignment="1">
      <alignment horizontal="center"/>
    </xf>
    <xf numFmtId="0" fontId="13" fillId="5" borderId="0" xfId="13" applyFont="1" applyFill="1" applyAlignment="1">
      <alignment vertical="top"/>
    </xf>
    <xf numFmtId="0" fontId="14" fillId="5" borderId="0" xfId="13" applyFont="1" applyFill="1" applyBorder="1" applyAlignment="1">
      <alignment horizontal="center" vertical="center"/>
    </xf>
    <xf numFmtId="3" fontId="13" fillId="5" borderId="0" xfId="12" applyNumberFormat="1" applyFont="1" applyFill="1" applyAlignment="1">
      <alignment horizontal="center" vertical="center"/>
    </xf>
    <xf numFmtId="9" fontId="13" fillId="5" borderId="0" xfId="12" applyFont="1" applyFill="1" applyAlignment="1">
      <alignment horizontal="center" vertical="center"/>
    </xf>
    <xf numFmtId="0" fontId="14" fillId="5" borderId="0" xfId="13" applyFont="1" applyFill="1" applyAlignment="1">
      <alignment vertical="center"/>
    </xf>
    <xf numFmtId="0" fontId="14" fillId="5" borderId="0" xfId="13" applyFont="1" applyFill="1" applyAlignment="1">
      <alignment horizontal="centerContinuous" vertical="center"/>
    </xf>
    <xf numFmtId="0" fontId="14" fillId="5" borderId="0" xfId="13" applyFont="1" applyFill="1" applyAlignment="1">
      <alignment horizontal="left" vertical="center"/>
    </xf>
    <xf numFmtId="0" fontId="14" fillId="5" borderId="0" xfId="13" applyFont="1" applyFill="1" applyAlignment="1">
      <alignment horizontal="center" vertical="center" wrapText="1"/>
    </xf>
    <xf numFmtId="175" fontId="13" fillId="2" borderId="0" xfId="13" applyNumberFormat="1" applyFont="1" applyFill="1" applyBorder="1" applyAlignment="1">
      <alignment horizontal="center"/>
    </xf>
    <xf numFmtId="0" fontId="13" fillId="0" borderId="10" xfId="13" applyFont="1" applyFill="1" applyBorder="1" applyAlignment="1">
      <alignment horizontal="left" vertical="center" wrapText="1"/>
    </xf>
    <xf numFmtId="3" fontId="13" fillId="0" borderId="6" xfId="13" applyNumberFormat="1" applyFont="1" applyFill="1" applyBorder="1" applyAlignment="1">
      <alignment horizontal="center"/>
    </xf>
    <xf numFmtId="9" fontId="13" fillId="0" borderId="6" xfId="12" applyFont="1" applyFill="1" applyBorder="1" applyAlignment="1">
      <alignment horizontal="center"/>
    </xf>
    <xf numFmtId="175" fontId="13" fillId="0" borderId="9" xfId="13" applyNumberFormat="1" applyFont="1" applyFill="1" applyBorder="1" applyAlignment="1">
      <alignment horizontal="center"/>
    </xf>
    <xf numFmtId="0" fontId="13" fillId="0" borderId="7" xfId="13" applyFill="1" applyBorder="1" applyAlignment="1">
      <alignment horizontal="left"/>
    </xf>
    <xf numFmtId="3" fontId="13" fillId="0" borderId="4" xfId="13" applyNumberFormat="1" applyFont="1" applyFill="1" applyBorder="1" applyAlignment="1">
      <alignment horizontal="center"/>
    </xf>
    <xf numFmtId="9" fontId="13" fillId="0" borderId="4" xfId="12" applyFont="1" applyFill="1" applyBorder="1" applyAlignment="1">
      <alignment horizontal="center"/>
    </xf>
    <xf numFmtId="175" fontId="13" fillId="0" borderId="5" xfId="13" applyNumberFormat="1" applyFont="1" applyFill="1" applyBorder="1" applyAlignment="1">
      <alignment horizontal="center"/>
    </xf>
    <xf numFmtId="172" fontId="24" fillId="0" borderId="17" xfId="61" applyNumberFormat="1" applyFont="1" applyFill="1" applyBorder="1" applyAlignment="1">
      <alignment horizontal="center"/>
    </xf>
    <xf numFmtId="172" fontId="24" fillId="0" borderId="3" xfId="61" applyNumberFormat="1" applyFont="1" applyFill="1" applyBorder="1" applyAlignment="1">
      <alignment horizontal="center"/>
    </xf>
    <xf numFmtId="0" fontId="81" fillId="5" borderId="0" xfId="13" applyFont="1" applyFill="1" applyAlignment="1">
      <alignment vertical="top"/>
    </xf>
    <xf numFmtId="0" fontId="82" fillId="5" borderId="0" xfId="13" applyFont="1" applyFill="1" applyAlignment="1">
      <alignment vertical="top"/>
    </xf>
    <xf numFmtId="0" fontId="81" fillId="5" borderId="0" xfId="13" applyFont="1" applyFill="1" applyAlignment="1">
      <alignment horizontal="centerContinuous" vertical="top"/>
    </xf>
    <xf numFmtId="0" fontId="81" fillId="5" borderId="0" xfId="13" applyFont="1" applyFill="1" applyAlignment="1">
      <alignment horizontal="left" vertical="top"/>
    </xf>
    <xf numFmtId="0" fontId="81" fillId="5" borderId="0" xfId="13" applyFont="1" applyFill="1" applyAlignment="1">
      <alignment horizontal="center" vertical="top" wrapText="1"/>
    </xf>
    <xf numFmtId="0" fontId="81" fillId="5" borderId="0" xfId="13" applyFont="1" applyFill="1" applyBorder="1" applyAlignment="1">
      <alignment horizontal="center" vertical="center"/>
    </xf>
    <xf numFmtId="3" fontId="82" fillId="5" borderId="0" xfId="12" applyNumberFormat="1" applyFont="1" applyFill="1" applyAlignment="1">
      <alignment horizontal="center" vertical="center"/>
    </xf>
    <xf numFmtId="9" fontId="82" fillId="5" borderId="0" xfId="12" applyFont="1" applyFill="1" applyAlignment="1">
      <alignment horizontal="center" vertical="center"/>
    </xf>
    <xf numFmtId="175" fontId="82" fillId="5" borderId="0" xfId="12" applyNumberFormat="1" applyFont="1" applyFill="1" applyAlignment="1">
      <alignment horizontal="center" vertical="center"/>
    </xf>
    <xf numFmtId="0" fontId="13" fillId="0" borderId="1" xfId="5" applyFill="1" applyBorder="1" applyAlignment="1">
      <alignment horizontal="left"/>
    </xf>
    <xf numFmtId="10" fontId="13" fillId="0" borderId="0" xfId="5" applyNumberFormat="1"/>
    <xf numFmtId="9" fontId="13" fillId="0" borderId="0" xfId="5" applyNumberFormat="1"/>
    <xf numFmtId="0" fontId="13" fillId="0" borderId="0" xfId="0" applyFont="1" applyBorder="1" applyAlignment="1">
      <alignment horizontal="center"/>
    </xf>
    <xf numFmtId="0" fontId="31" fillId="0" borderId="0" xfId="0" applyFont="1" applyBorder="1" applyAlignment="1">
      <alignment horizontal="center"/>
    </xf>
    <xf numFmtId="196" fontId="31" fillId="0" borderId="0" xfId="35" applyNumberFormat="1" applyFont="1" applyFill="1" applyBorder="1" applyAlignment="1">
      <alignment horizontal="center"/>
    </xf>
    <xf numFmtId="0" fontId="0" fillId="0" borderId="11" xfId="0" applyBorder="1" applyAlignment="1">
      <alignment horizontal="center" vertical="center"/>
    </xf>
    <xf numFmtId="0" fontId="0" fillId="0" borderId="9" xfId="0" applyBorder="1" applyAlignment="1">
      <alignment horizontal="center" vertical="center"/>
    </xf>
    <xf numFmtId="0" fontId="13" fillId="0" borderId="5" xfId="13" applyBorder="1" applyAlignment="1">
      <alignment horizontal="center"/>
    </xf>
    <xf numFmtId="0" fontId="13" fillId="0" borderId="4" xfId="13" applyBorder="1" applyAlignment="1">
      <alignment horizontal="center"/>
    </xf>
    <xf numFmtId="0" fontId="37" fillId="0" borderId="0" xfId="13" applyFont="1" applyFill="1" applyBorder="1" applyAlignment="1">
      <alignment horizontal="left"/>
    </xf>
    <xf numFmtId="0" fontId="13" fillId="0" borderId="0" xfId="13" applyFill="1" applyBorder="1" applyAlignment="1">
      <alignment horizontal="right"/>
    </xf>
    <xf numFmtId="2" fontId="13" fillId="0" borderId="0" xfId="13" applyNumberFormat="1" applyFill="1" applyBorder="1" applyAlignment="1">
      <alignment horizontal="center"/>
    </xf>
    <xf numFmtId="2" fontId="13" fillId="0" borderId="0" xfId="13" applyNumberFormat="1" applyFill="1" applyBorder="1" applyAlignment="1">
      <alignment horizontal="right"/>
    </xf>
    <xf numFmtId="1" fontId="13" fillId="0" borderId="0" xfId="13" applyNumberFormat="1" applyFill="1" applyBorder="1" applyAlignment="1">
      <alignment horizontal="right"/>
    </xf>
    <xf numFmtId="0" fontId="13" fillId="0" borderId="0" xfId="13" applyFill="1" applyBorder="1" applyAlignment="1"/>
    <xf numFmtId="0" fontId="13" fillId="0" borderId="0" xfId="13" applyFont="1" applyFill="1" applyBorder="1" applyAlignment="1"/>
    <xf numFmtId="0" fontId="13" fillId="0" borderId="0" xfId="13" applyFont="1" applyFill="1" applyBorder="1" applyAlignment="1">
      <alignment vertical="center" wrapText="1"/>
    </xf>
    <xf numFmtId="0" fontId="13" fillId="0" borderId="0" xfId="13" applyFill="1" applyBorder="1" applyAlignment="1">
      <alignment vertical="center" wrapText="1"/>
    </xf>
    <xf numFmtId="0" fontId="13" fillId="0" borderId="0" xfId="13" applyFill="1" applyBorder="1" applyAlignment="1">
      <alignment vertical="center"/>
    </xf>
    <xf numFmtId="0" fontId="17" fillId="0" borderId="0" xfId="13" applyFont="1" applyFill="1" applyBorder="1" applyAlignment="1">
      <alignment wrapText="1"/>
    </xf>
    <xf numFmtId="1" fontId="0" fillId="0" borderId="0" xfId="0" applyNumberFormat="1" applyBorder="1" applyAlignment="1">
      <alignment horizontal="center"/>
    </xf>
    <xf numFmtId="0" fontId="0" fillId="0" borderId="11" xfId="0" applyBorder="1" applyAlignment="1">
      <alignment horizontal="center"/>
    </xf>
    <xf numFmtId="1" fontId="0" fillId="0" borderId="6" xfId="0" applyNumberFormat="1" applyBorder="1" applyAlignment="1">
      <alignment horizontal="center"/>
    </xf>
    <xf numFmtId="0" fontId="13" fillId="0" borderId="0" xfId="0" applyFont="1" applyBorder="1" applyAlignment="1">
      <alignment wrapText="1"/>
    </xf>
    <xf numFmtId="0" fontId="31" fillId="0" borderId="0" xfId="0" applyFont="1" applyBorder="1" applyAlignment="1">
      <alignment horizontal="center" wrapText="1"/>
    </xf>
    <xf numFmtId="164" fontId="31" fillId="0" borderId="0" xfId="0" applyNumberFormat="1" applyFont="1" applyBorder="1" applyAlignment="1">
      <alignment horizontal="center"/>
    </xf>
    <xf numFmtId="0" fontId="17" fillId="0" borderId="0" xfId="0" applyFont="1" applyBorder="1" applyAlignment="1">
      <alignment horizontal="right"/>
    </xf>
    <xf numFmtId="166" fontId="0" fillId="0" borderId="0" xfId="37" applyNumberFormat="1" applyFont="1" applyBorder="1" applyAlignment="1">
      <alignment horizontal="center"/>
    </xf>
    <xf numFmtId="2" fontId="0" fillId="0" borderId="0" xfId="0" applyNumberFormat="1" applyBorder="1" applyAlignment="1">
      <alignment horizontal="center"/>
    </xf>
    <xf numFmtId="0" fontId="13" fillId="0" borderId="0" xfId="0" applyFont="1" applyBorder="1" applyAlignment="1">
      <alignment horizontal="center" wrapText="1"/>
    </xf>
    <xf numFmtId="0" fontId="68" fillId="0" borderId="0" xfId="0" applyFont="1" applyBorder="1"/>
    <xf numFmtId="0" fontId="31" fillId="0" borderId="0" xfId="0" applyFont="1" applyBorder="1"/>
    <xf numFmtId="0" fontId="31" fillId="0" borderId="0" xfId="0" applyFont="1" applyBorder="1" applyAlignment="1">
      <alignment wrapText="1"/>
    </xf>
    <xf numFmtId="0" fontId="13" fillId="0" borderId="6" xfId="13" applyBorder="1" applyAlignment="1">
      <alignment horizontal="center"/>
    </xf>
    <xf numFmtId="166" fontId="0" fillId="0" borderId="6" xfId="37" applyNumberFormat="1" applyFont="1" applyBorder="1" applyAlignment="1">
      <alignment horizontal="center"/>
    </xf>
    <xf numFmtId="164" fontId="13" fillId="0" borderId="13" xfId="13" applyNumberFormat="1" applyBorder="1" applyAlignment="1">
      <alignment horizontal="center"/>
    </xf>
    <xf numFmtId="164" fontId="13" fillId="0" borderId="14" xfId="13" applyNumberFormat="1" applyBorder="1" applyAlignment="1">
      <alignment horizontal="center"/>
    </xf>
    <xf numFmtId="166" fontId="31" fillId="0" borderId="14" xfId="37" applyNumberFormat="1" applyFont="1" applyBorder="1" applyAlignment="1">
      <alignment horizontal="center"/>
    </xf>
    <xf numFmtId="166" fontId="0" fillId="0" borderId="15" xfId="37" applyNumberFormat="1" applyFont="1" applyBorder="1" applyAlignment="1">
      <alignment horizontal="center"/>
    </xf>
    <xf numFmtId="0" fontId="13" fillId="0" borderId="15" xfId="13" applyBorder="1" applyAlignment="1">
      <alignment horizontal="center"/>
    </xf>
    <xf numFmtId="0" fontId="83" fillId="0" borderId="0" xfId="0" applyFont="1"/>
    <xf numFmtId="166" fontId="31" fillId="0" borderId="13" xfId="37" applyNumberFormat="1" applyFont="1" applyBorder="1" applyAlignment="1">
      <alignment horizontal="center"/>
    </xf>
    <xf numFmtId="0" fontId="27" fillId="0" borderId="0" xfId="5" applyFont="1" applyAlignment="1">
      <alignment horizontal="center"/>
    </xf>
    <xf numFmtId="0" fontId="17" fillId="0" borderId="0" xfId="13" applyFont="1" applyAlignment="1">
      <alignment horizontal="center" vertical="center"/>
    </xf>
    <xf numFmtId="0" fontId="33" fillId="0" borderId="0" xfId="0" applyFont="1" applyAlignment="1">
      <alignment horizontal="center"/>
    </xf>
    <xf numFmtId="1" fontId="13" fillId="0" borderId="0" xfId="5" applyNumberFormat="1" applyAlignment="1">
      <alignment horizontal="center"/>
    </xf>
    <xf numFmtId="0" fontId="13" fillId="0" borderId="0" xfId="13" applyFill="1" applyAlignment="1">
      <alignment horizontal="left" vertical="center"/>
    </xf>
    <xf numFmtId="0" fontId="13" fillId="0" borderId="0" xfId="13" applyFill="1" applyAlignment="1">
      <alignment horizontal="center" vertical="center"/>
    </xf>
    <xf numFmtId="0" fontId="84" fillId="0" borderId="0" xfId="13" applyFont="1"/>
    <xf numFmtId="0" fontId="85" fillId="0" borderId="0" xfId="5" applyFont="1"/>
    <xf numFmtId="0" fontId="17" fillId="0" borderId="12" xfId="13" applyFont="1" applyFill="1" applyBorder="1"/>
    <xf numFmtId="0" fontId="13" fillId="0" borderId="4" xfId="13" applyFont="1" applyBorder="1" applyAlignment="1">
      <alignment horizontal="center" vertical="center"/>
    </xf>
    <xf numFmtId="0" fontId="13" fillId="0" borderId="0" xfId="13" applyFont="1" applyBorder="1" applyAlignment="1">
      <alignment horizontal="center" vertical="center"/>
    </xf>
    <xf numFmtId="0" fontId="13" fillId="0" borderId="1" xfId="13" applyBorder="1"/>
    <xf numFmtId="0" fontId="13" fillId="0" borderId="8" xfId="13" applyFont="1" applyFill="1" applyBorder="1" applyAlignment="1">
      <alignment horizontal="center" vertical="center"/>
    </xf>
    <xf numFmtId="0" fontId="13" fillId="0" borderId="6" xfId="13" applyFont="1" applyFill="1" applyBorder="1" applyAlignment="1">
      <alignment horizontal="center" vertical="center"/>
    </xf>
    <xf numFmtId="0" fontId="13" fillId="0" borderId="9" xfId="13" applyFont="1" applyFill="1" applyBorder="1" applyAlignment="1">
      <alignment horizontal="center" vertical="center"/>
    </xf>
    <xf numFmtId="0" fontId="13" fillId="0" borderId="1" xfId="13" applyFont="1" applyFill="1" applyBorder="1" applyAlignment="1">
      <alignment horizontal="center" vertical="center"/>
    </xf>
    <xf numFmtId="0" fontId="13" fillId="0" borderId="17" xfId="13" applyFont="1" applyBorder="1" applyAlignment="1">
      <alignment horizontal="center" vertical="center"/>
    </xf>
    <xf numFmtId="0" fontId="13" fillId="0" borderId="3" xfId="13" applyFont="1" applyBorder="1" applyAlignment="1">
      <alignment horizontal="center" vertical="center"/>
    </xf>
    <xf numFmtId="0" fontId="13" fillId="0" borderId="1" xfId="13" applyFont="1" applyBorder="1" applyAlignment="1">
      <alignment horizontal="center"/>
    </xf>
    <xf numFmtId="0" fontId="13" fillId="0" borderId="17" xfId="13" applyFont="1" applyBorder="1" applyAlignment="1">
      <alignment horizontal="center"/>
    </xf>
    <xf numFmtId="0" fontId="13" fillId="0" borderId="15" xfId="13" applyFont="1" applyBorder="1" applyAlignment="1">
      <alignment horizontal="center" vertical="center"/>
    </xf>
    <xf numFmtId="196" fontId="13" fillId="0" borderId="7" xfId="13" applyNumberFormat="1" applyBorder="1" applyAlignment="1">
      <alignment horizontal="center"/>
    </xf>
    <xf numFmtId="196" fontId="13" fillId="0" borderId="4" xfId="13" applyNumberFormat="1" applyBorder="1" applyAlignment="1">
      <alignment horizontal="center"/>
    </xf>
    <xf numFmtId="196" fontId="13" fillId="0" borderId="7" xfId="13" applyNumberFormat="1" applyBorder="1" applyAlignment="1">
      <alignment horizontal="center" vertical="center"/>
    </xf>
    <xf numFmtId="196" fontId="13" fillId="0" borderId="4" xfId="13" applyNumberFormat="1" applyBorder="1" applyAlignment="1">
      <alignment horizontal="center" vertical="center"/>
    </xf>
    <xf numFmtId="196" fontId="13" fillId="0" borderId="5" xfId="13" applyNumberFormat="1" applyBorder="1" applyAlignment="1">
      <alignment horizontal="center" vertical="center"/>
    </xf>
    <xf numFmtId="0" fontId="13" fillId="0" borderId="5" xfId="13" applyFont="1" applyBorder="1" applyAlignment="1">
      <alignment horizontal="center" vertical="center"/>
    </xf>
    <xf numFmtId="0" fontId="13" fillId="0" borderId="7" xfId="13" applyFill="1" applyBorder="1" applyAlignment="1">
      <alignment horizontal="center"/>
    </xf>
    <xf numFmtId="0" fontId="13" fillId="0" borderId="4" xfId="13" applyFill="1" applyBorder="1" applyAlignment="1">
      <alignment horizontal="center"/>
    </xf>
    <xf numFmtId="0" fontId="13" fillId="0" borderId="5" xfId="13" applyFont="1" applyFill="1" applyBorder="1" applyAlignment="1">
      <alignment horizontal="center"/>
    </xf>
    <xf numFmtId="196" fontId="13" fillId="0" borderId="13" xfId="13" applyNumberFormat="1" applyBorder="1" applyAlignment="1">
      <alignment horizontal="center" vertical="center"/>
    </xf>
    <xf numFmtId="196" fontId="13" fillId="0" borderId="14" xfId="13" applyNumberFormat="1" applyFont="1" applyBorder="1" applyAlignment="1">
      <alignment horizontal="center" vertical="center"/>
    </xf>
    <xf numFmtId="197" fontId="13" fillId="0" borderId="10" xfId="13" applyNumberFormat="1" applyBorder="1" applyAlignment="1">
      <alignment horizontal="center"/>
    </xf>
    <xf numFmtId="197" fontId="13" fillId="0" borderId="0" xfId="13" applyNumberFormat="1" applyBorder="1" applyAlignment="1">
      <alignment horizontal="center"/>
    </xf>
    <xf numFmtId="197" fontId="13" fillId="0" borderId="10" xfId="13" applyNumberFormat="1" applyBorder="1" applyAlignment="1">
      <alignment horizontal="center" vertical="center"/>
    </xf>
    <xf numFmtId="197" fontId="13" fillId="0" borderId="0" xfId="13" applyNumberFormat="1" applyBorder="1" applyAlignment="1">
      <alignment horizontal="center" vertical="center"/>
    </xf>
    <xf numFmtId="197" fontId="13" fillId="0" borderId="11" xfId="13" applyNumberFormat="1" applyBorder="1" applyAlignment="1">
      <alignment horizontal="center" vertical="center"/>
    </xf>
    <xf numFmtId="197" fontId="13" fillId="0" borderId="10" xfId="13" applyNumberFormat="1" applyFill="1" applyBorder="1" applyAlignment="1">
      <alignment horizontal="center"/>
    </xf>
    <xf numFmtId="197" fontId="13" fillId="0" borderId="0" xfId="13" applyNumberFormat="1" applyFill="1" applyBorder="1" applyAlignment="1">
      <alignment horizontal="center"/>
    </xf>
    <xf numFmtId="197" fontId="13" fillId="0" borderId="0" xfId="13" applyNumberFormat="1" applyFont="1" applyFill="1" applyBorder="1" applyAlignment="1">
      <alignment horizontal="center"/>
    </xf>
    <xf numFmtId="197" fontId="13" fillId="0" borderId="11" xfId="13" applyNumberFormat="1" applyFill="1" applyBorder="1" applyAlignment="1">
      <alignment horizontal="center"/>
    </xf>
    <xf numFmtId="197" fontId="13" fillId="0" borderId="14" xfId="13" applyNumberFormat="1" applyBorder="1" applyAlignment="1">
      <alignment horizontal="center" vertical="center"/>
    </xf>
    <xf numFmtId="196" fontId="13" fillId="0" borderId="10" xfId="13" applyNumberFormat="1" applyBorder="1" applyAlignment="1">
      <alignment horizontal="center"/>
    </xf>
    <xf numFmtId="196" fontId="13" fillId="0" borderId="0" xfId="13" applyNumberFormat="1" applyBorder="1" applyAlignment="1">
      <alignment horizontal="center"/>
    </xf>
    <xf numFmtId="196" fontId="13" fillId="0" borderId="10" xfId="13" applyNumberFormat="1" applyBorder="1" applyAlignment="1">
      <alignment horizontal="center" vertical="center"/>
    </xf>
    <xf numFmtId="196" fontId="13" fillId="0" borderId="0" xfId="13" applyNumberFormat="1" applyBorder="1" applyAlignment="1">
      <alignment horizontal="center" vertical="center"/>
    </xf>
    <xf numFmtId="196" fontId="13" fillId="0" borderId="11" xfId="13" applyNumberFormat="1" applyBorder="1" applyAlignment="1">
      <alignment horizontal="center" vertical="center"/>
    </xf>
    <xf numFmtId="0" fontId="13" fillId="0" borderId="10" xfId="13" applyFill="1" applyBorder="1" applyAlignment="1">
      <alignment horizontal="center"/>
    </xf>
    <xf numFmtId="0" fontId="13" fillId="0" borderId="11" xfId="13" applyFont="1" applyFill="1" applyBorder="1" applyAlignment="1">
      <alignment horizontal="center"/>
    </xf>
    <xf numFmtId="196" fontId="13" fillId="0" borderId="14" xfId="13" applyNumberFormat="1" applyBorder="1" applyAlignment="1">
      <alignment horizontal="center" vertical="center"/>
    </xf>
    <xf numFmtId="197" fontId="13" fillId="0" borderId="8" xfId="13" applyNumberFormat="1" applyBorder="1" applyAlignment="1">
      <alignment horizontal="center"/>
    </xf>
    <xf numFmtId="197" fontId="13" fillId="0" borderId="6" xfId="13" applyNumberFormat="1" applyFill="1" applyBorder="1" applyAlignment="1">
      <alignment horizontal="center"/>
    </xf>
    <xf numFmtId="197" fontId="13" fillId="0" borderId="8" xfId="13" applyNumberFormat="1" applyBorder="1" applyAlignment="1">
      <alignment horizontal="center" vertical="center"/>
    </xf>
    <xf numFmtId="197" fontId="13" fillId="0" borderId="6" xfId="13" applyNumberFormat="1" applyBorder="1" applyAlignment="1">
      <alignment horizontal="center" vertical="center"/>
    </xf>
    <xf numFmtId="197" fontId="13" fillId="0" borderId="9" xfId="13" applyNumberFormat="1" applyBorder="1" applyAlignment="1">
      <alignment horizontal="center" vertical="center"/>
    </xf>
    <xf numFmtId="197" fontId="13" fillId="0" borderId="8" xfId="13" applyNumberFormat="1" applyFill="1" applyBorder="1" applyAlignment="1">
      <alignment horizontal="center"/>
    </xf>
    <xf numFmtId="197" fontId="13" fillId="0" borderId="9" xfId="13" applyNumberFormat="1" applyFill="1" applyBorder="1" applyAlignment="1">
      <alignment horizontal="center"/>
    </xf>
    <xf numFmtId="197" fontId="13" fillId="0" borderId="15" xfId="13" applyNumberFormat="1" applyBorder="1" applyAlignment="1">
      <alignment horizontal="center" vertical="center"/>
    </xf>
    <xf numFmtId="197" fontId="13" fillId="0" borderId="17" xfId="13" applyNumberFormat="1" applyBorder="1" applyAlignment="1">
      <alignment horizontal="center" vertical="center"/>
    </xf>
    <xf numFmtId="197" fontId="13" fillId="0" borderId="17" xfId="13" applyNumberFormat="1" applyFill="1" applyBorder="1" applyAlignment="1">
      <alignment horizontal="center"/>
    </xf>
    <xf numFmtId="197" fontId="13" fillId="0" borderId="1" xfId="13" applyNumberFormat="1" applyFill="1" applyBorder="1" applyAlignment="1">
      <alignment horizontal="center"/>
    </xf>
    <xf numFmtId="197" fontId="13" fillId="0" borderId="3" xfId="13" applyNumberFormat="1" applyFill="1" applyBorder="1" applyAlignment="1">
      <alignment horizontal="center"/>
    </xf>
    <xf numFmtId="0" fontId="78" fillId="5" borderId="29" xfId="0" applyFont="1" applyFill="1" applyBorder="1" applyAlignment="1">
      <alignment horizontal="left" vertical="center" readingOrder="1"/>
    </xf>
    <xf numFmtId="0" fontId="13" fillId="0" borderId="1" xfId="5" applyFont="1" applyBorder="1" applyAlignment="1">
      <alignment horizontal="center"/>
    </xf>
    <xf numFmtId="0" fontId="13" fillId="0" borderId="17" xfId="5" applyFont="1" applyBorder="1" applyAlignment="1">
      <alignment horizontal="center"/>
    </xf>
    <xf numFmtId="0" fontId="13" fillId="0" borderId="3" xfId="5" applyFont="1" applyBorder="1" applyAlignment="1">
      <alignment horizontal="center"/>
    </xf>
    <xf numFmtId="0" fontId="13" fillId="0" borderId="1" xfId="5" applyFont="1" applyBorder="1" applyAlignment="1">
      <alignment horizontal="center" vertical="center"/>
    </xf>
    <xf numFmtId="0" fontId="13" fillId="0" borderId="17" xfId="5" applyFont="1" applyBorder="1" applyAlignment="1">
      <alignment horizontal="center" vertical="center"/>
    </xf>
    <xf numFmtId="0" fontId="13" fillId="0" borderId="17" xfId="5" applyFont="1" applyBorder="1" applyAlignment="1">
      <alignment horizontal="center" vertical="center" wrapText="1"/>
    </xf>
    <xf numFmtId="0" fontId="13" fillId="0" borderId="0" xfId="5" applyFont="1" applyFill="1" applyBorder="1" applyAlignment="1">
      <alignment vertical="center"/>
    </xf>
    <xf numFmtId="0" fontId="13" fillId="0" borderId="0" xfId="5" applyFill="1" applyBorder="1" applyAlignment="1">
      <alignment horizontal="center" wrapText="1"/>
    </xf>
    <xf numFmtId="0" fontId="13" fillId="0" borderId="0" xfId="5" applyFill="1" applyBorder="1" applyAlignment="1">
      <alignment horizontal="center" vertical="center"/>
    </xf>
    <xf numFmtId="170" fontId="13" fillId="0" borderId="0" xfId="5" applyNumberFormat="1" applyFill="1" applyBorder="1"/>
    <xf numFmtId="1" fontId="13" fillId="0" borderId="0" xfId="5" applyNumberFormat="1" applyFill="1" applyBorder="1" applyAlignment="1">
      <alignment horizontal="center"/>
    </xf>
    <xf numFmtId="0" fontId="13" fillId="0" borderId="0" xfId="5" applyFill="1" applyBorder="1" applyAlignment="1">
      <alignment wrapText="1"/>
    </xf>
    <xf numFmtId="0" fontId="13" fillId="0" borderId="0" xfId="5" applyFill="1" applyBorder="1" applyAlignment="1"/>
    <xf numFmtId="167" fontId="13" fillId="0" borderId="0" xfId="5" applyNumberFormat="1" applyFill="1" applyBorder="1"/>
    <xf numFmtId="0" fontId="66" fillId="0" borderId="0" xfId="5" applyFont="1" applyFill="1" applyBorder="1"/>
    <xf numFmtId="198" fontId="13" fillId="0" borderId="0" xfId="5" applyNumberFormat="1" applyFill="1" applyBorder="1"/>
    <xf numFmtId="3" fontId="13" fillId="0" borderId="0" xfId="5" applyNumberFormat="1" applyFill="1" applyBorder="1"/>
    <xf numFmtId="0" fontId="13" fillId="0" borderId="0" xfId="5" applyFill="1" applyBorder="1" applyAlignment="1">
      <alignment vertical="center"/>
    </xf>
    <xf numFmtId="0" fontId="17" fillId="0" borderId="0" xfId="5" applyFont="1" applyFill="1" applyBorder="1" applyAlignment="1">
      <alignment horizontal="center"/>
    </xf>
    <xf numFmtId="0" fontId="58" fillId="5" borderId="29" xfId="0" applyFont="1" applyFill="1" applyBorder="1" applyAlignment="1">
      <alignment horizontal="left" wrapText="1"/>
    </xf>
    <xf numFmtId="0" fontId="58" fillId="5" borderId="0" xfId="0" applyFont="1" applyFill="1" applyBorder="1" applyAlignment="1">
      <alignment horizontal="left" wrapText="1"/>
    </xf>
    <xf numFmtId="0" fontId="58" fillId="5" borderId="30" xfId="0" applyFont="1" applyFill="1" applyBorder="1" applyAlignment="1">
      <alignment horizontal="left" wrapText="1"/>
    </xf>
    <xf numFmtId="0" fontId="58" fillId="5" borderId="29" xfId="0" applyFont="1" applyFill="1" applyBorder="1" applyAlignment="1">
      <alignment horizontal="left" vertical="center" wrapText="1" readingOrder="1"/>
    </xf>
    <xf numFmtId="0" fontId="58" fillId="5" borderId="0" xfId="0" applyFont="1" applyFill="1" applyBorder="1" applyAlignment="1">
      <alignment horizontal="left" vertical="center" wrapText="1" readingOrder="1"/>
    </xf>
    <xf numFmtId="0" fontId="58" fillId="5" borderId="30" xfId="0" applyFont="1" applyFill="1" applyBorder="1" applyAlignment="1">
      <alignment horizontal="left" vertical="center" wrapText="1" readingOrder="1"/>
    </xf>
    <xf numFmtId="0" fontId="55" fillId="5" borderId="29" xfId="0" applyFont="1" applyFill="1" applyBorder="1" applyAlignment="1">
      <alignment horizontal="left" vertical="top" wrapText="1" readingOrder="1"/>
    </xf>
    <xf numFmtId="0" fontId="55" fillId="5" borderId="0" xfId="0" applyFont="1" applyFill="1" applyBorder="1" applyAlignment="1">
      <alignment horizontal="left" vertical="top" wrapText="1" readingOrder="1"/>
    </xf>
    <xf numFmtId="0" fontId="55" fillId="5" borderId="30" xfId="0" applyFont="1" applyFill="1" applyBorder="1" applyAlignment="1">
      <alignment horizontal="left" vertical="top" wrapText="1" readingOrder="1"/>
    </xf>
    <xf numFmtId="0" fontId="58" fillId="5" borderId="29" xfId="0" applyFont="1" applyFill="1" applyBorder="1" applyAlignment="1">
      <alignment horizontal="left" vertical="top" wrapText="1" readingOrder="1"/>
    </xf>
    <xf numFmtId="0" fontId="58" fillId="5" borderId="0" xfId="0" applyFont="1" applyFill="1" applyBorder="1" applyAlignment="1">
      <alignment horizontal="left" vertical="top" wrapText="1" readingOrder="1"/>
    </xf>
    <xf numFmtId="0" fontId="58" fillId="5" borderId="30" xfId="0" applyFont="1" applyFill="1" applyBorder="1" applyAlignment="1">
      <alignment horizontal="left" vertical="top" wrapText="1" readingOrder="1"/>
    </xf>
    <xf numFmtId="0" fontId="13" fillId="0" borderId="1" xfId="5" applyFont="1" applyFill="1" applyBorder="1" applyAlignment="1">
      <alignment horizontal="center"/>
    </xf>
    <xf numFmtId="0" fontId="13" fillId="0" borderId="17" xfId="5" applyFont="1" applyFill="1" applyBorder="1" applyAlignment="1">
      <alignment horizontal="center"/>
    </xf>
    <xf numFmtId="0" fontId="13" fillId="0" borderId="3" xfId="5" applyFont="1" applyFill="1" applyBorder="1" applyAlignment="1">
      <alignment horizontal="center"/>
    </xf>
    <xf numFmtId="0" fontId="48" fillId="4" borderId="0" xfId="5" applyFont="1" applyFill="1" applyBorder="1" applyAlignment="1">
      <alignment horizontal="center"/>
    </xf>
    <xf numFmtId="164" fontId="48" fillId="4" borderId="0" xfId="1" applyNumberFormat="1" applyFont="1" applyFill="1" applyBorder="1" applyAlignment="1">
      <alignment horizontal="center" vertical="center"/>
    </xf>
    <xf numFmtId="0" fontId="48" fillId="4" borderId="0" xfId="13" applyFont="1" applyFill="1" applyBorder="1" applyAlignment="1">
      <alignment horizontal="center"/>
    </xf>
    <xf numFmtId="0" fontId="48" fillId="4" borderId="0" xfId="13" applyFont="1" applyFill="1" applyBorder="1" applyAlignment="1">
      <alignment horizontal="center" vertical="center"/>
    </xf>
    <xf numFmtId="0" fontId="65" fillId="7" borderId="0" xfId="5" applyFont="1" applyFill="1" applyAlignment="1">
      <alignment horizontal="left" vertical="center"/>
    </xf>
    <xf numFmtId="0" fontId="65" fillId="7" borderId="0" xfId="5" applyFont="1" applyFill="1" applyAlignment="1">
      <alignment horizontal="center" vertical="center" wrapText="1"/>
    </xf>
    <xf numFmtId="0" fontId="31" fillId="0" borderId="7" xfId="49" applyFont="1" applyBorder="1" applyAlignment="1">
      <alignment horizontal="center" vertical="center"/>
    </xf>
    <xf numFmtId="0" fontId="31" fillId="0" borderId="4" xfId="49" applyFont="1" applyBorder="1" applyAlignment="1">
      <alignment horizontal="center" vertical="center"/>
    </xf>
    <xf numFmtId="0" fontId="31" fillId="0" borderId="5" xfId="49" applyFont="1" applyBorder="1" applyAlignment="1">
      <alignment horizontal="center" vertical="center"/>
    </xf>
    <xf numFmtId="0" fontId="31" fillId="0" borderId="1" xfId="49" applyFont="1" applyBorder="1" applyAlignment="1">
      <alignment horizontal="center" vertical="center"/>
    </xf>
    <xf numFmtId="0" fontId="31" fillId="0" borderId="17" xfId="49" applyFont="1" applyBorder="1" applyAlignment="1">
      <alignment horizontal="center" vertical="center"/>
    </xf>
    <xf numFmtId="0" fontId="31" fillId="0" borderId="3" xfId="49" applyFont="1" applyBorder="1" applyAlignment="1">
      <alignment horizontal="center" vertical="center"/>
    </xf>
    <xf numFmtId="0" fontId="13" fillId="0" borderId="1" xfId="5" applyFont="1" applyFill="1" applyBorder="1" applyAlignment="1">
      <alignment horizontal="center" vertical="center"/>
    </xf>
    <xf numFmtId="0" fontId="13" fillId="0" borderId="17" xfId="5" applyFont="1" applyFill="1" applyBorder="1" applyAlignment="1">
      <alignment horizontal="center" vertical="center"/>
    </xf>
    <xf numFmtId="0" fontId="13" fillId="0" borderId="3" xfId="5" applyFont="1" applyFill="1" applyBorder="1" applyAlignment="1">
      <alignment horizontal="center" vertical="center"/>
    </xf>
    <xf numFmtId="0" fontId="13" fillId="0" borderId="13" xfId="5" applyFont="1" applyFill="1" applyBorder="1" applyAlignment="1">
      <alignment horizontal="center" vertical="center" wrapText="1"/>
    </xf>
    <xf numFmtId="0" fontId="13" fillId="0" borderId="15" xfId="5" applyFont="1" applyFill="1" applyBorder="1" applyAlignment="1">
      <alignment horizontal="center" vertical="center" wrapText="1"/>
    </xf>
    <xf numFmtId="0" fontId="13" fillId="0" borderId="1" xfId="5" applyBorder="1" applyAlignment="1">
      <alignment horizontal="center" vertical="center" wrapText="1"/>
    </xf>
    <xf numFmtId="0" fontId="13" fillId="0" borderId="3" xfId="5" applyBorder="1" applyAlignment="1">
      <alignment horizontal="center" vertical="center"/>
    </xf>
    <xf numFmtId="0" fontId="13" fillId="0" borderId="7" xfId="5" applyBorder="1" applyAlignment="1">
      <alignment horizontal="center" vertical="center" wrapText="1"/>
    </xf>
    <xf numFmtId="0" fontId="13" fillId="0" borderId="5" xfId="5" applyBorder="1" applyAlignment="1">
      <alignment horizontal="center" vertical="center"/>
    </xf>
    <xf numFmtId="0" fontId="13" fillId="0" borderId="1"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17" xfId="0" applyFont="1" applyBorder="1" applyAlignment="1">
      <alignment horizontal="center" vertical="center" wrapText="1"/>
    </xf>
    <xf numFmtId="0" fontId="13" fillId="0" borderId="13" xfId="5" applyFont="1" applyFill="1" applyBorder="1" applyAlignment="1">
      <alignment horizontal="center" wrapText="1"/>
    </xf>
    <xf numFmtId="0" fontId="13" fillId="0" borderId="15" xfId="5" applyFont="1" applyFill="1" applyBorder="1" applyAlignment="1">
      <alignment horizontal="center" wrapText="1"/>
    </xf>
    <xf numFmtId="0" fontId="13" fillId="0" borderId="7" xfId="5" applyFont="1" applyFill="1" applyBorder="1" applyAlignment="1">
      <alignment horizontal="center"/>
    </xf>
    <xf numFmtId="0" fontId="13" fillId="0" borderId="4" xfId="5" applyFont="1" applyFill="1" applyBorder="1" applyAlignment="1">
      <alignment horizontal="center"/>
    </xf>
    <xf numFmtId="0" fontId="13" fillId="0" borderId="5" xfId="5" applyFont="1" applyFill="1" applyBorder="1" applyAlignment="1">
      <alignment horizontal="center"/>
    </xf>
    <xf numFmtId="0" fontId="37" fillId="0" borderId="0" xfId="13" applyFont="1" applyAlignment="1">
      <alignment horizontal="left" wrapText="1"/>
    </xf>
    <xf numFmtId="3" fontId="80" fillId="0" borderId="0" xfId="20" applyNumberFormat="1" applyFont="1" applyAlignment="1">
      <alignment horizontal="left" wrapText="1"/>
    </xf>
    <xf numFmtId="0" fontId="17" fillId="0" borderId="4" xfId="13" applyFont="1" applyBorder="1" applyAlignment="1">
      <alignment horizontal="left" wrapText="1"/>
    </xf>
    <xf numFmtId="0" fontId="17" fillId="0" borderId="0" xfId="13" applyFont="1" applyAlignment="1">
      <alignment horizontal="left" wrapText="1"/>
    </xf>
    <xf numFmtId="0" fontId="13" fillId="0" borderId="10" xfId="13" applyFont="1" applyFill="1" applyBorder="1" applyAlignment="1">
      <alignment horizontal="center" vertical="center" wrapText="1"/>
    </xf>
    <xf numFmtId="0" fontId="13" fillId="0" borderId="7" xfId="13" applyBorder="1" applyAlignment="1">
      <alignment horizontal="center" vertical="center"/>
    </xf>
    <xf numFmtId="0" fontId="13" fillId="0" borderId="10" xfId="13" applyBorder="1" applyAlignment="1">
      <alignment horizontal="center" vertical="center"/>
    </xf>
    <xf numFmtId="0" fontId="13" fillId="0" borderId="8" xfId="13" applyBorder="1" applyAlignment="1">
      <alignment horizontal="center" vertical="center"/>
    </xf>
    <xf numFmtId="0" fontId="13" fillId="0" borderId="4" xfId="13" applyBorder="1" applyAlignment="1">
      <alignment horizontal="left"/>
    </xf>
    <xf numFmtId="0" fontId="13" fillId="0" borderId="0" xfId="13" applyBorder="1" applyAlignment="1">
      <alignment horizontal="left"/>
    </xf>
    <xf numFmtId="0" fontId="13" fillId="0" borderId="6" xfId="13" applyBorder="1" applyAlignment="1">
      <alignment horizontal="left"/>
    </xf>
    <xf numFmtId="0" fontId="13" fillId="0" borderId="10" xfId="13" applyBorder="1" applyAlignment="1">
      <alignment horizontal="center" vertical="center" wrapText="1"/>
    </xf>
    <xf numFmtId="0" fontId="13" fillId="0" borderId="8" xfId="13" applyBorder="1" applyAlignment="1">
      <alignment horizontal="center" vertical="center" wrapText="1"/>
    </xf>
    <xf numFmtId="0" fontId="13" fillId="0" borderId="8" xfId="13" applyFont="1" applyFill="1" applyBorder="1" applyAlignment="1">
      <alignment horizontal="center" vertical="center" wrapText="1"/>
    </xf>
    <xf numFmtId="0" fontId="13" fillId="0" borderId="1" xfId="13" applyBorder="1" applyAlignment="1">
      <alignment horizontal="center"/>
    </xf>
    <xf numFmtId="0" fontId="13" fillId="0" borderId="17" xfId="13" applyBorder="1" applyAlignment="1">
      <alignment horizontal="center"/>
    </xf>
    <xf numFmtId="0" fontId="13" fillId="0" borderId="1" xfId="13" applyFont="1" applyBorder="1" applyAlignment="1">
      <alignment horizontal="left"/>
    </xf>
    <xf numFmtId="0" fontId="13" fillId="0" borderId="17" xfId="13" applyBorder="1" applyAlignment="1">
      <alignment horizontal="left"/>
    </xf>
    <xf numFmtId="0" fontId="13" fillId="0" borderId="7" xfId="13" applyBorder="1" applyAlignment="1">
      <alignment horizontal="center" vertical="center" wrapText="1"/>
    </xf>
    <xf numFmtId="0" fontId="13" fillId="0" borderId="8" xfId="5" applyFont="1" applyBorder="1" applyAlignment="1">
      <alignment horizontal="center"/>
    </xf>
    <xf numFmtId="0" fontId="13" fillId="0" borderId="6" xfId="5" applyFont="1" applyBorder="1" applyAlignment="1">
      <alignment horizontal="center"/>
    </xf>
    <xf numFmtId="0" fontId="13" fillId="0" borderId="1" xfId="5" applyFont="1" applyBorder="1" applyAlignment="1">
      <alignment horizontal="center"/>
    </xf>
    <xf numFmtId="0" fontId="13" fillId="0" borderId="17" xfId="5" applyFont="1" applyBorder="1" applyAlignment="1">
      <alignment horizontal="center"/>
    </xf>
    <xf numFmtId="0" fontId="13" fillId="0" borderId="3" xfId="5" applyFont="1" applyBorder="1" applyAlignment="1">
      <alignment horizontal="center"/>
    </xf>
    <xf numFmtId="0" fontId="28" fillId="0" borderId="0" xfId="5" applyFont="1" applyFill="1" applyAlignment="1">
      <alignment horizontal="left" wrapText="1"/>
    </xf>
    <xf numFmtId="0" fontId="13" fillId="0" borderId="10" xfId="5" applyFont="1" applyBorder="1" applyAlignment="1">
      <alignment horizontal="center"/>
    </xf>
    <xf numFmtId="0" fontId="13" fillId="0" borderId="0" xfId="5" applyFont="1" applyBorder="1" applyAlignment="1">
      <alignment horizontal="center"/>
    </xf>
    <xf numFmtId="0" fontId="13" fillId="0" borderId="7" xfId="5" applyFont="1" applyBorder="1" applyAlignment="1">
      <alignment horizontal="center"/>
    </xf>
    <xf numFmtId="0" fontId="13" fillId="0" borderId="4" xfId="5" applyFont="1" applyBorder="1" applyAlignment="1">
      <alignment horizontal="center"/>
    </xf>
    <xf numFmtId="0" fontId="13" fillId="0" borderId="5" xfId="5" applyFont="1" applyBorder="1" applyAlignment="1">
      <alignment horizontal="center"/>
    </xf>
    <xf numFmtId="0" fontId="13" fillId="0" borderId="8" xfId="5" applyFill="1" applyBorder="1" applyAlignment="1">
      <alignment horizontal="center" vertical="center"/>
    </xf>
    <xf numFmtId="0" fontId="13" fillId="0" borderId="9" xfId="5" applyFill="1" applyBorder="1" applyAlignment="1">
      <alignment horizontal="center" vertical="center"/>
    </xf>
    <xf numFmtId="0" fontId="13" fillId="0" borderId="6" xfId="5" applyFill="1" applyBorder="1" applyAlignment="1">
      <alignment horizontal="center" vertical="center"/>
    </xf>
    <xf numFmtId="0" fontId="13" fillId="0" borderId="7" xfId="5" applyFill="1" applyBorder="1" applyAlignment="1">
      <alignment horizontal="center" vertical="center" wrapText="1"/>
    </xf>
    <xf numFmtId="0" fontId="13" fillId="0" borderId="5" xfId="5" applyFill="1" applyBorder="1" applyAlignment="1">
      <alignment horizontal="center" vertical="center" wrapText="1"/>
    </xf>
    <xf numFmtId="0" fontId="13" fillId="0" borderId="4" xfId="5" applyFill="1" applyBorder="1" applyAlignment="1">
      <alignment horizontal="center" vertical="center" wrapText="1"/>
    </xf>
    <xf numFmtId="0" fontId="13" fillId="0" borderId="7" xfId="5" applyBorder="1" applyAlignment="1">
      <alignment horizontal="left" wrapText="1"/>
    </xf>
    <xf numFmtId="0" fontId="13" fillId="0" borderId="8" xfId="5" applyBorder="1" applyAlignment="1">
      <alignment horizontal="left" wrapText="1"/>
    </xf>
    <xf numFmtId="0" fontId="13" fillId="0" borderId="7" xfId="5" applyBorder="1" applyAlignment="1">
      <alignment horizontal="center"/>
    </xf>
    <xf numFmtId="0" fontId="13" fillId="0" borderId="4" xfId="5" applyBorder="1" applyAlignment="1">
      <alignment horizontal="center"/>
    </xf>
    <xf numFmtId="0" fontId="13" fillId="0" borderId="5" xfId="5" applyBorder="1" applyAlignment="1">
      <alignment horizontal="center"/>
    </xf>
    <xf numFmtId="0" fontId="13" fillId="0" borderId="7" xfId="5" applyFont="1" applyBorder="1" applyAlignment="1">
      <alignment horizontal="center" vertical="center"/>
    </xf>
    <xf numFmtId="0" fontId="13" fillId="0" borderId="5" xfId="5" applyFont="1" applyBorder="1" applyAlignment="1">
      <alignment horizontal="center" vertical="center"/>
    </xf>
    <xf numFmtId="0" fontId="13" fillId="0" borderId="4" xfId="5" applyFont="1" applyBorder="1" applyAlignment="1">
      <alignment horizontal="center" vertical="center"/>
    </xf>
    <xf numFmtId="0" fontId="13" fillId="0" borderId="10" xfId="5" applyFont="1" applyBorder="1" applyAlignment="1">
      <alignment horizontal="center" vertical="center"/>
    </xf>
    <xf numFmtId="0" fontId="13" fillId="0" borderId="11" xfId="5" applyFont="1" applyBorder="1" applyAlignment="1">
      <alignment horizontal="center" vertical="center"/>
    </xf>
    <xf numFmtId="0" fontId="13" fillId="0" borderId="0" xfId="5" applyFont="1" applyBorder="1" applyAlignment="1">
      <alignment horizontal="center" vertical="center"/>
    </xf>
    <xf numFmtId="0" fontId="13" fillId="0" borderId="17" xfId="13" applyFont="1" applyBorder="1" applyAlignment="1">
      <alignment horizontal="center" vertical="center"/>
    </xf>
    <xf numFmtId="0" fontId="13" fillId="0" borderId="3" xfId="13" applyFont="1" applyBorder="1" applyAlignment="1">
      <alignment horizontal="center" vertical="center"/>
    </xf>
    <xf numFmtId="0" fontId="13" fillId="0" borderId="7" xfId="13" applyFont="1" applyBorder="1" applyAlignment="1">
      <alignment horizontal="center" vertical="center"/>
    </xf>
    <xf numFmtId="0" fontId="13" fillId="0" borderId="4" xfId="13" applyFont="1" applyBorder="1" applyAlignment="1">
      <alignment horizontal="center" vertical="center"/>
    </xf>
    <xf numFmtId="0" fontId="13" fillId="0" borderId="10" xfId="13" applyFont="1" applyBorder="1" applyAlignment="1">
      <alignment horizontal="center" vertical="center"/>
    </xf>
    <xf numFmtId="0" fontId="13" fillId="0" borderId="0" xfId="13" applyFont="1" applyBorder="1" applyAlignment="1">
      <alignment horizontal="center" vertical="center"/>
    </xf>
    <xf numFmtId="0" fontId="13" fillId="0" borderId="8" xfId="13" applyFont="1" applyFill="1" applyBorder="1" applyAlignment="1">
      <alignment horizontal="center" vertical="center"/>
    </xf>
    <xf numFmtId="0" fontId="13" fillId="0" borderId="6" xfId="13" applyFont="1" applyFill="1" applyBorder="1" applyAlignment="1">
      <alignment horizontal="center" vertical="center"/>
    </xf>
    <xf numFmtId="0" fontId="13" fillId="0" borderId="0" xfId="13" applyFont="1" applyFill="1" applyBorder="1" applyAlignment="1">
      <alignment horizontal="center" vertical="center"/>
    </xf>
    <xf numFmtId="0" fontId="13" fillId="0" borderId="1" xfId="13" applyFont="1" applyBorder="1" applyAlignment="1">
      <alignment horizontal="center" vertical="center"/>
    </xf>
    <xf numFmtId="0" fontId="13" fillId="0" borderId="8" xfId="13" applyFont="1" applyBorder="1" applyAlignment="1">
      <alignment horizontal="center" vertical="center"/>
    </xf>
    <xf numFmtId="0" fontId="13" fillId="0" borderId="6" xfId="13" applyFont="1" applyBorder="1" applyAlignment="1">
      <alignment horizontal="center" vertical="center"/>
    </xf>
    <xf numFmtId="0" fontId="13" fillId="0" borderId="13" xfId="5" applyFont="1" applyBorder="1" applyAlignment="1">
      <alignment horizontal="center" vertical="center" wrapText="1"/>
    </xf>
    <xf numFmtId="0" fontId="13" fillId="0" borderId="15" xfId="5" applyFont="1" applyBorder="1" applyAlignment="1">
      <alignment horizontal="center" vertical="center" wrapText="1"/>
    </xf>
    <xf numFmtId="0" fontId="13" fillId="0" borderId="1" xfId="5" applyFont="1" applyBorder="1" applyAlignment="1">
      <alignment horizontal="center" vertical="center"/>
    </xf>
    <xf numFmtId="0" fontId="13" fillId="0" borderId="17" xfId="5" applyFont="1" applyBorder="1" applyAlignment="1">
      <alignment horizontal="center" vertical="center"/>
    </xf>
    <xf numFmtId="0" fontId="13" fillId="0" borderId="3" xfId="5" applyFont="1" applyBorder="1" applyAlignment="1">
      <alignment horizontal="center" vertical="center"/>
    </xf>
    <xf numFmtId="0" fontId="13" fillId="0" borderId="17" xfId="5" applyFont="1" applyBorder="1" applyAlignment="1">
      <alignment horizontal="center" vertical="center" wrapText="1"/>
    </xf>
    <xf numFmtId="0" fontId="13" fillId="0" borderId="7" xfId="13" applyBorder="1" applyAlignment="1">
      <alignment horizontal="center"/>
    </xf>
    <xf numFmtId="0" fontId="13" fillId="0" borderId="5" xfId="13" applyBorder="1" applyAlignment="1">
      <alignment horizontal="center"/>
    </xf>
    <xf numFmtId="0" fontId="13" fillId="0" borderId="4" xfId="13" applyBorder="1" applyAlignment="1">
      <alignment horizontal="center"/>
    </xf>
    <xf numFmtId="0" fontId="0" fillId="0" borderId="0" xfId="0" applyAlignment="1">
      <alignment horizontal="left"/>
    </xf>
  </cellXfs>
  <cellStyles count="62">
    <cellStyle name="Comma" xfId="1" builtinId="3"/>
    <cellStyle name="Comma 2" xfId="19"/>
    <cellStyle name="Comma 3" xfId="54"/>
    <cellStyle name="Currency 2" xfId="2"/>
    <cellStyle name="Currency 2 2" xfId="35"/>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40" builtinId="8"/>
    <cellStyle name="Hyperlink 2" xfId="42"/>
    <cellStyle name="Normal" xfId="0" builtinId="0"/>
    <cellStyle name="Normal 10" xfId="46"/>
    <cellStyle name="Normal 2" xfId="3"/>
    <cellStyle name="Normal 2 2" xfId="13"/>
    <cellStyle name="Normal 3" xfId="4"/>
    <cellStyle name="Normal 3 2" xfId="15"/>
    <cellStyle name="Normal 3 2 2" xfId="52"/>
    <cellStyle name="Normal 3 2 2 2" xfId="56"/>
    <cellStyle name="Normal 3 2 2 3" xfId="59"/>
    <cellStyle name="Normal 3 3" xfId="36"/>
    <cellStyle name="Normal 3 4" xfId="16"/>
    <cellStyle name="Normal 3 4 2" xfId="51"/>
    <cellStyle name="Normal 3 4 2 2" xfId="55"/>
    <cellStyle name="Normal 3 4 2 3" xfId="58"/>
    <cellStyle name="Normal 4" xfId="5"/>
    <cellStyle name="Normal 5" xfId="6"/>
    <cellStyle name="Normal 5 2" xfId="20"/>
    <cellStyle name="Normal 6" xfId="7"/>
    <cellStyle name="Normal 7" xfId="34"/>
    <cellStyle name="Normal 7 2" xfId="45"/>
    <cellStyle name="Normal 7 2 2" xfId="50"/>
    <cellStyle name="Normal 7 2 3" xfId="61"/>
    <cellStyle name="Normal 8" xfId="41"/>
    <cellStyle name="Normal 9" xfId="43"/>
    <cellStyle name="Normal 9 2" xfId="49"/>
    <cellStyle name="Normal_Figure" xfId="14"/>
    <cellStyle name="Normal_Turbine IEC Class-avg" xfId="17"/>
    <cellStyle name="Percent" xfId="11" builtinId="5"/>
    <cellStyle name="Percent 2" xfId="8"/>
    <cellStyle name="Percent 2 2" xfId="37"/>
    <cellStyle name="Percent 3" xfId="9"/>
    <cellStyle name="Percent 3 2" xfId="18"/>
    <cellStyle name="Percent 3 2 2" xfId="53"/>
    <cellStyle name="Percent 3 2 2 2" xfId="57"/>
    <cellStyle name="Percent 3 2 2 3" xfId="60"/>
    <cellStyle name="Percent 3 3" xfId="38"/>
    <cellStyle name="Percent 4" xfId="12"/>
    <cellStyle name="Percent 5" xfId="44"/>
    <cellStyle name="Percent 5 2" xfId="47"/>
    <cellStyle name="Percent 6" xfId="48"/>
    <cellStyle name="Percent_Wind_Project_Quarterly_Reports_010907" xfId="33"/>
    <cellStyle name="Style 1" xfId="10"/>
    <cellStyle name="Style 1 2" xfId="39"/>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BBB59"/>
      <color rgb="FFC89800"/>
      <color rgb="FF808080"/>
      <color rgb="FFEBF1DE"/>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theme" Target="theme/theme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calcChain" Target="calcChain.xml"/></Relationships>
</file>

<file path=xl/charts/_rels/chart1.xml.rels><?xml version="1.0" encoding="UTF-8" standalone="yes"?>
<Relationships xmlns="http://schemas.openxmlformats.org/package/2006/relationships"><Relationship Id="rId1" Type="http://schemas.openxmlformats.org/officeDocument/2006/relationships/chartUserShapes" Target="../drawings/drawing4.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3.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4.xml.rels><?xml version="1.0" encoding="UTF-8" standalone="yes"?>
<Relationships xmlns="http://schemas.openxmlformats.org/package/2006/relationships"><Relationship Id="rId1" Type="http://schemas.openxmlformats.org/officeDocument/2006/relationships/chartUserShapes" Target="../drawings/drawing8.xml"/></Relationships>
</file>

<file path=xl/charts/_rels/chart5.xml.rels><?xml version="1.0" encoding="UTF-8" standalone="yes"?>
<Relationships xmlns="http://schemas.openxmlformats.org/package/2006/relationships"><Relationship Id="rId1" Type="http://schemas.openxmlformats.org/officeDocument/2006/relationships/chartUserShapes" Target="../drawings/drawing11.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13.xml"/><Relationship Id="rId2" Type="http://schemas.microsoft.com/office/2011/relationships/chartColorStyle" Target="colors3.xml"/><Relationship Id="rId1" Type="http://schemas.microsoft.com/office/2011/relationships/chartStyle" Target="style3.xml"/></Relationships>
</file>

<file path=xl/charts/_rels/chart7.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8.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9.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6.xml"/><Relationship Id="rId1" Type="http://schemas.microsoft.com/office/2011/relationships/chartStyle" Target="style6.xml"/><Relationship Id="rId4" Type="http://schemas.openxmlformats.org/officeDocument/2006/relationships/chartUserShapes" Target="../drawings/drawing20.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22.xml"/></Relationships>
</file>

<file path=xl/charts/_rels/chart12.xml.rels><?xml version="1.0" encoding="UTF-8" standalone="yes"?>
<Relationships xmlns="http://schemas.openxmlformats.org/package/2006/relationships"><Relationship Id="rId3" Type="http://schemas.openxmlformats.org/officeDocument/2006/relationships/chartUserShapes" Target="../drawings/drawing26.xml"/><Relationship Id="rId2" Type="http://schemas.microsoft.com/office/2011/relationships/chartColorStyle" Target="colors7.xml"/><Relationship Id="rId1" Type="http://schemas.microsoft.com/office/2011/relationships/chartStyle" Target="style7.xml"/></Relationships>
</file>

<file path=xl/charts/_rels/chart13.xml.rels><?xml version="1.0" encoding="UTF-8" standalone="yes"?>
<Relationships xmlns="http://schemas.openxmlformats.org/package/2006/relationships"><Relationship Id="rId3" Type="http://schemas.openxmlformats.org/officeDocument/2006/relationships/chartUserShapes" Target="../drawings/drawing27.xml"/><Relationship Id="rId2" Type="http://schemas.microsoft.com/office/2011/relationships/chartColorStyle" Target="colors8.xml"/><Relationship Id="rId1" Type="http://schemas.microsoft.com/office/2011/relationships/chartStyle" Target="style8.xml"/></Relationships>
</file>

<file path=xl/charts/_rels/chart14.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5.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6.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7.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12.xml"/><Relationship Id="rId1" Type="http://schemas.microsoft.com/office/2011/relationships/chartStyle" Target="style12.xml"/></Relationships>
</file>

<file path=xl/charts/_rels/chart18.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9.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20.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21.xml.rels><?xml version="1.0" encoding="UTF-8" standalone="yes"?>
<Relationships xmlns="http://schemas.openxmlformats.org/package/2006/relationships"><Relationship Id="rId1" Type="http://schemas.openxmlformats.org/officeDocument/2006/relationships/chartUserShapes" Target="../drawings/drawing34.xml"/></Relationships>
</file>

<file path=xl/charts/_rels/chart22.xml.rels><?xml version="1.0" encoding="UTF-8" standalone="yes"?>
<Relationships xmlns="http://schemas.openxmlformats.org/package/2006/relationships"><Relationship Id="rId1" Type="http://schemas.openxmlformats.org/officeDocument/2006/relationships/chartUserShapes" Target="../drawings/drawing35.xml"/></Relationships>
</file>

<file path=xl/charts/_rels/chart23.xml.rels><?xml version="1.0" encoding="UTF-8" standalone="yes"?>
<Relationships xmlns="http://schemas.openxmlformats.org/package/2006/relationships"><Relationship Id="rId1" Type="http://schemas.openxmlformats.org/officeDocument/2006/relationships/chartUserShapes" Target="../drawings/drawing37.xml"/></Relationships>
</file>

<file path=xl/charts/_rels/chart24.xml.rels><?xml version="1.0" encoding="UTF-8" standalone="yes"?>
<Relationships xmlns="http://schemas.openxmlformats.org/package/2006/relationships"><Relationship Id="rId1" Type="http://schemas.openxmlformats.org/officeDocument/2006/relationships/chartUserShapes" Target="../drawings/drawing38.xml"/></Relationships>
</file>

<file path=xl/charts/_rels/chart25.xml.rels><?xml version="1.0" encoding="UTF-8" standalone="yes"?>
<Relationships xmlns="http://schemas.openxmlformats.org/package/2006/relationships"><Relationship Id="rId1" Type="http://schemas.openxmlformats.org/officeDocument/2006/relationships/chartUserShapes" Target="../drawings/drawing40.xml"/></Relationships>
</file>

<file path=xl/charts/_rels/chart26.xml.rels><?xml version="1.0" encoding="UTF-8" standalone="yes"?>
<Relationships xmlns="http://schemas.openxmlformats.org/package/2006/relationships"><Relationship Id="rId1" Type="http://schemas.openxmlformats.org/officeDocument/2006/relationships/chartUserShapes" Target="../drawings/drawing42.xml"/></Relationships>
</file>

<file path=xl/charts/_rels/chart27.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16.xml"/><Relationship Id="rId1" Type="http://schemas.microsoft.com/office/2011/relationships/chartStyle" Target="style16.xml"/></Relationships>
</file>

<file path=xl/charts/_rels/chart28.xml.rels><?xml version="1.0" encoding="UTF-8" standalone="yes"?>
<Relationships xmlns="http://schemas.openxmlformats.org/package/2006/relationships"><Relationship Id="rId3" Type="http://schemas.openxmlformats.org/officeDocument/2006/relationships/chartUserShapes" Target="../drawings/drawing44.xml"/><Relationship Id="rId2" Type="http://schemas.microsoft.com/office/2011/relationships/chartColorStyle" Target="colors17.xml"/><Relationship Id="rId1" Type="http://schemas.microsoft.com/office/2011/relationships/chartStyle" Target="style17.xml"/></Relationships>
</file>

<file path=xl/charts/_rels/chart29.xml.rels><?xml version="1.0" encoding="UTF-8" standalone="yes"?>
<Relationships xmlns="http://schemas.openxmlformats.org/package/2006/relationships"><Relationship Id="rId1" Type="http://schemas.openxmlformats.org/officeDocument/2006/relationships/chartUserShapes" Target="../drawings/drawing46.xml"/></Relationships>
</file>

<file path=xl/charts/_rels/chart30.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18.xml"/><Relationship Id="rId1" Type="http://schemas.microsoft.com/office/2011/relationships/chartStyle" Target="style18.xml"/></Relationships>
</file>

<file path=xl/charts/_rels/chart31.xml.rels><?xml version="1.0" encoding="UTF-8" standalone="yes"?>
<Relationships xmlns="http://schemas.openxmlformats.org/package/2006/relationships"><Relationship Id="rId3" Type="http://schemas.openxmlformats.org/officeDocument/2006/relationships/chartUserShapes" Target="../drawings/drawing51.xml"/><Relationship Id="rId2" Type="http://schemas.microsoft.com/office/2011/relationships/chartColorStyle" Target="colors19.xml"/><Relationship Id="rId1" Type="http://schemas.microsoft.com/office/2011/relationships/chartStyle" Target="style19.xml"/></Relationships>
</file>

<file path=xl/charts/_rels/chart32.xml.rels><?xml version="1.0" encoding="UTF-8" standalone="yes"?>
<Relationships xmlns="http://schemas.openxmlformats.org/package/2006/relationships"><Relationship Id="rId3" Type="http://schemas.openxmlformats.org/officeDocument/2006/relationships/chartUserShapes" Target="../drawings/drawing53.xml"/><Relationship Id="rId2" Type="http://schemas.microsoft.com/office/2011/relationships/chartColorStyle" Target="colors20.xml"/><Relationship Id="rId1" Type="http://schemas.microsoft.com/office/2011/relationships/chartStyle" Target="style20.xml"/></Relationships>
</file>

<file path=xl/charts/_rels/chart33.xml.rels><?xml version="1.0" encoding="UTF-8" standalone="yes"?>
<Relationships xmlns="http://schemas.openxmlformats.org/package/2006/relationships"><Relationship Id="rId3" Type="http://schemas.openxmlformats.org/officeDocument/2006/relationships/chartUserShapes" Target="../drawings/drawing55.xml"/><Relationship Id="rId2" Type="http://schemas.microsoft.com/office/2011/relationships/chartColorStyle" Target="colors21.xml"/><Relationship Id="rId1" Type="http://schemas.microsoft.com/office/2011/relationships/chartStyle" Target="style21.xml"/></Relationships>
</file>

<file path=xl/charts/_rels/chart34.xml.rels><?xml version="1.0" encoding="UTF-8" standalone="yes"?>
<Relationships xmlns="http://schemas.openxmlformats.org/package/2006/relationships"><Relationship Id="rId3" Type="http://schemas.openxmlformats.org/officeDocument/2006/relationships/chartUserShapes" Target="../drawings/drawing56.xml"/><Relationship Id="rId2" Type="http://schemas.microsoft.com/office/2011/relationships/chartColorStyle" Target="colors22.xml"/><Relationship Id="rId1" Type="http://schemas.microsoft.com/office/2011/relationships/chartStyle" Target="style22.xml"/></Relationships>
</file>

<file path=xl/charts/_rels/chart35.xml.rels><?xml version="1.0" encoding="UTF-8" standalone="yes"?>
<Relationships xmlns="http://schemas.openxmlformats.org/package/2006/relationships"><Relationship Id="rId1" Type="http://schemas.openxmlformats.org/officeDocument/2006/relationships/chartUserShapes" Target="../drawings/drawing58.xml"/></Relationships>
</file>

<file path=xl/charts/_rels/chart36.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37.xml.rels><?xml version="1.0" encoding="UTF-8" standalone="yes"?>
<Relationships xmlns="http://schemas.openxmlformats.org/package/2006/relationships"><Relationship Id="rId1" Type="http://schemas.openxmlformats.org/officeDocument/2006/relationships/chartUserShapes" Target="../drawings/drawing63.xml"/></Relationships>
</file>

<file path=xl/charts/_rels/chart38.xml.rels><?xml version="1.0" encoding="UTF-8" standalone="yes"?>
<Relationships xmlns="http://schemas.openxmlformats.org/package/2006/relationships"><Relationship Id="rId1" Type="http://schemas.openxmlformats.org/officeDocument/2006/relationships/chartUserShapes" Target="../drawings/drawing64.xml"/></Relationships>
</file>

<file path=xl/charts/_rels/chart39.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40.xml.rels><?xml version="1.0" encoding="UTF-8" standalone="yes"?>
<Relationships xmlns="http://schemas.openxmlformats.org/package/2006/relationships"><Relationship Id="rId1" Type="http://schemas.openxmlformats.org/officeDocument/2006/relationships/chartUserShapes" Target="../drawings/drawing66.xml"/></Relationships>
</file>

<file path=xl/charts/_rels/chart41.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42.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43.xml.rels><?xml version="1.0" encoding="UTF-8" standalone="yes"?>
<Relationships xmlns="http://schemas.openxmlformats.org/package/2006/relationships"><Relationship Id="rId3" Type="http://schemas.openxmlformats.org/officeDocument/2006/relationships/chartUserShapes" Target="../drawings/drawing69.xml"/><Relationship Id="rId2" Type="http://schemas.microsoft.com/office/2011/relationships/chartColorStyle" Target="colors25.xml"/><Relationship Id="rId1" Type="http://schemas.microsoft.com/office/2011/relationships/chartStyle" Target="style25.xml"/></Relationships>
</file>

<file path=xl/charts/_rels/chart44.xml.rels><?xml version="1.0" encoding="UTF-8" standalone="yes"?>
<Relationships xmlns="http://schemas.openxmlformats.org/package/2006/relationships"><Relationship Id="rId1" Type="http://schemas.openxmlformats.org/officeDocument/2006/relationships/chartUserShapes" Target="../drawings/drawing71.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75.xml"/><Relationship Id="rId2" Type="http://schemas.microsoft.com/office/2011/relationships/chartColorStyle" Target="colors26.xml"/><Relationship Id="rId1" Type="http://schemas.microsoft.com/office/2011/relationships/chartStyle" Target="style26.xml"/></Relationships>
</file>

<file path=xl/charts/_rels/chart46.xml.rels><?xml version="1.0" encoding="UTF-8" standalone="yes"?>
<Relationships xmlns="http://schemas.openxmlformats.org/package/2006/relationships"><Relationship Id="rId3" Type="http://schemas.openxmlformats.org/officeDocument/2006/relationships/chartUserShapes" Target="../drawings/drawing76.xml"/><Relationship Id="rId2" Type="http://schemas.microsoft.com/office/2011/relationships/chartColorStyle" Target="colors27.xml"/><Relationship Id="rId1" Type="http://schemas.microsoft.com/office/2011/relationships/chartStyle" Target="style27.xml"/></Relationships>
</file>

<file path=xl/charts/_rels/chart47.xml.rels><?xml version="1.0" encoding="UTF-8" standalone="yes"?>
<Relationships xmlns="http://schemas.openxmlformats.org/package/2006/relationships"><Relationship Id="rId3" Type="http://schemas.openxmlformats.org/officeDocument/2006/relationships/chartUserShapes" Target="../drawings/drawing77.xml"/><Relationship Id="rId2" Type="http://schemas.microsoft.com/office/2011/relationships/chartColorStyle" Target="colors28.xml"/><Relationship Id="rId1" Type="http://schemas.microsoft.com/office/2011/relationships/chartStyle" Target="style28.xml"/></Relationships>
</file>

<file path=xl/charts/_rels/chart48.xml.rels><?xml version="1.0" encoding="UTF-8" standalone="yes"?>
<Relationships xmlns="http://schemas.openxmlformats.org/package/2006/relationships"><Relationship Id="rId3" Type="http://schemas.openxmlformats.org/officeDocument/2006/relationships/chartUserShapes" Target="../drawings/drawing78.xml"/><Relationship Id="rId2" Type="http://schemas.microsoft.com/office/2011/relationships/chartColorStyle" Target="colors29.xml"/><Relationship Id="rId1" Type="http://schemas.microsoft.com/office/2011/relationships/chartStyle" Target="style29.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79.xml"/><Relationship Id="rId2" Type="http://schemas.microsoft.com/office/2011/relationships/chartColorStyle" Target="colors30.xml"/><Relationship Id="rId1" Type="http://schemas.microsoft.com/office/2011/relationships/chartStyle" Target="style30.xml"/></Relationships>
</file>

<file path=xl/charts/_rels/chart50.xml.rels><?xml version="1.0" encoding="UTF-8" standalone="yes"?>
<Relationships xmlns="http://schemas.openxmlformats.org/package/2006/relationships"><Relationship Id="rId3" Type="http://schemas.openxmlformats.org/officeDocument/2006/relationships/chartUserShapes" Target="../drawings/drawing80.xml"/><Relationship Id="rId2" Type="http://schemas.microsoft.com/office/2011/relationships/chartColorStyle" Target="colors31.xml"/><Relationship Id="rId1" Type="http://schemas.microsoft.com/office/2011/relationships/chartStyle" Target="style31.xml"/></Relationships>
</file>

<file path=xl/charts/_rels/chart51.xml.rels><?xml version="1.0" encoding="UTF-8" standalone="yes"?>
<Relationships xmlns="http://schemas.openxmlformats.org/package/2006/relationships"><Relationship Id="rId3" Type="http://schemas.openxmlformats.org/officeDocument/2006/relationships/chartUserShapes" Target="../drawings/drawing81.xml"/><Relationship Id="rId2" Type="http://schemas.microsoft.com/office/2011/relationships/chartColorStyle" Target="colors32.xml"/><Relationship Id="rId1" Type="http://schemas.microsoft.com/office/2011/relationships/chartStyle" Target="style32.xml"/></Relationships>
</file>

<file path=xl/charts/_rels/chart52.xml.rels><?xml version="1.0" encoding="UTF-8" standalone="yes"?>
<Relationships xmlns="http://schemas.openxmlformats.org/package/2006/relationships"><Relationship Id="rId3" Type="http://schemas.openxmlformats.org/officeDocument/2006/relationships/chartUserShapes" Target="../drawings/drawing82.xml"/><Relationship Id="rId2" Type="http://schemas.microsoft.com/office/2011/relationships/chartColorStyle" Target="colors33.xml"/><Relationship Id="rId1" Type="http://schemas.microsoft.com/office/2011/relationships/chartStyle" Target="style33.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83.xml"/><Relationship Id="rId2" Type="http://schemas.microsoft.com/office/2011/relationships/chartColorStyle" Target="colors34.xml"/><Relationship Id="rId1" Type="http://schemas.microsoft.com/office/2011/relationships/chartStyle" Target="style34.xml"/></Relationships>
</file>

<file path=xl/charts/_rels/chart54.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55.xml.rels><?xml version="1.0" encoding="UTF-8" standalone="yes"?>
<Relationships xmlns="http://schemas.openxmlformats.org/package/2006/relationships"><Relationship Id="rId1" Type="http://schemas.openxmlformats.org/officeDocument/2006/relationships/chartUserShapes" Target="../drawings/drawing85.xml"/></Relationships>
</file>

<file path=xl/charts/_rels/chart56.xml.rels><?xml version="1.0" encoding="UTF-8" standalone="yes"?>
<Relationships xmlns="http://schemas.openxmlformats.org/package/2006/relationships"><Relationship Id="rId1" Type="http://schemas.openxmlformats.org/officeDocument/2006/relationships/chartUserShapes" Target="../drawings/drawing87.xml"/></Relationships>
</file>

<file path=xl/charts/_rels/chart57.xml.rels><?xml version="1.0" encoding="UTF-8" standalone="yes"?>
<Relationships xmlns="http://schemas.openxmlformats.org/package/2006/relationships"><Relationship Id="rId1" Type="http://schemas.openxmlformats.org/officeDocument/2006/relationships/chartUserShapes" Target="../drawings/drawing89.xml"/></Relationships>
</file>

<file path=xl/charts/_rels/chart58.xml.rels><?xml version="1.0" encoding="UTF-8" standalone="yes"?>
<Relationships xmlns="http://schemas.openxmlformats.org/package/2006/relationships"><Relationship Id="rId2" Type="http://schemas.openxmlformats.org/officeDocument/2006/relationships/chartUserShapes" Target="../drawings/drawing91.xml"/><Relationship Id="rId1" Type="http://schemas.openxmlformats.org/officeDocument/2006/relationships/themeOverride" Target="../theme/themeOverride2.xml"/></Relationships>
</file>

<file path=xl/charts/_rels/chart59.xml.rels><?xml version="1.0" encoding="UTF-8" standalone="yes"?>
<Relationships xmlns="http://schemas.openxmlformats.org/package/2006/relationships"><Relationship Id="rId1" Type="http://schemas.openxmlformats.org/officeDocument/2006/relationships/chartUserShapes" Target="../drawings/drawing93.xml"/></Relationships>
</file>

<file path=xl/charts/_rels/chart60.xml.rels><?xml version="1.0" encoding="UTF-8" standalone="yes"?>
<Relationships xmlns="http://schemas.openxmlformats.org/package/2006/relationships"><Relationship Id="rId1" Type="http://schemas.openxmlformats.org/officeDocument/2006/relationships/chartUserShapes" Target="../drawings/drawing94.xml"/></Relationships>
</file>

<file path=xl/charts/_rels/chart61.xml.rels><?xml version="1.0" encoding="UTF-8" standalone="yes"?>
<Relationships xmlns="http://schemas.openxmlformats.org/package/2006/relationships"><Relationship Id="rId1" Type="http://schemas.openxmlformats.org/officeDocument/2006/relationships/chartUserShapes" Target="../drawings/drawing95.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96.xml"/></Relationships>
</file>

<file path=xl/charts/_rels/chart63.xml.rels><?xml version="1.0" encoding="UTF-8" standalone="yes"?>
<Relationships xmlns="http://schemas.openxmlformats.org/package/2006/relationships"><Relationship Id="rId1" Type="http://schemas.openxmlformats.org/officeDocument/2006/relationships/chartUserShapes" Target="../drawings/drawing98.xml"/></Relationships>
</file>

<file path=xl/charts/_rels/chart64.xml.rels><?xml version="1.0" encoding="UTF-8" standalone="yes"?>
<Relationships xmlns="http://schemas.openxmlformats.org/package/2006/relationships"><Relationship Id="rId1" Type="http://schemas.openxmlformats.org/officeDocument/2006/relationships/chartUserShapes" Target="../drawings/drawing99.xml"/></Relationships>
</file>

<file path=xl/charts/_rels/chart65.xml.rels><?xml version="1.0" encoding="UTF-8" standalone="yes"?>
<Relationships xmlns="http://schemas.openxmlformats.org/package/2006/relationships"><Relationship Id="rId1" Type="http://schemas.openxmlformats.org/officeDocument/2006/relationships/chartUserShapes" Target="../drawings/drawing100.xml"/></Relationships>
</file>

<file path=xl/charts/_rels/chart66.xml.rels><?xml version="1.0" encoding="UTF-8" standalone="yes"?>
<Relationships xmlns="http://schemas.openxmlformats.org/package/2006/relationships"><Relationship Id="rId1" Type="http://schemas.openxmlformats.org/officeDocument/2006/relationships/chartUserShapes" Target="../drawings/drawing101.xml"/></Relationships>
</file>

<file path=xl/charts/_rels/chart67.xml.rels><?xml version="1.0" encoding="UTF-8" standalone="yes"?>
<Relationships xmlns="http://schemas.openxmlformats.org/package/2006/relationships"><Relationship Id="rId1" Type="http://schemas.openxmlformats.org/officeDocument/2006/relationships/chartUserShapes" Target="../drawings/drawing102.xml"/></Relationships>
</file>

<file path=xl/charts/_rels/chart68.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69.xml.rels><?xml version="1.0" encoding="UTF-8" standalone="yes"?>
<Relationships xmlns="http://schemas.openxmlformats.org/package/2006/relationships"><Relationship Id="rId1" Type="http://schemas.openxmlformats.org/officeDocument/2006/relationships/chartUserShapes" Target="../drawings/drawing103.xml"/></Relationships>
</file>

<file path=xl/charts/_rels/chart70.xml.rels><?xml version="1.0" encoding="UTF-8" standalone="yes"?>
<Relationships xmlns="http://schemas.openxmlformats.org/package/2006/relationships"><Relationship Id="rId3" Type="http://schemas.openxmlformats.org/officeDocument/2006/relationships/chartUserShapes" Target="../drawings/drawing104.xml"/><Relationship Id="rId2" Type="http://schemas.microsoft.com/office/2011/relationships/chartColorStyle" Target="colors37.xml"/><Relationship Id="rId1" Type="http://schemas.microsoft.com/office/2011/relationships/chartStyle" Target="style37.xml"/></Relationships>
</file>

<file path=xl/charts/_rels/chart71.xml.rels><?xml version="1.0" encoding="UTF-8" standalone="yes"?>
<Relationships xmlns="http://schemas.openxmlformats.org/package/2006/relationships"><Relationship Id="rId1" Type="http://schemas.openxmlformats.org/officeDocument/2006/relationships/chartUserShapes" Target="../drawings/drawing106.xml"/></Relationships>
</file>

<file path=xl/charts/_rels/chart72.xml.rels><?xml version="1.0" encoding="UTF-8" standalone="yes"?>
<Relationships xmlns="http://schemas.openxmlformats.org/package/2006/relationships"><Relationship Id="rId3" Type="http://schemas.openxmlformats.org/officeDocument/2006/relationships/chartUserShapes" Target="../drawings/drawing108.xml"/><Relationship Id="rId2" Type="http://schemas.microsoft.com/office/2011/relationships/chartColorStyle" Target="colors38.xml"/><Relationship Id="rId1" Type="http://schemas.microsoft.com/office/2011/relationships/chartStyle" Target="style38.xml"/></Relationships>
</file>

<file path=xl/charts/_rels/chart73.xml.rels><?xml version="1.0" encoding="UTF-8" standalone="yes"?>
<Relationships xmlns="http://schemas.openxmlformats.org/package/2006/relationships"><Relationship Id="rId3" Type="http://schemas.openxmlformats.org/officeDocument/2006/relationships/chartUserShapes" Target="../drawings/drawing109.xml"/><Relationship Id="rId2" Type="http://schemas.microsoft.com/office/2011/relationships/chartColorStyle" Target="colors39.xml"/><Relationship Id="rId1" Type="http://schemas.microsoft.com/office/2011/relationships/chartStyle" Target="style39.xml"/></Relationships>
</file>

<file path=xl/charts/_rels/chart74.xml.rels><?xml version="1.0" encoding="UTF-8" standalone="yes"?>
<Relationships xmlns="http://schemas.openxmlformats.org/package/2006/relationships"><Relationship Id="rId1" Type="http://schemas.openxmlformats.org/officeDocument/2006/relationships/chartUserShapes" Target="../drawings/drawing111.xml"/></Relationships>
</file>

<file path=xl/charts/_rels/chart75.xml.rels><?xml version="1.0" encoding="UTF-8" standalone="yes"?>
<Relationships xmlns="http://schemas.openxmlformats.org/package/2006/relationships"><Relationship Id="rId1" Type="http://schemas.openxmlformats.org/officeDocument/2006/relationships/chartUserShapes" Target="../drawings/drawing112.xml"/></Relationships>
</file>

<file path=xl/charts/_rels/chart76.xml.rels><?xml version="1.0" encoding="UTF-8" standalone="yes"?>
<Relationships xmlns="http://schemas.openxmlformats.org/package/2006/relationships"><Relationship Id="rId1" Type="http://schemas.openxmlformats.org/officeDocument/2006/relationships/chartUserShapes" Target="../drawings/drawing113.xml"/></Relationships>
</file>

<file path=xl/charts/_rels/chart77.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78.xml.rels><?xml version="1.0" encoding="UTF-8" standalone="yes"?>
<Relationships xmlns="http://schemas.openxmlformats.org/package/2006/relationships"><Relationship Id="rId3" Type="http://schemas.openxmlformats.org/officeDocument/2006/relationships/chartUserShapes" Target="../drawings/drawing115.xml"/><Relationship Id="rId2" Type="http://schemas.microsoft.com/office/2011/relationships/chartColorStyle" Target="colors41.xml"/><Relationship Id="rId1" Type="http://schemas.microsoft.com/office/2011/relationships/chartStyle" Target="style41.xml"/></Relationships>
</file>

<file path=xl/charts/_rels/chart79.xml.rels><?xml version="1.0" encoding="UTF-8" standalone="yes"?>
<Relationships xmlns="http://schemas.openxmlformats.org/package/2006/relationships"><Relationship Id="rId3" Type="http://schemas.openxmlformats.org/officeDocument/2006/relationships/chartUserShapes" Target="../drawings/drawing116.xml"/><Relationship Id="rId2" Type="http://schemas.microsoft.com/office/2011/relationships/chartColorStyle" Target="colors42.xml"/><Relationship Id="rId1" Type="http://schemas.microsoft.com/office/2011/relationships/chartStyle" Target="style42.xml"/></Relationships>
</file>

<file path=xl/charts/_rels/chart80.xml.rels><?xml version="1.0" encoding="UTF-8" standalone="yes"?>
<Relationships xmlns="http://schemas.openxmlformats.org/package/2006/relationships"><Relationship Id="rId3" Type="http://schemas.openxmlformats.org/officeDocument/2006/relationships/chartUserShapes" Target="../drawings/drawing117.xml"/><Relationship Id="rId2" Type="http://schemas.microsoft.com/office/2011/relationships/chartColorStyle" Target="colors43.xml"/><Relationship Id="rId1" Type="http://schemas.microsoft.com/office/2011/relationships/chartStyle" Target="style43.xml"/></Relationships>
</file>

<file path=xl/charts/_rels/chart81.xml.rels><?xml version="1.0" encoding="UTF-8" standalone="yes"?>
<Relationships xmlns="http://schemas.openxmlformats.org/package/2006/relationships"><Relationship Id="rId3" Type="http://schemas.openxmlformats.org/officeDocument/2006/relationships/chartUserShapes" Target="../drawings/drawing118.xml"/><Relationship Id="rId2" Type="http://schemas.microsoft.com/office/2011/relationships/chartColorStyle" Target="colors44.xml"/><Relationship Id="rId1" Type="http://schemas.microsoft.com/office/2011/relationships/chartStyle" Target="style44.xml"/></Relationships>
</file>

<file path=xl/charts/_rels/chart82.xml.rels><?xml version="1.0" encoding="UTF-8" standalone="yes"?>
<Relationships xmlns="http://schemas.openxmlformats.org/package/2006/relationships"><Relationship Id="rId3" Type="http://schemas.openxmlformats.org/officeDocument/2006/relationships/chartUserShapes" Target="../drawings/drawing119.xml"/><Relationship Id="rId2" Type="http://schemas.microsoft.com/office/2011/relationships/chartColorStyle" Target="colors45.xml"/><Relationship Id="rId1" Type="http://schemas.microsoft.com/office/2011/relationships/chartStyle" Target="style45.xml"/></Relationships>
</file>

<file path=xl/charts/_rels/chart83.xml.rels><?xml version="1.0" encoding="UTF-8" standalone="yes"?>
<Relationships xmlns="http://schemas.openxmlformats.org/package/2006/relationships"><Relationship Id="rId3" Type="http://schemas.openxmlformats.org/officeDocument/2006/relationships/chartUserShapes" Target="../drawings/drawing120.xml"/><Relationship Id="rId2" Type="http://schemas.microsoft.com/office/2011/relationships/chartColorStyle" Target="colors46.xml"/><Relationship Id="rId1" Type="http://schemas.microsoft.com/office/2011/relationships/chartStyle" Target="style46.xml"/></Relationships>
</file>

<file path=xl/charts/_rels/chart84.xml.rels><?xml version="1.0" encoding="UTF-8" standalone="yes"?>
<Relationships xmlns="http://schemas.openxmlformats.org/package/2006/relationships"><Relationship Id="rId3" Type="http://schemas.openxmlformats.org/officeDocument/2006/relationships/chartUserShapes" Target="../drawings/drawing121.xml"/><Relationship Id="rId2" Type="http://schemas.microsoft.com/office/2011/relationships/chartColorStyle" Target="colors47.xml"/><Relationship Id="rId1" Type="http://schemas.microsoft.com/office/2011/relationships/chartStyle" Target="style47.xml"/></Relationships>
</file>

<file path=xl/charts/_rels/chart85.xml.rels><?xml version="1.0" encoding="UTF-8" standalone="yes"?>
<Relationships xmlns="http://schemas.openxmlformats.org/package/2006/relationships"><Relationship Id="rId3" Type="http://schemas.openxmlformats.org/officeDocument/2006/relationships/chartUserShapes" Target="../drawings/drawing122.xml"/><Relationship Id="rId2" Type="http://schemas.microsoft.com/office/2011/relationships/chartColorStyle" Target="colors48.xml"/><Relationship Id="rId1" Type="http://schemas.microsoft.com/office/2011/relationships/chartStyle" Target="style48.xml"/></Relationships>
</file>

<file path=xl/charts/_rels/chart86.xml.rels><?xml version="1.0" encoding="UTF-8" standalone="yes"?>
<Relationships xmlns="http://schemas.openxmlformats.org/package/2006/relationships"><Relationship Id="rId3" Type="http://schemas.openxmlformats.org/officeDocument/2006/relationships/chartUserShapes" Target="../drawings/drawing123.xml"/><Relationship Id="rId2" Type="http://schemas.microsoft.com/office/2011/relationships/chartColorStyle" Target="colors49.xml"/><Relationship Id="rId1" Type="http://schemas.microsoft.com/office/2011/relationships/chartStyle" Target="style49.xml"/></Relationships>
</file>

<file path=xl/charts/_rels/chart87.xml.rels><?xml version="1.0" encoding="UTF-8" standalone="yes"?>
<Relationships xmlns="http://schemas.openxmlformats.org/package/2006/relationships"><Relationship Id="rId3" Type="http://schemas.openxmlformats.org/officeDocument/2006/relationships/chartUserShapes" Target="../drawings/drawing124.xml"/><Relationship Id="rId2" Type="http://schemas.microsoft.com/office/2011/relationships/chartColorStyle" Target="colors50.xml"/><Relationship Id="rId1" Type="http://schemas.microsoft.com/office/2011/relationships/chartStyle" Target="style50.xml"/></Relationships>
</file>

<file path=xl/charts/_rels/chart89.xml.rels><?xml version="1.0" encoding="UTF-8" standalone="yes"?>
<Relationships xmlns="http://schemas.openxmlformats.org/package/2006/relationships"><Relationship Id="rId1" Type="http://schemas.openxmlformats.org/officeDocument/2006/relationships/chartUserShapes" Target="../drawings/drawing126.xml"/></Relationships>
</file>

<file path=xl/charts/_rels/chart91.xml.rels><?xml version="1.0" encoding="UTF-8" standalone="yes"?>
<Relationships xmlns="http://schemas.openxmlformats.org/package/2006/relationships"><Relationship Id="rId1" Type="http://schemas.openxmlformats.org/officeDocument/2006/relationships/chartUserShapes" Target="../drawings/drawing128.xml"/></Relationships>
</file>

<file path=xl/charts/_rels/chart92.xml.rels><?xml version="1.0" encoding="UTF-8" standalone="yes"?>
<Relationships xmlns="http://schemas.openxmlformats.org/package/2006/relationships"><Relationship Id="rId1" Type="http://schemas.openxmlformats.org/officeDocument/2006/relationships/chartUserShapes" Target="../drawings/drawing129.xml"/></Relationships>
</file>

<file path=xl/charts/_rels/chart93.xml.rels><?xml version="1.0" encoding="UTF-8" standalone="yes"?>
<Relationships xmlns="http://schemas.openxmlformats.org/package/2006/relationships"><Relationship Id="rId1" Type="http://schemas.openxmlformats.org/officeDocument/2006/relationships/chartUserShapes" Target="../drawings/drawing130.xml"/></Relationships>
</file>

<file path=xl/charts/_rels/chart94.xml.rels><?xml version="1.0" encoding="UTF-8" standalone="yes"?>
<Relationships xmlns="http://schemas.openxmlformats.org/package/2006/relationships"><Relationship Id="rId1" Type="http://schemas.openxmlformats.org/officeDocument/2006/relationships/chartUserShapes" Target="../drawings/drawing131.xml"/></Relationships>
</file>

<file path=xl/charts/_rels/chart95.xml.rels><?xml version="1.0" encoding="UTF-8" standalone="yes"?>
<Relationships xmlns="http://schemas.openxmlformats.org/package/2006/relationships"><Relationship Id="rId1" Type="http://schemas.openxmlformats.org/officeDocument/2006/relationships/chartUserShapes" Target="../drawings/drawing133.xml"/></Relationships>
</file>

<file path=xl/charts/_rels/chart96.xml.rels><?xml version="1.0" encoding="UTF-8" standalone="yes"?>
<Relationships xmlns="http://schemas.openxmlformats.org/package/2006/relationships"><Relationship Id="rId1" Type="http://schemas.openxmlformats.org/officeDocument/2006/relationships/chartUserShapes" Target="../drawings/drawing135.xml"/></Relationships>
</file>

<file path=xl/charts/_rels/chart100.xml.rels><?xml version="1.0" encoding="UTF-8" standalone="yes"?>
<Relationships xmlns="http://schemas.openxmlformats.org/package/2006/relationships"><Relationship Id="rId1" Type="http://schemas.openxmlformats.org/officeDocument/2006/relationships/chartUserShapes" Target="../drawings/drawing138.xml"/></Relationships>
</file>

<file path=xl/charts/_rels/chart101.xml.rels><?xml version="1.0" encoding="UTF-8" standalone="yes"?>
<Relationships xmlns="http://schemas.openxmlformats.org/package/2006/relationships"><Relationship Id="rId1" Type="http://schemas.openxmlformats.org/officeDocument/2006/relationships/chartUserShapes" Target="../drawings/drawing140.xml"/></Relationships>
</file>

<file path=xl/charts/_rels/chart103.xml.rels><?xml version="1.0" encoding="UTF-8" standalone="yes"?>
<Relationships xmlns="http://schemas.openxmlformats.org/package/2006/relationships"><Relationship Id="rId1" Type="http://schemas.openxmlformats.org/officeDocument/2006/relationships/chartUserShapes" Target="../drawings/drawing14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6557810081432132E-2"/>
          <c:y val="9.8080575293941916E-2"/>
          <c:w val="0.87245221751127267"/>
          <c:h val="0.80507155355580551"/>
        </c:manualLayout>
      </c:layout>
      <c:barChart>
        <c:barDir val="col"/>
        <c:grouping val="stacked"/>
        <c:varyColors val="0"/>
        <c:ser>
          <c:idx val="2"/>
          <c:order val="0"/>
          <c:tx>
            <c:v> ERCOT</c:v>
          </c:tx>
          <c:spPr>
            <a:solidFill>
              <a:schemeClr val="tx1">
                <a:lumMod val="75000"/>
                <a:lumOff val="25000"/>
              </a:schemeClr>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Growth'!$E$29:$E$52</c:f>
              <c:numCache>
                <c:formatCode>#,##0.0</c:formatCode>
                <c:ptCount val="24"/>
                <c:pt idx="0">
                  <c:v>0</c:v>
                </c:pt>
                <c:pt idx="1">
                  <c:v>0.14432</c:v>
                </c:pt>
                <c:pt idx="2">
                  <c:v>0</c:v>
                </c:pt>
                <c:pt idx="3">
                  <c:v>0.8309200000000001</c:v>
                </c:pt>
                <c:pt idx="4">
                  <c:v>0</c:v>
                </c:pt>
                <c:pt idx="5">
                  <c:v>0.19750000000000001</c:v>
                </c:pt>
                <c:pt idx="6">
                  <c:v>0</c:v>
                </c:pt>
                <c:pt idx="7">
                  <c:v>0.67176000000000013</c:v>
                </c:pt>
                <c:pt idx="8">
                  <c:v>0.73370000000000002</c:v>
                </c:pt>
                <c:pt idx="9">
                  <c:v>1.5366</c:v>
                </c:pt>
                <c:pt idx="10">
                  <c:v>2.5615000000000001</c:v>
                </c:pt>
                <c:pt idx="11">
                  <c:v>2.0191599999999998</c:v>
                </c:pt>
                <c:pt idx="12">
                  <c:v>0.65397000000000005</c:v>
                </c:pt>
                <c:pt idx="13">
                  <c:v>0.19950000000000001</c:v>
                </c:pt>
                <c:pt idx="14">
                  <c:v>1.5040800000000001</c:v>
                </c:pt>
                <c:pt idx="15">
                  <c:v>0.1411</c:v>
                </c:pt>
                <c:pt idx="16">
                  <c:v>1.54939</c:v>
                </c:pt>
                <c:pt idx="17">
                  <c:v>3.5954800000000002</c:v>
                </c:pt>
                <c:pt idx="18">
                  <c:v>2.6109400000000003</c:v>
                </c:pt>
                <c:pt idx="19">
                  <c:v>1.946315</c:v>
                </c:pt>
                <c:pt idx="20">
                  <c:v>2.1244000000000001</c:v>
                </c:pt>
                <c:pt idx="21">
                  <c:v>3.4553699999999998</c:v>
                </c:pt>
                <c:pt idx="22">
                  <c:v>4.1371749999999992</c:v>
                </c:pt>
                <c:pt idx="23">
                  <c:v>3.3430849999999994</c:v>
                </c:pt>
              </c:numCache>
            </c:numRef>
          </c:val>
          <c:extLst>
            <c:ext xmlns:c16="http://schemas.microsoft.com/office/drawing/2014/chart" uri="{C3380CC4-5D6E-409C-BE32-E72D297353CC}">
              <c16:uniqueId val="{00000000-F6C9-4D09-A685-66EC2AAF3ED3}"/>
            </c:ext>
          </c:extLst>
        </c:ser>
        <c:ser>
          <c:idx val="1"/>
          <c:order val="1"/>
          <c:tx>
            <c:v> SPP</c:v>
          </c:tx>
          <c:spPr>
            <a:solidFill>
              <a:schemeClr val="bg2">
                <a:lumMod val="50000"/>
              </a:schemeClr>
            </a:solidFill>
            <a:ln w="12700">
              <a:noFill/>
              <a:prstDash val="solid"/>
            </a:ln>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Growth'!$F$29:$F$52</c:f>
              <c:numCache>
                <c:formatCode>#,##0.0</c:formatCode>
                <c:ptCount val="24"/>
                <c:pt idx="0">
                  <c:v>2.16E-3</c:v>
                </c:pt>
                <c:pt idx="1">
                  <c:v>3.5700000000000003E-3</c:v>
                </c:pt>
                <c:pt idx="2">
                  <c:v>0</c:v>
                </c:pt>
                <c:pt idx="3">
                  <c:v>0.19642599999999999</c:v>
                </c:pt>
                <c:pt idx="4">
                  <c:v>2.7080000000000003E-3</c:v>
                </c:pt>
                <c:pt idx="5">
                  <c:v>0.18131999999999998</c:v>
                </c:pt>
                <c:pt idx="6">
                  <c:v>0.06</c:v>
                </c:pt>
                <c:pt idx="7">
                  <c:v>0.64759999999999995</c:v>
                </c:pt>
                <c:pt idx="8">
                  <c:v>0.20050000000000001</c:v>
                </c:pt>
                <c:pt idx="9">
                  <c:v>0.40720000000000001</c:v>
                </c:pt>
                <c:pt idx="10">
                  <c:v>0.89429999999999987</c:v>
                </c:pt>
                <c:pt idx="11">
                  <c:v>1.0690999999999999</c:v>
                </c:pt>
                <c:pt idx="12">
                  <c:v>0.8298000000000002</c:v>
                </c:pt>
                <c:pt idx="13">
                  <c:v>1.0231000000000001</c:v>
                </c:pt>
                <c:pt idx="14">
                  <c:v>3.0378499999999997</c:v>
                </c:pt>
                <c:pt idx="15">
                  <c:v>0.32855000000000001</c:v>
                </c:pt>
                <c:pt idx="16">
                  <c:v>1.2412000000000001</c:v>
                </c:pt>
                <c:pt idx="17">
                  <c:v>2.7406599999999997</c:v>
                </c:pt>
                <c:pt idx="18">
                  <c:v>3.117235</c:v>
                </c:pt>
                <c:pt idx="19">
                  <c:v>2.363985</c:v>
                </c:pt>
                <c:pt idx="20">
                  <c:v>1.9669749999999997</c:v>
                </c:pt>
                <c:pt idx="21">
                  <c:v>1.2129699999999999</c:v>
                </c:pt>
                <c:pt idx="22">
                  <c:v>3.8824700000000005</c:v>
                </c:pt>
                <c:pt idx="23">
                  <c:v>3.9190499999999999</c:v>
                </c:pt>
              </c:numCache>
            </c:numRef>
          </c:val>
          <c:extLst>
            <c:ext xmlns:c16="http://schemas.microsoft.com/office/drawing/2014/chart" uri="{C3380CC4-5D6E-409C-BE32-E72D297353CC}">
              <c16:uniqueId val="{00000001-F6C9-4D09-A685-66EC2AAF3ED3}"/>
            </c:ext>
          </c:extLst>
        </c:ser>
        <c:ser>
          <c:idx val="3"/>
          <c:order val="2"/>
          <c:tx>
            <c:v> MISO</c:v>
          </c:tx>
          <c:spPr>
            <a:solidFill>
              <a:schemeClr val="accent3">
                <a:lumMod val="75000"/>
              </a:schemeClr>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Growth'!$G$29:$G$52</c:f>
              <c:numCache>
                <c:formatCode>#,##0.0</c:formatCode>
                <c:ptCount val="24"/>
                <c:pt idx="0">
                  <c:v>0.11343</c:v>
                </c:pt>
                <c:pt idx="1">
                  <c:v>0.38930999999999999</c:v>
                </c:pt>
                <c:pt idx="2">
                  <c:v>1.188E-2</c:v>
                </c:pt>
                <c:pt idx="3">
                  <c:v>0.14229000000000003</c:v>
                </c:pt>
                <c:pt idx="4">
                  <c:v>0.11573</c:v>
                </c:pt>
                <c:pt idx="5">
                  <c:v>0.32762000000000002</c:v>
                </c:pt>
                <c:pt idx="6">
                  <c:v>0.20461800000000002</c:v>
                </c:pt>
                <c:pt idx="7">
                  <c:v>0.35576000000000002</c:v>
                </c:pt>
                <c:pt idx="8">
                  <c:v>0.33038000000000001</c:v>
                </c:pt>
                <c:pt idx="9">
                  <c:v>0.86194999999999999</c:v>
                </c:pt>
                <c:pt idx="10">
                  <c:v>3.0618099999999999</c:v>
                </c:pt>
                <c:pt idx="11">
                  <c:v>1.7644499999999996</c:v>
                </c:pt>
                <c:pt idx="12">
                  <c:v>0.88752000000000009</c:v>
                </c:pt>
                <c:pt idx="13">
                  <c:v>2.0381</c:v>
                </c:pt>
                <c:pt idx="14">
                  <c:v>2.246855</c:v>
                </c:pt>
                <c:pt idx="15">
                  <c:v>0.22134999999999999</c:v>
                </c:pt>
                <c:pt idx="16">
                  <c:v>1.1324080000000001</c:v>
                </c:pt>
                <c:pt idx="17">
                  <c:v>1.08</c:v>
                </c:pt>
                <c:pt idx="18">
                  <c:v>1.278797</c:v>
                </c:pt>
                <c:pt idx="19">
                  <c:v>1.0436700000000001</c:v>
                </c:pt>
                <c:pt idx="20">
                  <c:v>1.6901499999999998</c:v>
                </c:pt>
                <c:pt idx="21">
                  <c:v>3.0743049999999998</c:v>
                </c:pt>
                <c:pt idx="22">
                  <c:v>4.1147400000000003</c:v>
                </c:pt>
                <c:pt idx="23">
                  <c:v>2.7545399999999995</c:v>
                </c:pt>
              </c:numCache>
            </c:numRef>
          </c:val>
          <c:extLst>
            <c:ext xmlns:c16="http://schemas.microsoft.com/office/drawing/2014/chart" uri="{C3380CC4-5D6E-409C-BE32-E72D297353CC}">
              <c16:uniqueId val="{00000002-F6C9-4D09-A685-66EC2AAF3ED3}"/>
            </c:ext>
          </c:extLst>
        </c:ser>
        <c:ser>
          <c:idx val="4"/>
          <c:order val="3"/>
          <c:tx>
            <c:v> West (non-ISO)</c:v>
          </c:tx>
          <c:spPr>
            <a:solidFill>
              <a:schemeClr val="accent2">
                <a:lumMod val="60000"/>
                <a:lumOff val="40000"/>
              </a:schemeClr>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Growth'!$K$29:$K$52</c:f>
              <c:numCache>
                <c:formatCode>#,##0.0</c:formatCode>
                <c:ptCount val="24"/>
                <c:pt idx="0">
                  <c:v>2.6729999999999997E-2</c:v>
                </c:pt>
                <c:pt idx="1">
                  <c:v>9.3074999999999991E-2</c:v>
                </c:pt>
                <c:pt idx="2">
                  <c:v>1.8345000000000004E-2</c:v>
                </c:pt>
                <c:pt idx="3">
                  <c:v>0.39956000000000003</c:v>
                </c:pt>
                <c:pt idx="4">
                  <c:v>0.12340000000000001</c:v>
                </c:pt>
                <c:pt idx="5">
                  <c:v>0.60731600000000008</c:v>
                </c:pt>
                <c:pt idx="6">
                  <c:v>7.4999999999999997E-3</c:v>
                </c:pt>
                <c:pt idx="7">
                  <c:v>0.44005</c:v>
                </c:pt>
                <c:pt idx="8">
                  <c:v>0.68759999999999999</c:v>
                </c:pt>
                <c:pt idx="9">
                  <c:v>1.5670500000000003</c:v>
                </c:pt>
                <c:pt idx="10">
                  <c:v>0.90259999999999996</c:v>
                </c:pt>
                <c:pt idx="11">
                  <c:v>2.5601500000000001</c:v>
                </c:pt>
                <c:pt idx="12">
                  <c:v>1.3317000000000001</c:v>
                </c:pt>
                <c:pt idx="13">
                  <c:v>1.7114500000000001</c:v>
                </c:pt>
                <c:pt idx="14">
                  <c:v>2.2355750000000003</c:v>
                </c:pt>
                <c:pt idx="15">
                  <c:v>3.1800000000000002E-2</c:v>
                </c:pt>
                <c:pt idx="16">
                  <c:v>0.54712000000000016</c:v>
                </c:pt>
                <c:pt idx="17">
                  <c:v>0.42879999999999996</c:v>
                </c:pt>
                <c:pt idx="18">
                  <c:v>0.34855000000000003</c:v>
                </c:pt>
                <c:pt idx="19">
                  <c:v>0.74750000000000005</c:v>
                </c:pt>
                <c:pt idx="20">
                  <c:v>0.78570999999999991</c:v>
                </c:pt>
                <c:pt idx="21">
                  <c:v>0.57745000000000002</c:v>
                </c:pt>
                <c:pt idx="22">
                  <c:v>3.5524550000000006</c:v>
                </c:pt>
                <c:pt idx="23">
                  <c:v>2.2619000000000002</c:v>
                </c:pt>
              </c:numCache>
            </c:numRef>
          </c:val>
          <c:extLst>
            <c:ext xmlns:c16="http://schemas.microsoft.com/office/drawing/2014/chart" uri="{C3380CC4-5D6E-409C-BE32-E72D297353CC}">
              <c16:uniqueId val="{00000003-F6C9-4D09-A685-66EC2AAF3ED3}"/>
            </c:ext>
          </c:extLst>
        </c:ser>
        <c:ser>
          <c:idx val="5"/>
          <c:order val="4"/>
          <c:tx>
            <c:v> PJM</c:v>
          </c:tx>
          <c:spPr>
            <a:solidFill>
              <a:schemeClr val="accent6">
                <a:lumMod val="60000"/>
                <a:lumOff val="40000"/>
              </a:schemeClr>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Growth'!$H$29:$H$52</c:f>
              <c:numCache>
                <c:formatCode>#,##0.0</c:formatCode>
                <c:ptCount val="24"/>
                <c:pt idx="0">
                  <c:v>0</c:v>
                </c:pt>
                <c:pt idx="1">
                  <c:v>0</c:v>
                </c:pt>
                <c:pt idx="2">
                  <c:v>1.04E-2</c:v>
                </c:pt>
                <c:pt idx="3">
                  <c:v>2.4E-2</c:v>
                </c:pt>
                <c:pt idx="4">
                  <c:v>6.6000000000000003E-2</c:v>
                </c:pt>
                <c:pt idx="5">
                  <c:v>0.14849999999999999</c:v>
                </c:pt>
                <c:pt idx="6">
                  <c:v>3.5999999999999999E-3</c:v>
                </c:pt>
                <c:pt idx="7">
                  <c:v>6.2145000000000006E-2</c:v>
                </c:pt>
                <c:pt idx="8">
                  <c:v>5.0224999999999999E-2</c:v>
                </c:pt>
                <c:pt idx="9">
                  <c:v>0.70669999999999999</c:v>
                </c:pt>
                <c:pt idx="10">
                  <c:v>0.53970000000000007</c:v>
                </c:pt>
                <c:pt idx="11">
                  <c:v>1.7202579999999998</c:v>
                </c:pt>
                <c:pt idx="12">
                  <c:v>0.97720000000000029</c:v>
                </c:pt>
                <c:pt idx="13">
                  <c:v>0.56725000000000003</c:v>
                </c:pt>
                <c:pt idx="14">
                  <c:v>1.612355</c:v>
                </c:pt>
                <c:pt idx="15">
                  <c:v>4.3E-3</c:v>
                </c:pt>
                <c:pt idx="16">
                  <c:v>0.24174999999999999</c:v>
                </c:pt>
                <c:pt idx="17">
                  <c:v>0.36210000000000003</c:v>
                </c:pt>
                <c:pt idx="18">
                  <c:v>0.42869999999999997</c:v>
                </c:pt>
                <c:pt idx="19">
                  <c:v>0.80625000000000002</c:v>
                </c:pt>
                <c:pt idx="20">
                  <c:v>0.50949999999999995</c:v>
                </c:pt>
                <c:pt idx="21">
                  <c:v>0.63985500000000006</c:v>
                </c:pt>
                <c:pt idx="22">
                  <c:v>0.83605999999999991</c:v>
                </c:pt>
                <c:pt idx="23">
                  <c:v>0.62570500000000007</c:v>
                </c:pt>
              </c:numCache>
            </c:numRef>
          </c:val>
          <c:extLst>
            <c:ext xmlns:c16="http://schemas.microsoft.com/office/drawing/2014/chart" uri="{C3380CC4-5D6E-409C-BE32-E72D297353CC}">
              <c16:uniqueId val="{00000004-F6C9-4D09-A685-66EC2AAF3ED3}"/>
            </c:ext>
          </c:extLst>
        </c:ser>
        <c:ser>
          <c:idx val="6"/>
          <c:order val="5"/>
          <c:tx>
            <c:v> CAISO</c:v>
          </c:tx>
          <c:spPr>
            <a:solidFill>
              <a:schemeClr val="accent4"/>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Growth'!$D$29:$D$52</c:f>
              <c:numCache>
                <c:formatCode>#,##0.0</c:formatCode>
                <c:ptCount val="24"/>
                <c:pt idx="0">
                  <c:v>0</c:v>
                </c:pt>
                <c:pt idx="1">
                  <c:v>0.25441999999999998</c:v>
                </c:pt>
                <c:pt idx="2">
                  <c:v>0.01</c:v>
                </c:pt>
                <c:pt idx="3">
                  <c:v>6.6599999999999993E-2</c:v>
                </c:pt>
                <c:pt idx="4">
                  <c:v>0.10242</c:v>
                </c:pt>
                <c:pt idx="5">
                  <c:v>0.20250000000000001</c:v>
                </c:pt>
                <c:pt idx="6">
                  <c:v>9.3530000000000016E-2</c:v>
                </c:pt>
                <c:pt idx="7">
                  <c:v>5.9749999999999998E-2</c:v>
                </c:pt>
                <c:pt idx="8">
                  <c:v>0.21199999999999999</c:v>
                </c:pt>
                <c:pt idx="9">
                  <c:v>6.3E-2</c:v>
                </c:pt>
                <c:pt idx="10">
                  <c:v>8.8999999999999996E-2</c:v>
                </c:pt>
                <c:pt idx="11">
                  <c:v>0.16122500000000001</c:v>
                </c:pt>
                <c:pt idx="12">
                  <c:v>0.4395</c:v>
                </c:pt>
                <c:pt idx="13">
                  <c:v>0.92330000000000012</c:v>
                </c:pt>
                <c:pt idx="14">
                  <c:v>1.6581799999999998</c:v>
                </c:pt>
                <c:pt idx="15">
                  <c:v>0.26911000000000002</c:v>
                </c:pt>
                <c:pt idx="16">
                  <c:v>0.1069</c:v>
                </c:pt>
                <c:pt idx="17">
                  <c:v>0.19390000000000002</c:v>
                </c:pt>
                <c:pt idx="18">
                  <c:v>0</c:v>
                </c:pt>
                <c:pt idx="19">
                  <c:v>4.9700000000000001E-2</c:v>
                </c:pt>
                <c:pt idx="20">
                  <c:v>0.32985000000000003</c:v>
                </c:pt>
                <c:pt idx="21">
                  <c:v>0.13279999999999997</c:v>
                </c:pt>
                <c:pt idx="22">
                  <c:v>0.111</c:v>
                </c:pt>
                <c:pt idx="23">
                  <c:v>0.28844999999999998</c:v>
                </c:pt>
              </c:numCache>
            </c:numRef>
          </c:val>
          <c:extLst>
            <c:ext xmlns:c16="http://schemas.microsoft.com/office/drawing/2014/chart" uri="{C3380CC4-5D6E-409C-BE32-E72D297353CC}">
              <c16:uniqueId val="{00000005-F6C9-4D09-A685-66EC2AAF3ED3}"/>
            </c:ext>
          </c:extLst>
        </c:ser>
        <c:ser>
          <c:idx val="7"/>
          <c:order val="6"/>
          <c:tx>
            <c:v> NYISO</c:v>
          </c:tx>
          <c:spPr>
            <a:solidFill>
              <a:schemeClr val="accent5"/>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Growth'!$I$29:$I$52</c:f>
              <c:numCache>
                <c:formatCode>#,##0.0</c:formatCode>
                <c:ptCount val="24"/>
                <c:pt idx="0">
                  <c:v>0</c:v>
                </c:pt>
                <c:pt idx="1">
                  <c:v>0</c:v>
                </c:pt>
                <c:pt idx="2">
                  <c:v>1.8149999999999999E-2</c:v>
                </c:pt>
                <c:pt idx="3">
                  <c:v>0.03</c:v>
                </c:pt>
                <c:pt idx="4">
                  <c:v>2.5000000000000001E-4</c:v>
                </c:pt>
                <c:pt idx="5">
                  <c:v>0</c:v>
                </c:pt>
                <c:pt idx="6">
                  <c:v>0</c:v>
                </c:pt>
                <c:pt idx="7">
                  <c:v>0.13694999999999999</c:v>
                </c:pt>
                <c:pt idx="8">
                  <c:v>0.18480000000000002</c:v>
                </c:pt>
                <c:pt idx="9">
                  <c:v>5.45E-2</c:v>
                </c:pt>
                <c:pt idx="10">
                  <c:v>0.28199999999999997</c:v>
                </c:pt>
                <c:pt idx="11">
                  <c:v>0.5675</c:v>
                </c:pt>
                <c:pt idx="12">
                  <c:v>2.0000000000000001E-4</c:v>
                </c:pt>
                <c:pt idx="13">
                  <c:v>0.12855</c:v>
                </c:pt>
                <c:pt idx="14">
                  <c:v>0.23669999999999999</c:v>
                </c:pt>
                <c:pt idx="15">
                  <c:v>8.4240000000000009E-2</c:v>
                </c:pt>
                <c:pt idx="16">
                  <c:v>2.5920000000000002E-2</c:v>
                </c:pt>
                <c:pt idx="17">
                  <c:v>1.1000000000000001E-3</c:v>
                </c:pt>
                <c:pt idx="18">
                  <c:v>7.7700000000000005E-2</c:v>
                </c:pt>
                <c:pt idx="19">
                  <c:v>1.5E-3</c:v>
                </c:pt>
                <c:pt idx="20">
                  <c:v>0.15840000000000001</c:v>
                </c:pt>
                <c:pt idx="21">
                  <c:v>0</c:v>
                </c:pt>
                <c:pt idx="22">
                  <c:v>0</c:v>
                </c:pt>
                <c:pt idx="23">
                  <c:v>0.20519999999999999</c:v>
                </c:pt>
              </c:numCache>
            </c:numRef>
          </c:val>
          <c:extLst>
            <c:ext xmlns:c16="http://schemas.microsoft.com/office/drawing/2014/chart" uri="{C3380CC4-5D6E-409C-BE32-E72D297353CC}">
              <c16:uniqueId val="{00000006-F6C9-4D09-A685-66EC2AAF3ED3}"/>
            </c:ext>
          </c:extLst>
        </c:ser>
        <c:ser>
          <c:idx val="8"/>
          <c:order val="7"/>
          <c:tx>
            <c:v> ISO-NE</c:v>
          </c:tx>
          <c:spPr>
            <a:solidFill>
              <a:schemeClr val="accent1">
                <a:lumMod val="60000"/>
                <a:lumOff val="40000"/>
              </a:schemeClr>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Growth'!$J$29:$J$52</c:f>
              <c:numCache>
                <c:formatCode>#,##0.0</c:formatCode>
                <c:ptCount val="24"/>
                <c:pt idx="0">
                  <c:v>0</c:v>
                </c:pt>
                <c:pt idx="1">
                  <c:v>0</c:v>
                </c:pt>
                <c:pt idx="2">
                  <c:v>0</c:v>
                </c:pt>
                <c:pt idx="3">
                  <c:v>6.6E-4</c:v>
                </c:pt>
                <c:pt idx="4">
                  <c:v>0</c:v>
                </c:pt>
                <c:pt idx="5">
                  <c:v>0</c:v>
                </c:pt>
                <c:pt idx="6">
                  <c:v>0</c:v>
                </c:pt>
                <c:pt idx="7">
                  <c:v>1E-4</c:v>
                </c:pt>
                <c:pt idx="8">
                  <c:v>1.3470000000000001E-2</c:v>
                </c:pt>
                <c:pt idx="9">
                  <c:v>3.4500000000000003E-2</c:v>
                </c:pt>
                <c:pt idx="10">
                  <c:v>2.9799999999999997E-2</c:v>
                </c:pt>
                <c:pt idx="11">
                  <c:v>0.13764999999999994</c:v>
                </c:pt>
                <c:pt idx="12">
                  <c:v>9.8099999999999979E-2</c:v>
                </c:pt>
                <c:pt idx="13">
                  <c:v>0.1983</c:v>
                </c:pt>
                <c:pt idx="14">
                  <c:v>0.31697500000000001</c:v>
                </c:pt>
                <c:pt idx="15">
                  <c:v>3.3599999999999997E-3</c:v>
                </c:pt>
                <c:pt idx="16">
                  <c:v>9.1500000000000001E-3</c:v>
                </c:pt>
                <c:pt idx="17">
                  <c:v>0.1925</c:v>
                </c:pt>
                <c:pt idx="18">
                  <c:v>0.3407</c:v>
                </c:pt>
                <c:pt idx="19">
                  <c:v>5.4299999999999994E-2</c:v>
                </c:pt>
                <c:pt idx="20">
                  <c:v>2.2499999999999999E-2</c:v>
                </c:pt>
                <c:pt idx="21">
                  <c:v>3.8399999999999997E-2</c:v>
                </c:pt>
                <c:pt idx="22">
                  <c:v>7.2599999999999998E-2</c:v>
                </c:pt>
                <c:pt idx="23">
                  <c:v>1.52E-2</c:v>
                </c:pt>
              </c:numCache>
            </c:numRef>
          </c:val>
          <c:extLst>
            <c:ext xmlns:c16="http://schemas.microsoft.com/office/drawing/2014/chart" uri="{C3380CC4-5D6E-409C-BE32-E72D297353CC}">
              <c16:uniqueId val="{00000007-F6C9-4D09-A685-66EC2AAF3ED3}"/>
            </c:ext>
          </c:extLst>
        </c:ser>
        <c:ser>
          <c:idx val="9"/>
          <c:order val="8"/>
          <c:tx>
            <c:v> Southeast (non-ISO)</c:v>
          </c:tx>
          <c:spPr>
            <a:solidFill>
              <a:schemeClr val="bg1">
                <a:lumMod val="75000"/>
              </a:schemeClr>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Growth'!$L$29:$L$52</c:f>
              <c:numCache>
                <c:formatCode>#,##0.0</c:formatCode>
                <c:ptCount val="24"/>
                <c:pt idx="0">
                  <c:v>0</c:v>
                </c:pt>
                <c:pt idx="1">
                  <c:v>0</c:v>
                </c:pt>
                <c:pt idx="2">
                  <c:v>1.98E-3</c:v>
                </c:pt>
                <c:pt idx="3">
                  <c:v>0</c:v>
                </c:pt>
                <c:pt idx="4">
                  <c:v>0</c:v>
                </c:pt>
                <c:pt idx="5">
                  <c:v>1E-4</c:v>
                </c:pt>
                <c:pt idx="6">
                  <c:v>2.7E-2</c:v>
                </c:pt>
                <c:pt idx="7">
                  <c:v>0</c:v>
                </c:pt>
                <c:pt idx="8">
                  <c:v>0</c:v>
                </c:pt>
                <c:pt idx="9">
                  <c:v>0</c:v>
                </c:pt>
                <c:pt idx="10">
                  <c:v>0</c:v>
                </c:pt>
                <c:pt idx="11">
                  <c:v>1E-4</c:v>
                </c:pt>
                <c:pt idx="12">
                  <c:v>0</c:v>
                </c:pt>
                <c:pt idx="13">
                  <c:v>0</c:v>
                </c:pt>
                <c:pt idx="14">
                  <c:v>0</c:v>
                </c:pt>
                <c:pt idx="15">
                  <c:v>0</c:v>
                </c:pt>
                <c:pt idx="16">
                  <c:v>0</c:v>
                </c:pt>
                <c:pt idx="17">
                  <c:v>0</c:v>
                </c:pt>
                <c:pt idx="18">
                  <c:v>0</c:v>
                </c:pt>
                <c:pt idx="19">
                  <c:v>0</c:v>
                </c:pt>
                <c:pt idx="20">
                  <c:v>0</c:v>
                </c:pt>
                <c:pt idx="21">
                  <c:v>0</c:v>
                </c:pt>
                <c:pt idx="22">
                  <c:v>0.47849999999999998</c:v>
                </c:pt>
                <c:pt idx="23">
                  <c:v>0</c:v>
                </c:pt>
              </c:numCache>
            </c:numRef>
          </c:val>
          <c:extLst>
            <c:ext xmlns:c16="http://schemas.microsoft.com/office/drawing/2014/chart" uri="{C3380CC4-5D6E-409C-BE32-E72D297353CC}">
              <c16:uniqueId val="{00000008-F6C9-4D09-A685-66EC2AAF3ED3}"/>
            </c:ext>
          </c:extLst>
        </c:ser>
        <c:ser>
          <c:idx val="10"/>
          <c:order val="9"/>
          <c:tx>
            <c:v> Noncontiguous</c:v>
          </c:tx>
          <c:spPr>
            <a:solidFill>
              <a:schemeClr val="accent6">
                <a:lumMod val="75000"/>
              </a:schemeClr>
            </a:solidFill>
          </c:spPr>
          <c:invertIfNegative val="0"/>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Growth'!$M$29:$M$52</c:f>
              <c:numCache>
                <c:formatCode>#,##0.0</c:formatCode>
                <c:ptCount val="24"/>
                <c:pt idx="0">
                  <c:v>0</c:v>
                </c:pt>
                <c:pt idx="1">
                  <c:v>5.7499999999999999E-4</c:v>
                </c:pt>
                <c:pt idx="2">
                  <c:v>1E-4</c:v>
                </c:pt>
                <c:pt idx="3">
                  <c:v>0</c:v>
                </c:pt>
                <c:pt idx="4">
                  <c:v>1E-4</c:v>
                </c:pt>
                <c:pt idx="5">
                  <c:v>0</c:v>
                </c:pt>
                <c:pt idx="6">
                  <c:v>1.4999999999999999E-4</c:v>
                </c:pt>
                <c:pt idx="7">
                  <c:v>2.9999999999999997E-4</c:v>
                </c:pt>
                <c:pt idx="8">
                  <c:v>4.0775000000000006E-2</c:v>
                </c:pt>
                <c:pt idx="9">
                  <c:v>2.1000000000000001E-2</c:v>
                </c:pt>
                <c:pt idx="10">
                  <c:v>1.7250000000000002E-3</c:v>
                </c:pt>
                <c:pt idx="11">
                  <c:v>5.5999999999999999E-3</c:v>
                </c:pt>
                <c:pt idx="12">
                  <c:v>2E-3</c:v>
                </c:pt>
                <c:pt idx="13">
                  <c:v>0.03</c:v>
                </c:pt>
                <c:pt idx="14">
                  <c:v>0.28710000000000002</c:v>
                </c:pt>
                <c:pt idx="15">
                  <c:v>3.5250000000000004E-3</c:v>
                </c:pt>
                <c:pt idx="16">
                  <c:v>0</c:v>
                </c:pt>
                <c:pt idx="17">
                  <c:v>0</c:v>
                </c:pt>
                <c:pt idx="18">
                  <c:v>0</c:v>
                </c:pt>
                <c:pt idx="19">
                  <c:v>3.3E-3</c:v>
                </c:pt>
                <c:pt idx="20">
                  <c:v>8.9999999999999998E-4</c:v>
                </c:pt>
                <c:pt idx="21">
                  <c:v>8.9999999999999998E-4</c:v>
                </c:pt>
                <c:pt idx="22">
                  <c:v>2.7600000000000003E-2</c:v>
                </c:pt>
                <c:pt idx="23">
                  <c:v>0</c:v>
                </c:pt>
              </c:numCache>
            </c:numRef>
          </c:val>
          <c:extLst>
            <c:ext xmlns:c16="http://schemas.microsoft.com/office/drawing/2014/chart" uri="{C3380CC4-5D6E-409C-BE32-E72D297353CC}">
              <c16:uniqueId val="{00000009-F6C9-4D09-A685-66EC2AAF3ED3}"/>
            </c:ext>
          </c:extLst>
        </c:ser>
        <c:dLbls>
          <c:showLegendKey val="0"/>
          <c:showVal val="0"/>
          <c:showCatName val="0"/>
          <c:showSerName val="0"/>
          <c:showPercent val="0"/>
          <c:showBubbleSize val="0"/>
        </c:dLbls>
        <c:gapWidth val="50"/>
        <c:overlap val="100"/>
        <c:axId val="405064320"/>
        <c:axId val="405066112"/>
      </c:barChart>
      <c:lineChart>
        <c:grouping val="standard"/>
        <c:varyColors val="0"/>
        <c:ser>
          <c:idx val="0"/>
          <c:order val="10"/>
          <c:tx>
            <c:v> Total</c:v>
          </c:tx>
          <c:spPr>
            <a:ln w="25400">
              <a:solidFill>
                <a:schemeClr val="tx1"/>
              </a:solidFill>
              <a:prstDash val="solid"/>
            </a:ln>
          </c:spPr>
          <c:marker>
            <c:symbol val="none"/>
          </c:marker>
          <c:cat>
            <c:numRef>
              <c:f>'Wind Capacity Growth'!$A$29:$A$52</c:f>
              <c:numCache>
                <c:formatCode>General</c:formatCode>
                <c:ptCount val="24"/>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'Wind Capacity Growth'!$B$29:$B$52</c:f>
              <c:numCache>
                <c:formatCode>#,##0.0</c:formatCode>
                <c:ptCount val="24"/>
                <c:pt idx="0">
                  <c:v>1.512</c:v>
                </c:pt>
                <c:pt idx="1">
                  <c:v>2.431</c:v>
                </c:pt>
                <c:pt idx="2">
                  <c:v>2.5019999999999998</c:v>
                </c:pt>
                <c:pt idx="3">
                  <c:v>4.1950000000000003</c:v>
                </c:pt>
                <c:pt idx="4">
                  <c:v>4.6029999999999998</c:v>
                </c:pt>
                <c:pt idx="5">
                  <c:v>6.2679999999999998</c:v>
                </c:pt>
                <c:pt idx="6">
                  <c:v>6.665</c:v>
                </c:pt>
                <c:pt idx="7">
                  <c:v>9.0459999999999994</c:v>
                </c:pt>
                <c:pt idx="8">
                  <c:v>11.512</c:v>
                </c:pt>
                <c:pt idx="9">
                  <c:v>16.765000000000001</c:v>
                </c:pt>
                <c:pt idx="10">
                  <c:v>25.135000000000002</c:v>
                </c:pt>
                <c:pt idx="11">
                  <c:v>35.130000000000003</c:v>
                </c:pt>
                <c:pt idx="12">
                  <c:v>40.345999999999997</c:v>
                </c:pt>
                <c:pt idx="13">
                  <c:v>46.779000000000003</c:v>
                </c:pt>
                <c:pt idx="14">
                  <c:v>60.067</c:v>
                </c:pt>
                <c:pt idx="15">
                  <c:v>61.137</c:v>
                </c:pt>
                <c:pt idx="16">
                  <c:v>65.873999999999995</c:v>
                </c:pt>
                <c:pt idx="17">
                  <c:v>73.891000000000005</c:v>
                </c:pt>
                <c:pt idx="18">
                  <c:v>82.037000000000006</c:v>
                </c:pt>
                <c:pt idx="19">
                  <c:v>88.963999999999999</c:v>
                </c:pt>
                <c:pt idx="20">
                  <c:v>96.382999999999996</c:v>
                </c:pt>
                <c:pt idx="21">
                  <c:v>105.59099999999999</c:v>
                </c:pt>
                <c:pt idx="22">
                  <c:v>122.464</c:v>
                </c:pt>
                <c:pt idx="23">
                  <c:v>135.886</c:v>
                </c:pt>
              </c:numCache>
            </c:numRef>
          </c:val>
          <c:smooth val="0"/>
          <c:extLst>
            <c:ext xmlns:c16="http://schemas.microsoft.com/office/drawing/2014/chart" uri="{C3380CC4-5D6E-409C-BE32-E72D297353CC}">
              <c16:uniqueId val="{0000000A-F6C9-4D09-A685-66EC2AAF3ED3}"/>
            </c:ext>
          </c:extLst>
        </c:ser>
        <c:dLbls>
          <c:showLegendKey val="0"/>
          <c:showVal val="0"/>
          <c:showCatName val="0"/>
          <c:showSerName val="0"/>
          <c:showPercent val="0"/>
          <c:showBubbleSize val="0"/>
        </c:dLbls>
        <c:marker val="1"/>
        <c:smooth val="0"/>
        <c:axId val="405067648"/>
        <c:axId val="405069184"/>
      </c:lineChart>
      <c:catAx>
        <c:axId val="405064320"/>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405066112"/>
        <c:crosses val="autoZero"/>
        <c:auto val="1"/>
        <c:lblAlgn val="ctr"/>
        <c:lblOffset val="50"/>
        <c:tickLblSkip val="2"/>
        <c:tickMarkSkip val="3"/>
        <c:noMultiLvlLbl val="0"/>
      </c:catAx>
      <c:valAx>
        <c:axId val="405066112"/>
        <c:scaling>
          <c:orientation val="minMax"/>
          <c:max val="2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405064320"/>
        <c:crosses val="autoZero"/>
        <c:crossBetween val="between"/>
        <c:majorUnit val="5"/>
      </c:valAx>
      <c:catAx>
        <c:axId val="405067648"/>
        <c:scaling>
          <c:orientation val="minMax"/>
        </c:scaling>
        <c:delete val="1"/>
        <c:axPos val="b"/>
        <c:numFmt formatCode="General" sourceLinked="1"/>
        <c:majorTickMark val="out"/>
        <c:minorTickMark val="none"/>
        <c:tickLblPos val="nextTo"/>
        <c:crossAx val="405069184"/>
        <c:crosses val="autoZero"/>
        <c:auto val="1"/>
        <c:lblAlgn val="ctr"/>
        <c:lblOffset val="100"/>
        <c:noMultiLvlLbl val="0"/>
      </c:catAx>
      <c:valAx>
        <c:axId val="405069184"/>
        <c:scaling>
          <c:orientation val="minMax"/>
          <c:max val="160"/>
          <c:min val="0"/>
        </c:scaling>
        <c:delete val="0"/>
        <c:axPos val="r"/>
        <c:numFmt formatCode="#,##0" sourceLinked="0"/>
        <c:majorTickMark val="out"/>
        <c:minorTickMark val="none"/>
        <c:tickLblPos val="nextTo"/>
        <c:spPr>
          <a:ln w="3175">
            <a:noFill/>
            <a:prstDash val="solid"/>
          </a:ln>
        </c:spPr>
        <c:txPr>
          <a:bodyPr rot="0" vert="horz"/>
          <a:lstStyle/>
          <a:p>
            <a:pPr>
              <a:defRPr/>
            </a:pPr>
            <a:endParaRPr lang="en-US"/>
          </a:p>
        </c:txPr>
        <c:crossAx val="405067648"/>
        <c:crosses val="max"/>
        <c:crossBetween val="between"/>
        <c:majorUnit val="40"/>
      </c:valAx>
      <c:spPr>
        <a:noFill/>
        <a:ln w="25400">
          <a:noFill/>
        </a:ln>
      </c:spPr>
    </c:plotArea>
    <c:legend>
      <c:legendPos val="r"/>
      <c:legendEntry>
        <c:idx val="10"/>
        <c:delete val="1"/>
      </c:legendEntry>
      <c:layout>
        <c:manualLayout>
          <c:xMode val="edge"/>
          <c:yMode val="edge"/>
          <c:x val="6.8609933373712906E-2"/>
          <c:y val="0.11415448068991378"/>
          <c:w val="0.25076795800524937"/>
          <c:h val="0.52397591049827774"/>
        </c:manualLayout>
      </c:layout>
      <c:overlay val="0"/>
      <c:spPr>
        <a:solidFill>
          <a:srgbClr val="FFFFFF"/>
        </a:solidFill>
        <a:ln w="3175">
          <a:solidFill>
            <a:schemeClr val="bg1">
              <a:lumMod val="75000"/>
            </a:scheme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Annual Capacity Additions (GW)</a:t>
            </a:r>
          </a:p>
        </c:rich>
      </c:tx>
      <c:layout>
        <c:manualLayout>
          <c:xMode val="edge"/>
          <c:yMode val="edge"/>
          <c:x val="8.7521031024967999E-3"/>
          <c:y val="1.38888888888889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60380913924221E-2"/>
          <c:y val="0.11706349206349199"/>
          <c:w val="0.78396729254996966"/>
          <c:h val="0.788842332208474"/>
        </c:manualLayout>
      </c:layout>
      <c:barChart>
        <c:barDir val="col"/>
        <c:grouping val="stacked"/>
        <c:varyColors val="0"/>
        <c:ser>
          <c:idx val="0"/>
          <c:order val="0"/>
          <c:tx>
            <c:strRef>
              <c:f>'Capacity Additions by Tech.'!$A$25</c:f>
              <c:strCache>
                <c:ptCount val="1"/>
                <c:pt idx="0">
                  <c:v>Wind</c:v>
                </c:pt>
              </c:strCache>
            </c:strRef>
          </c:tx>
          <c:spPr>
            <a:solidFill>
              <a:schemeClr val="accent3"/>
            </a:solidFill>
            <a:ln>
              <a:noFill/>
            </a:ln>
            <a:effectLst/>
          </c:spPr>
          <c:invertIfNegative val="0"/>
          <c:dLbls>
            <c:dLbl>
              <c:idx val="0"/>
              <c:tx>
                <c:rich>
                  <a:bodyPr/>
                  <a:lstStyle/>
                  <a:p>
                    <a:fld id="{9E4C7525-7B5A-4F77-AC10-B183648139CD}"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7BFB-4467-A1CE-FE671B719A5D}"/>
                </c:ext>
              </c:extLst>
            </c:dLbl>
            <c:dLbl>
              <c:idx val="1"/>
              <c:tx>
                <c:rich>
                  <a:bodyPr/>
                  <a:lstStyle/>
                  <a:p>
                    <a:fld id="{931E1260-82AA-4535-B575-A366175E4D87}"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7BFB-4467-A1CE-FE671B719A5D}"/>
                </c:ext>
              </c:extLst>
            </c:dLbl>
            <c:dLbl>
              <c:idx val="2"/>
              <c:tx>
                <c:rich>
                  <a:bodyPr/>
                  <a:lstStyle/>
                  <a:p>
                    <a:fld id="{FCC3FF26-3076-449F-82DB-51C4796DF69A}"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7BFB-4467-A1CE-FE671B719A5D}"/>
                </c:ext>
              </c:extLst>
            </c:dLbl>
            <c:dLbl>
              <c:idx val="3"/>
              <c:tx>
                <c:rich>
                  <a:bodyPr/>
                  <a:lstStyle/>
                  <a:p>
                    <a:fld id="{BDED52FD-1B25-4642-807F-BA2ED433231E}"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7BFB-4467-A1CE-FE671B719A5D}"/>
                </c:ext>
              </c:extLst>
            </c:dLbl>
            <c:dLbl>
              <c:idx val="4"/>
              <c:tx>
                <c:rich>
                  <a:bodyPr/>
                  <a:lstStyle/>
                  <a:p>
                    <a:fld id="{EB40379F-1684-4CCA-B809-812CA67FC13A}"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7BFB-4467-A1CE-FE671B719A5D}"/>
                </c:ext>
              </c:extLst>
            </c:dLbl>
            <c:dLbl>
              <c:idx val="5"/>
              <c:tx>
                <c:rich>
                  <a:bodyPr/>
                  <a:lstStyle/>
                  <a:p>
                    <a:fld id="{31FAF418-CBD7-4447-AE67-63C534585655}"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7BFB-4467-A1CE-FE671B719A5D}"/>
                </c:ext>
              </c:extLst>
            </c:dLbl>
            <c:dLbl>
              <c:idx val="6"/>
              <c:tx>
                <c:rich>
                  <a:bodyPr/>
                  <a:lstStyle/>
                  <a:p>
                    <a:fld id="{7EE354BF-87CA-4A34-AD5D-70284F6E109E}"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7BFB-4467-A1CE-FE671B719A5D}"/>
                </c:ext>
              </c:extLst>
            </c:dLbl>
            <c:dLbl>
              <c:idx val="7"/>
              <c:tx>
                <c:rich>
                  <a:bodyPr/>
                  <a:lstStyle/>
                  <a:p>
                    <a:fld id="{0BDAFD6D-5691-4B19-83DB-57409C4F6788}"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7BFB-4467-A1CE-FE671B719A5D}"/>
                </c:ext>
              </c:extLst>
            </c:dLbl>
            <c:dLbl>
              <c:idx val="8"/>
              <c:tx>
                <c:rich>
                  <a:bodyPr/>
                  <a:lstStyle/>
                  <a:p>
                    <a:fld id="{64BC1028-F003-4C0C-9F78-957A9B54DAB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7BFB-4467-A1CE-FE671B719A5D}"/>
                </c:ext>
              </c:extLst>
            </c:dLbl>
            <c:dLbl>
              <c:idx val="9"/>
              <c:tx>
                <c:rich>
                  <a:bodyPr/>
                  <a:lstStyle/>
                  <a:p>
                    <a:fld id="{C1F5A543-A9B3-40CF-BEE6-2408461897DC}"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7BFB-4467-A1CE-FE671B719A5D}"/>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extLst>
                <c:ext xmlns:c15="http://schemas.microsoft.com/office/drawing/2012/chart" uri="{02D57815-91ED-43cb-92C2-25804820EDAC}">
                  <c15:fullRef>
                    <c15:sqref>'Capacity Additions by Tech.'!$K$24:$W$24</c15:sqref>
                  </c15:fullRef>
                </c:ext>
              </c:extLst>
              <c:f>'Capacity Additions by Tech.'!$N$24:$W$24</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extLst>
                <c:ext xmlns:c15="http://schemas.microsoft.com/office/drawing/2012/chart" uri="{02D57815-91ED-43cb-92C2-25804820EDAC}">
                  <c15:fullRef>
                    <c15:sqref>'Capacity Additions by Tech.'!$K$25:$W$25</c15:sqref>
                  </c15:fullRef>
                </c:ext>
              </c:extLst>
              <c:f>'Capacity Additions by Tech.'!$N$25:$W$25</c:f>
              <c:numCache>
                <c:formatCode>0.0</c:formatCode>
                <c:ptCount val="10"/>
                <c:pt idx="0">
                  <c:v>13.011069999999998</c:v>
                </c:pt>
                <c:pt idx="1">
                  <c:v>1.0865100000000001</c:v>
                </c:pt>
                <c:pt idx="2">
                  <c:v>4.8538380000000005</c:v>
                </c:pt>
                <c:pt idx="3">
                  <c:v>8.5945399999999985</c:v>
                </c:pt>
                <c:pt idx="4">
                  <c:v>8.2026219999999999</c:v>
                </c:pt>
                <c:pt idx="5">
                  <c:v>7.016519999999999</c:v>
                </c:pt>
                <c:pt idx="6">
                  <c:v>7.5883849999999997</c:v>
                </c:pt>
                <c:pt idx="7">
                  <c:v>9.1320500000000013</c:v>
                </c:pt>
                <c:pt idx="8">
                  <c:v>17.202999999999999</c:v>
                </c:pt>
                <c:pt idx="9">
                  <c:v>13.422005000000002</c:v>
                </c:pt>
              </c:numCache>
            </c:numRef>
          </c:val>
          <c:extLst>
            <c:ext xmlns:c15="http://schemas.microsoft.com/office/drawing/2012/chart" uri="{02D57815-91ED-43cb-92C2-25804820EDAC}">
              <c15:datalabelsRange>
                <c15:f>'Capacity Additions by Tech.'!$K$33:$W$33</c15:f>
                <c15:dlblRangeCache>
                  <c:ptCount val="13"/>
                  <c:pt idx="0">
                    <c:v>37%</c:v>
                  </c:pt>
                  <c:pt idx="1">
                    <c:v>25%</c:v>
                  </c:pt>
                  <c:pt idx="2">
                    <c:v>28%</c:v>
                  </c:pt>
                  <c:pt idx="3">
                    <c:v>40%</c:v>
                  </c:pt>
                  <c:pt idx="4">
                    <c:v>6%</c:v>
                  </c:pt>
                  <c:pt idx="5">
                    <c:v>24%</c:v>
                  </c:pt>
                  <c:pt idx="6">
                    <c:v>38%</c:v>
                  </c:pt>
                  <c:pt idx="7">
                    <c:v>26%</c:v>
                  </c:pt>
                  <c:pt idx="8">
                    <c:v>24%</c:v>
                  </c:pt>
                  <c:pt idx="9">
                    <c:v>20%</c:v>
                  </c:pt>
                  <c:pt idx="10">
                    <c:v>32%</c:v>
                  </c:pt>
                  <c:pt idx="11">
                    <c:v>42%</c:v>
                  </c:pt>
                  <c:pt idx="12">
                    <c:v>32%</c:v>
                  </c:pt>
                </c15:dlblRangeCache>
              </c15:datalabelsRange>
            </c:ext>
            <c:ext xmlns:c16="http://schemas.microsoft.com/office/drawing/2014/chart" uri="{C3380CC4-5D6E-409C-BE32-E72D297353CC}">
              <c16:uniqueId val="{0000000A-7BFB-4467-A1CE-FE671B719A5D}"/>
            </c:ext>
          </c:extLst>
        </c:ser>
        <c:ser>
          <c:idx val="1"/>
          <c:order val="1"/>
          <c:tx>
            <c:strRef>
              <c:f>'Capacity Additions by Tech.'!$A$26</c:f>
              <c:strCache>
                <c:ptCount val="1"/>
                <c:pt idx="0">
                  <c:v>Solar</c:v>
                </c:pt>
              </c:strCache>
            </c:strRef>
          </c:tx>
          <c:spPr>
            <a:solidFill>
              <a:schemeClr val="accent6"/>
            </a:solidFill>
            <a:ln>
              <a:noFill/>
            </a:ln>
            <a:effectLst/>
          </c:spPr>
          <c:invertIfNegative val="0"/>
          <c:cat>
            <c:numRef>
              <c:extLst>
                <c:ext xmlns:c15="http://schemas.microsoft.com/office/drawing/2012/chart" uri="{02D57815-91ED-43cb-92C2-25804820EDAC}">
                  <c15:fullRef>
                    <c15:sqref>'Capacity Additions by Tech.'!$K$24:$W$24</c15:sqref>
                  </c15:fullRef>
                </c:ext>
              </c:extLst>
              <c:f>'Capacity Additions by Tech.'!$N$24:$W$24</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extLst>
                <c:ext xmlns:c15="http://schemas.microsoft.com/office/drawing/2012/chart" uri="{02D57815-91ED-43cb-92C2-25804820EDAC}">
                  <c15:fullRef>
                    <c15:sqref>'Capacity Additions by Tech.'!$K$26:$W$26</c15:sqref>
                  </c15:fullRef>
                </c:ext>
              </c:extLst>
              <c:f>'Capacity Additions by Tech.'!$N$26:$W$26</c:f>
              <c:numCache>
                <c:formatCode>0.0</c:formatCode>
                <c:ptCount val="10"/>
                <c:pt idx="0">
                  <c:v>3.015640487372353</c:v>
                </c:pt>
                <c:pt idx="1">
                  <c:v>5.6573112670292618</c:v>
                </c:pt>
                <c:pt idx="2">
                  <c:v>5.2171226327802618</c:v>
                </c:pt>
                <c:pt idx="3">
                  <c:v>6.3246826991449305</c:v>
                </c:pt>
                <c:pt idx="4">
                  <c:v>11.404055942013448</c:v>
                </c:pt>
                <c:pt idx="5">
                  <c:v>8.6498377816762506</c:v>
                </c:pt>
                <c:pt idx="6">
                  <c:v>8.1986580114901297</c:v>
                </c:pt>
                <c:pt idx="7">
                  <c:v>9.6950370753408492</c:v>
                </c:pt>
                <c:pt idx="8">
                  <c:v>14.813045929667286</c:v>
                </c:pt>
                <c:pt idx="9">
                  <c:v>18.851284873364637</c:v>
                </c:pt>
              </c:numCache>
            </c:numRef>
          </c:val>
          <c:extLst>
            <c:ext xmlns:c16="http://schemas.microsoft.com/office/drawing/2014/chart" uri="{C3380CC4-5D6E-409C-BE32-E72D297353CC}">
              <c16:uniqueId val="{0000000B-7BFB-4467-A1CE-FE671B719A5D}"/>
            </c:ext>
          </c:extLst>
        </c:ser>
        <c:ser>
          <c:idx val="2"/>
          <c:order val="2"/>
          <c:tx>
            <c:v>Storage</c:v>
          </c:tx>
          <c:spPr>
            <a:solidFill>
              <a:schemeClr val="accent4"/>
            </a:solidFill>
            <a:ln>
              <a:noFill/>
            </a:ln>
            <a:effectLst/>
          </c:spPr>
          <c:invertIfNegative val="0"/>
          <c:cat>
            <c:numRef>
              <c:extLst>
                <c:ext xmlns:c15="http://schemas.microsoft.com/office/drawing/2012/chart" uri="{02D57815-91ED-43cb-92C2-25804820EDAC}">
                  <c15:fullRef>
                    <c15:sqref>'Capacity Additions by Tech.'!$K$24:$W$24</c15:sqref>
                  </c15:fullRef>
                </c:ext>
              </c:extLst>
              <c:f>'Capacity Additions by Tech.'!$N$24:$W$24</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extLst>
                <c:ext xmlns:c15="http://schemas.microsoft.com/office/drawing/2012/chart" uri="{02D57815-91ED-43cb-92C2-25804820EDAC}">
                  <c15:fullRef>
                    <c15:sqref>'Capacity Additions by Tech.'!$K$27:$W$27</c15:sqref>
                  </c15:fullRef>
                </c:ext>
              </c:extLst>
              <c:f>'Capacity Additions by Tech.'!$N$27:$W$27</c:f>
              <c:numCache>
                <c:formatCode>0.0</c:formatCode>
                <c:ptCount val="10"/>
                <c:pt idx="0">
                  <c:v>0.127</c:v>
                </c:pt>
                <c:pt idx="1">
                  <c:v>0.29740000000000144</c:v>
                </c:pt>
                <c:pt idx="2">
                  <c:v>3.1299999999999273E-2</c:v>
                </c:pt>
                <c:pt idx="3">
                  <c:v>0.29759999999999853</c:v>
                </c:pt>
                <c:pt idx="4">
                  <c:v>0.2400699999999997</c:v>
                </c:pt>
                <c:pt idx="5">
                  <c:v>0.15680500000000028</c:v>
                </c:pt>
                <c:pt idx="6">
                  <c:v>0.35471800000000075</c:v>
                </c:pt>
                <c:pt idx="7">
                  <c:v>0.3373709999999992</c:v>
                </c:pt>
                <c:pt idx="8">
                  <c:v>0.71982799999999769</c:v>
                </c:pt>
                <c:pt idx="9">
                  <c:v>3.6013819999999979</c:v>
                </c:pt>
              </c:numCache>
            </c:numRef>
          </c:val>
          <c:extLst>
            <c:ext xmlns:c16="http://schemas.microsoft.com/office/drawing/2014/chart" uri="{C3380CC4-5D6E-409C-BE32-E72D297353CC}">
              <c16:uniqueId val="{0000000C-7BFB-4467-A1CE-FE671B719A5D}"/>
            </c:ext>
          </c:extLst>
        </c:ser>
        <c:ser>
          <c:idx val="6"/>
          <c:order val="3"/>
          <c:tx>
            <c:v>Other RE</c:v>
          </c:tx>
          <c:spPr>
            <a:solidFill>
              <a:srgbClr val="2C4D75"/>
            </a:solidFill>
            <a:ln>
              <a:noFill/>
            </a:ln>
            <a:effectLst/>
          </c:spPr>
          <c:invertIfNegative val="0"/>
          <c:cat>
            <c:numRef>
              <c:extLst>
                <c:ext xmlns:c15="http://schemas.microsoft.com/office/drawing/2012/chart" uri="{02D57815-91ED-43cb-92C2-25804820EDAC}">
                  <c15:fullRef>
                    <c15:sqref>'Capacity Additions by Tech.'!$K$24:$W$24</c15:sqref>
                  </c15:fullRef>
                </c:ext>
              </c:extLst>
              <c:f>'Capacity Additions by Tech.'!$N$24:$W$24</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extLst>
                <c:ext xmlns:c15="http://schemas.microsoft.com/office/drawing/2012/chart" uri="{02D57815-91ED-43cb-92C2-25804820EDAC}">
                  <c15:fullRef>
                    <c15:sqref>'Capacity Additions by Tech.'!$K$28:$W$28</c15:sqref>
                  </c15:fullRef>
                </c:ext>
              </c:extLst>
              <c:f>'Capacity Additions by Tech.'!$N$28:$W$28</c:f>
              <c:numCache>
                <c:formatCode>0.0</c:formatCode>
                <c:ptCount val="10"/>
                <c:pt idx="0">
                  <c:v>1.1657980000000001</c:v>
                </c:pt>
                <c:pt idx="1">
                  <c:v>1.4577469999999983</c:v>
                </c:pt>
                <c:pt idx="2">
                  <c:v>0.68157500000000037</c:v>
                </c:pt>
                <c:pt idx="3">
                  <c:v>0.49753700000000034</c:v>
                </c:pt>
                <c:pt idx="4">
                  <c:v>0.51558800000000016</c:v>
                </c:pt>
                <c:pt idx="5">
                  <c:v>0.526833</c:v>
                </c:pt>
                <c:pt idx="6">
                  <c:v>0.37910000000000005</c:v>
                </c:pt>
                <c:pt idx="7">
                  <c:v>0.29627300000000012</c:v>
                </c:pt>
                <c:pt idx="8">
                  <c:v>0.33481</c:v>
                </c:pt>
                <c:pt idx="9">
                  <c:v>8.7218000000000004E-2</c:v>
                </c:pt>
              </c:numCache>
            </c:numRef>
          </c:val>
          <c:extLst>
            <c:ext xmlns:c16="http://schemas.microsoft.com/office/drawing/2014/chart" uri="{C3380CC4-5D6E-409C-BE32-E72D297353CC}">
              <c16:uniqueId val="{0000000D-7BFB-4467-A1CE-FE671B719A5D}"/>
            </c:ext>
          </c:extLst>
        </c:ser>
        <c:ser>
          <c:idx val="3"/>
          <c:order val="4"/>
          <c:tx>
            <c:strRef>
              <c:f>'Capacity Additions by Tech.'!$A$29</c:f>
              <c:strCache>
                <c:ptCount val="1"/>
                <c:pt idx="0">
                  <c:v>Gas</c:v>
                </c:pt>
              </c:strCache>
            </c:strRef>
          </c:tx>
          <c:spPr>
            <a:solidFill>
              <a:schemeClr val="tx2">
                <a:lumMod val="20000"/>
                <a:lumOff val="80000"/>
              </a:schemeClr>
            </a:solidFill>
            <a:ln>
              <a:noFill/>
            </a:ln>
            <a:effectLst/>
          </c:spPr>
          <c:invertIfNegative val="0"/>
          <c:cat>
            <c:numRef>
              <c:extLst>
                <c:ext xmlns:c15="http://schemas.microsoft.com/office/drawing/2012/chart" uri="{02D57815-91ED-43cb-92C2-25804820EDAC}">
                  <c15:fullRef>
                    <c15:sqref>'Capacity Additions by Tech.'!$K$24:$W$24</c15:sqref>
                  </c15:fullRef>
                </c:ext>
              </c:extLst>
              <c:f>'Capacity Additions by Tech.'!$N$24:$W$24</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extLst>
                <c:ext xmlns:c15="http://schemas.microsoft.com/office/drawing/2012/chart" uri="{02D57815-91ED-43cb-92C2-25804820EDAC}">
                  <c15:fullRef>
                    <c15:sqref>'Capacity Additions by Tech.'!$K$29:$W$29</c15:sqref>
                  </c15:fullRef>
                </c:ext>
              </c:extLst>
              <c:f>'Capacity Additions by Tech.'!$N$29:$W$29</c:f>
              <c:numCache>
                <c:formatCode>0.0</c:formatCode>
                <c:ptCount val="10"/>
                <c:pt idx="0">
                  <c:v>9.7503380000000011</c:v>
                </c:pt>
                <c:pt idx="1">
                  <c:v>7.8722979999999989</c:v>
                </c:pt>
                <c:pt idx="2">
                  <c:v>9.0130099999999995</c:v>
                </c:pt>
                <c:pt idx="3">
                  <c:v>6.5611000000000006</c:v>
                </c:pt>
                <c:pt idx="4">
                  <c:v>9.4531999999999989</c:v>
                </c:pt>
                <c:pt idx="5">
                  <c:v>12.393820000000003</c:v>
                </c:pt>
                <c:pt idx="6">
                  <c:v>21.831291999999998</c:v>
                </c:pt>
                <c:pt idx="7">
                  <c:v>8.8884070000000008</c:v>
                </c:pt>
                <c:pt idx="8">
                  <c:v>7.6068600000000064</c:v>
                </c:pt>
                <c:pt idx="9">
                  <c:v>6.2162040000000118</c:v>
                </c:pt>
              </c:numCache>
            </c:numRef>
          </c:val>
          <c:extLst>
            <c:ext xmlns:c16="http://schemas.microsoft.com/office/drawing/2014/chart" uri="{C3380CC4-5D6E-409C-BE32-E72D297353CC}">
              <c16:uniqueId val="{0000000E-7BFB-4467-A1CE-FE671B719A5D}"/>
            </c:ext>
          </c:extLst>
        </c:ser>
        <c:ser>
          <c:idx val="4"/>
          <c:order val="5"/>
          <c:tx>
            <c:strRef>
              <c:f>'Capacity Additions by Tech.'!$A$30</c:f>
              <c:strCache>
                <c:ptCount val="1"/>
                <c:pt idx="0">
                  <c:v>Coal</c:v>
                </c:pt>
              </c:strCache>
            </c:strRef>
          </c:tx>
          <c:spPr>
            <a:solidFill>
              <a:schemeClr val="bg1">
                <a:lumMod val="65000"/>
              </a:schemeClr>
            </a:solidFill>
            <a:ln>
              <a:noFill/>
            </a:ln>
            <a:effectLst/>
          </c:spPr>
          <c:invertIfNegative val="0"/>
          <c:cat>
            <c:numRef>
              <c:extLst>
                <c:ext xmlns:c15="http://schemas.microsoft.com/office/drawing/2012/chart" uri="{02D57815-91ED-43cb-92C2-25804820EDAC}">
                  <c15:fullRef>
                    <c15:sqref>'Capacity Additions by Tech.'!$K$24:$W$24</c15:sqref>
                  </c15:fullRef>
                </c:ext>
              </c:extLst>
              <c:f>'Capacity Additions by Tech.'!$N$24:$W$24</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extLst>
                <c:ext xmlns:c15="http://schemas.microsoft.com/office/drawing/2012/chart" uri="{02D57815-91ED-43cb-92C2-25804820EDAC}">
                  <c15:fullRef>
                    <c15:sqref>'Capacity Additions by Tech.'!$K$30:$W$30</c15:sqref>
                  </c15:fullRef>
                </c:ext>
              </c:extLst>
              <c:f>'Capacity Additions by Tech.'!$N$30:$W$30</c:f>
              <c:numCache>
                <c:formatCode>0.0</c:formatCode>
                <c:ptCount val="10"/>
                <c:pt idx="0">
                  <c:v>4.76</c:v>
                </c:pt>
                <c:pt idx="1">
                  <c:v>1.8125</c:v>
                </c:pt>
                <c:pt idx="2">
                  <c:v>0.1062</c:v>
                </c:pt>
                <c:pt idx="3">
                  <c:v>5.4999999999999997E-3</c:v>
                </c:pt>
                <c:pt idx="4">
                  <c:v>0</c:v>
                </c:pt>
                <c:pt idx="5">
                  <c:v>0</c:v>
                </c:pt>
                <c:pt idx="6">
                  <c:v>0</c:v>
                </c:pt>
                <c:pt idx="7">
                  <c:v>1.7000000000000001E-2</c:v>
                </c:pt>
                <c:pt idx="8">
                  <c:v>0</c:v>
                </c:pt>
                <c:pt idx="9">
                  <c:v>0</c:v>
                </c:pt>
              </c:numCache>
            </c:numRef>
          </c:val>
          <c:extLst>
            <c:ext xmlns:c16="http://schemas.microsoft.com/office/drawing/2014/chart" uri="{C3380CC4-5D6E-409C-BE32-E72D297353CC}">
              <c16:uniqueId val="{0000000F-7BFB-4467-A1CE-FE671B719A5D}"/>
            </c:ext>
          </c:extLst>
        </c:ser>
        <c:ser>
          <c:idx val="5"/>
          <c:order val="6"/>
          <c:tx>
            <c:v>Other non-RE</c:v>
          </c:tx>
          <c:spPr>
            <a:solidFill>
              <a:schemeClr val="tx1"/>
            </a:solidFill>
            <a:ln>
              <a:noFill/>
            </a:ln>
            <a:effectLst/>
          </c:spPr>
          <c:invertIfNegative val="0"/>
          <c:cat>
            <c:numRef>
              <c:extLst>
                <c:ext xmlns:c15="http://schemas.microsoft.com/office/drawing/2012/chart" uri="{02D57815-91ED-43cb-92C2-25804820EDAC}">
                  <c15:fullRef>
                    <c15:sqref>'Capacity Additions by Tech.'!$K$24:$W$24</c15:sqref>
                  </c15:fullRef>
                </c:ext>
              </c:extLst>
              <c:f>'Capacity Additions by Tech.'!$N$24:$W$24</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extLst>
                <c:ext xmlns:c15="http://schemas.microsoft.com/office/drawing/2012/chart" uri="{02D57815-91ED-43cb-92C2-25804820EDAC}">
                  <c15:fullRef>
                    <c15:sqref>'Capacity Additions by Tech.'!$K$31:$W$31</c15:sqref>
                  </c15:fullRef>
                </c:ext>
              </c:extLst>
              <c:f>'Capacity Additions by Tech.'!$N$31:$W$31</c:f>
              <c:numCache>
                <c:formatCode>0.0</c:formatCode>
                <c:ptCount val="10"/>
                <c:pt idx="0">
                  <c:v>0.30758000000000008</c:v>
                </c:pt>
                <c:pt idx="1">
                  <c:v>0.14268999999999996</c:v>
                </c:pt>
                <c:pt idx="2">
                  <c:v>0.19144799999999998</c:v>
                </c:pt>
                <c:pt idx="3">
                  <c:v>0.18890000000000007</c:v>
                </c:pt>
                <c:pt idx="4">
                  <c:v>1.4272</c:v>
                </c:pt>
                <c:pt idx="5">
                  <c:v>0.11104999999999994</c:v>
                </c:pt>
                <c:pt idx="6">
                  <c:v>9.0900000000000009E-2</c:v>
                </c:pt>
                <c:pt idx="7">
                  <c:v>9.4299999999999995E-2</c:v>
                </c:pt>
                <c:pt idx="8">
                  <c:v>4.859999999999999E-2</c:v>
                </c:pt>
                <c:pt idx="9">
                  <c:v>4.1989999999999993E-2</c:v>
                </c:pt>
              </c:numCache>
            </c:numRef>
          </c:val>
          <c:extLst>
            <c:ext xmlns:c16="http://schemas.microsoft.com/office/drawing/2014/chart" uri="{C3380CC4-5D6E-409C-BE32-E72D297353CC}">
              <c16:uniqueId val="{00000010-7BFB-4467-A1CE-FE671B719A5D}"/>
            </c:ext>
          </c:extLst>
        </c:ser>
        <c:dLbls>
          <c:showLegendKey val="0"/>
          <c:showVal val="0"/>
          <c:showCatName val="0"/>
          <c:showSerName val="0"/>
          <c:showPercent val="0"/>
          <c:showBubbleSize val="0"/>
        </c:dLbls>
        <c:gapWidth val="50"/>
        <c:overlap val="100"/>
        <c:axId val="2108410344"/>
        <c:axId val="2108413768"/>
      </c:barChart>
      <c:catAx>
        <c:axId val="2108410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3768"/>
        <c:crosses val="autoZero"/>
        <c:auto val="1"/>
        <c:lblAlgn val="ctr"/>
        <c:lblOffset val="100"/>
        <c:noMultiLvlLbl val="0"/>
      </c:catAx>
      <c:valAx>
        <c:axId val="2108413768"/>
        <c:scaling>
          <c:orientation val="minMax"/>
          <c:max val="50"/>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0344"/>
        <c:crosses val="autoZero"/>
        <c:crossBetween val="between"/>
        <c:majorUnit val="10"/>
      </c:valAx>
      <c:spPr>
        <a:noFill/>
        <a:ln>
          <a:noFill/>
        </a:ln>
        <a:effectLst/>
      </c:spPr>
    </c:plotArea>
    <c:legend>
      <c:legendPos val="r"/>
      <c:layout>
        <c:manualLayout>
          <c:xMode val="edge"/>
          <c:yMode val="edge"/>
          <c:x val="0.83974358974358976"/>
          <c:y val="0.11928696412948381"/>
          <c:w val="0.15811965811965811"/>
          <c:h val="0.79341144856892887"/>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Percent</a:t>
            </a:r>
            <a:r>
              <a:rPr lang="en-US" sz="1000" baseline="0">
                <a:solidFill>
                  <a:sysClr val="windowText" lastClr="000000"/>
                </a:solidFill>
              </a:rPr>
              <a:t> of Capacity Additions: 2012-2021</a:t>
            </a:r>
            <a:endParaRPr lang="en-US" sz="1000">
              <a:solidFill>
                <a:sysClr val="windowText" lastClr="000000"/>
              </a:solidFill>
            </a:endParaRPr>
          </a:p>
        </c:rich>
      </c:tx>
      <c:layout>
        <c:manualLayout>
          <c:xMode val="edge"/>
          <c:yMode val="edge"/>
          <c:x val="2.0509455548825336E-4"/>
          <c:y val="1.984126984126984E-3"/>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6.3998250218722658E-2"/>
          <c:y val="0.10912698412698413"/>
          <c:w val="0.80686101737282845"/>
          <c:h val="0.77693757030371202"/>
        </c:manualLayout>
      </c:layout>
      <c:barChart>
        <c:barDir val="col"/>
        <c:grouping val="stacked"/>
        <c:varyColors val="0"/>
        <c:ser>
          <c:idx val="0"/>
          <c:order val="0"/>
          <c:tx>
            <c:strRef>
              <c:f>'Capacity Additions by Region'!$A$38</c:f>
              <c:strCache>
                <c:ptCount val="1"/>
                <c:pt idx="0">
                  <c:v>Wind</c:v>
                </c:pt>
              </c:strCache>
            </c:strRef>
          </c:tx>
          <c:spPr>
            <a:solidFill>
              <a:schemeClr val="accent3"/>
            </a:solidFill>
            <a:ln>
              <a:noFill/>
            </a:ln>
            <a:effectLst/>
          </c:spPr>
          <c:invertIfNegative val="0"/>
          <c:dLbls>
            <c:dLbl>
              <c:idx val="0"/>
              <c:tx>
                <c:rich>
                  <a:bodyPr/>
                  <a:lstStyle/>
                  <a:p>
                    <a:fld id="{E7D23769-3C1E-42CC-B932-E725C9932447}"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3B92-415F-8158-5BA3F5EF9A82}"/>
                </c:ext>
              </c:extLst>
            </c:dLbl>
            <c:dLbl>
              <c:idx val="1"/>
              <c:tx>
                <c:rich>
                  <a:bodyPr/>
                  <a:lstStyle/>
                  <a:p>
                    <a:fld id="{0F722530-7207-4E62-8617-623B51F15B2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3B92-415F-8158-5BA3F5EF9A82}"/>
                </c:ext>
              </c:extLst>
            </c:dLbl>
            <c:dLbl>
              <c:idx val="2"/>
              <c:tx>
                <c:rich>
                  <a:bodyPr/>
                  <a:lstStyle/>
                  <a:p>
                    <a:fld id="{22F696EC-F159-4EED-814C-329284C23D57}"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3B92-415F-8158-5BA3F5EF9A82}"/>
                </c:ext>
              </c:extLst>
            </c:dLbl>
            <c:dLbl>
              <c:idx val="3"/>
              <c:tx>
                <c:rich>
                  <a:bodyPr/>
                  <a:lstStyle/>
                  <a:p>
                    <a:fld id="{93E4F5EE-4D50-416E-B9C6-6F12DC79F59E}"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3B92-415F-8158-5BA3F5EF9A82}"/>
                </c:ext>
              </c:extLst>
            </c:dLbl>
            <c:dLbl>
              <c:idx val="4"/>
              <c:tx>
                <c:rich>
                  <a:bodyPr/>
                  <a:lstStyle/>
                  <a:p>
                    <a:fld id="{10BF88BB-5904-4B72-B611-06284842FE62}"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3B92-415F-8158-5BA3F5EF9A82}"/>
                </c:ext>
              </c:extLst>
            </c:dLbl>
            <c:dLbl>
              <c:idx val="5"/>
              <c:tx>
                <c:rich>
                  <a:bodyPr/>
                  <a:lstStyle/>
                  <a:p>
                    <a:fld id="{B8E00CF1-F1CC-49AE-8ACB-319F5579C6D0}"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3B92-415F-8158-5BA3F5EF9A82}"/>
                </c:ext>
              </c:extLst>
            </c:dLbl>
            <c:dLbl>
              <c:idx val="6"/>
              <c:tx>
                <c:rich>
                  <a:bodyPr/>
                  <a:lstStyle/>
                  <a:p>
                    <a:fld id="{62F02EBF-3C9D-404C-A1EF-810EFB4DDDE9}"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3B92-415F-8158-5BA3F5EF9A82}"/>
                </c:ext>
              </c:extLst>
            </c:dLbl>
            <c:dLbl>
              <c:idx val="7"/>
              <c:tx>
                <c:rich>
                  <a:bodyPr/>
                  <a:lstStyle/>
                  <a:p>
                    <a:fld id="{42EF4832-DCB2-4915-9826-07BDC0229AB0}"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3B92-415F-8158-5BA3F5EF9A82}"/>
                </c:ext>
              </c:extLst>
            </c:dLbl>
            <c:dLbl>
              <c:idx val="8"/>
              <c:tx>
                <c:rich>
                  <a:bodyPr/>
                  <a:lstStyle/>
                  <a:p>
                    <a:fld id="{4E7C2895-11A9-4D47-A2EC-6EBC858C2DA8}"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3B92-415F-8158-5BA3F5EF9A82}"/>
                </c:ext>
              </c:extLst>
            </c:dLbl>
            <c:dLbl>
              <c:idx val="9"/>
              <c:tx>
                <c:rich>
                  <a:bodyPr/>
                  <a:lstStyle/>
                  <a:p>
                    <a:fld id="{8FF87C82-3AD7-47B9-BE14-E130426F6B80}" type="CELLRANGE">
                      <a:rPr lang="en-US"/>
                      <a:pPr/>
                      <a:t>[CELLRANGE]</a:t>
                    </a:fld>
                    <a:endParaRPr lang="en-US"/>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3B92-415F-8158-5BA3F5EF9A8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Region'!$B$38:$K$38</c:f>
              <c:numCache>
                <c:formatCode>0%</c:formatCode>
                <c:ptCount val="10"/>
                <c:pt idx="0">
                  <c:v>0.82523426131719013</c:v>
                </c:pt>
                <c:pt idx="1">
                  <c:v>0.52117622233284788</c:v>
                </c:pt>
                <c:pt idx="2">
                  <c:v>0.51912930823860948</c:v>
                </c:pt>
                <c:pt idx="3">
                  <c:v>0.33389567451902835</c:v>
                </c:pt>
                <c:pt idx="4">
                  <c:v>0.11874452336524165</c:v>
                </c:pt>
                <c:pt idx="5">
                  <c:v>0.11256282180484145</c:v>
                </c:pt>
                <c:pt idx="6">
                  <c:v>0.10219806394625602</c:v>
                </c:pt>
                <c:pt idx="7">
                  <c:v>7.8531074151098418E-2</c:v>
                </c:pt>
                <c:pt idx="8">
                  <c:v>1.0586647561179293E-2</c:v>
                </c:pt>
                <c:pt idx="9">
                  <c:v>0.2974185144884855</c:v>
                </c:pt>
              </c:numCache>
            </c:numRef>
          </c:val>
          <c:extLst>
            <c:ext xmlns:c15="http://schemas.microsoft.com/office/drawing/2012/chart" uri="{02D57815-91ED-43cb-92C2-25804820EDAC}">
              <c15:datalabelsRange>
                <c15:f>'Capacity Additions by Region'!$B$38:$K$38</c15:f>
                <c15:dlblRangeCache>
                  <c:ptCount val="10"/>
                  <c:pt idx="0">
                    <c:v>83%</c:v>
                  </c:pt>
                  <c:pt idx="1">
                    <c:v>52%</c:v>
                  </c:pt>
                  <c:pt idx="2">
                    <c:v>52%</c:v>
                  </c:pt>
                  <c:pt idx="3">
                    <c:v>33%</c:v>
                  </c:pt>
                  <c:pt idx="4">
                    <c:v>12%</c:v>
                  </c:pt>
                  <c:pt idx="5">
                    <c:v>11%</c:v>
                  </c:pt>
                  <c:pt idx="6">
                    <c:v>10%</c:v>
                  </c:pt>
                  <c:pt idx="7">
                    <c:v>8%</c:v>
                  </c:pt>
                  <c:pt idx="8">
                    <c:v>1%</c:v>
                  </c:pt>
                  <c:pt idx="9">
                    <c:v>30%</c:v>
                  </c:pt>
                </c15:dlblRangeCache>
              </c15:datalabelsRange>
            </c:ext>
            <c:ext xmlns:c16="http://schemas.microsoft.com/office/drawing/2014/chart" uri="{C3380CC4-5D6E-409C-BE32-E72D297353CC}">
              <c16:uniqueId val="{0000000A-3B92-415F-8158-5BA3F5EF9A82}"/>
            </c:ext>
          </c:extLst>
        </c:ser>
        <c:ser>
          <c:idx val="1"/>
          <c:order val="1"/>
          <c:tx>
            <c:strRef>
              <c:f>'Capacity Additions by Region'!$A$39</c:f>
              <c:strCache>
                <c:ptCount val="1"/>
                <c:pt idx="0">
                  <c:v>Solar</c:v>
                </c:pt>
              </c:strCache>
            </c:strRef>
          </c:tx>
          <c:spPr>
            <a:solidFill>
              <a:schemeClr val="accent6"/>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Region'!$B$39:$K$39</c:f>
              <c:numCache>
                <c:formatCode>0%</c:formatCode>
                <c:ptCount val="10"/>
                <c:pt idx="0">
                  <c:v>2.2501244310343744E-2</c:v>
                </c:pt>
                <c:pt idx="1">
                  <c:v>0.21041164975082066</c:v>
                </c:pt>
                <c:pt idx="2">
                  <c:v>0.11973697775951776</c:v>
                </c:pt>
                <c:pt idx="3">
                  <c:v>0.42232159914334505</c:v>
                </c:pt>
                <c:pt idx="4">
                  <c:v>0.20308342128484028</c:v>
                </c:pt>
                <c:pt idx="5">
                  <c:v>0.48920399577727436</c:v>
                </c:pt>
                <c:pt idx="6">
                  <c:v>0.54125237335559295</c:v>
                </c:pt>
                <c:pt idx="7">
                  <c:v>0.63853108657631286</c:v>
                </c:pt>
                <c:pt idx="8">
                  <c:v>0.34792583099482471</c:v>
                </c:pt>
                <c:pt idx="9">
                  <c:v>0.30308278892227825</c:v>
                </c:pt>
              </c:numCache>
            </c:numRef>
          </c:val>
          <c:extLst>
            <c:ext xmlns:c16="http://schemas.microsoft.com/office/drawing/2014/chart" uri="{C3380CC4-5D6E-409C-BE32-E72D297353CC}">
              <c16:uniqueId val="{0000000B-3B92-415F-8158-5BA3F5EF9A82}"/>
            </c:ext>
          </c:extLst>
        </c:ser>
        <c:ser>
          <c:idx val="2"/>
          <c:order val="2"/>
          <c:tx>
            <c:v>Storage</c:v>
          </c:tx>
          <c:spPr>
            <a:solidFill>
              <a:schemeClr val="accent4"/>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Region'!$B$40:$K$40</c:f>
              <c:numCache>
                <c:formatCode>0%</c:formatCode>
                <c:ptCount val="10"/>
                <c:pt idx="0">
                  <c:v>9.8936847418735173E-4</c:v>
                </c:pt>
                <c:pt idx="1">
                  <c:v>1.7403250294259001E-2</c:v>
                </c:pt>
                <c:pt idx="2">
                  <c:v>1.8445331813538024E-3</c:v>
                </c:pt>
                <c:pt idx="3">
                  <c:v>2.2443732899489231E-2</c:v>
                </c:pt>
                <c:pt idx="4">
                  <c:v>6.7571874337906887E-3</c:v>
                </c:pt>
                <c:pt idx="5">
                  <c:v>1.1911895950171537E-2</c:v>
                </c:pt>
                <c:pt idx="6">
                  <c:v>2.2364096541777536E-2</c:v>
                </c:pt>
                <c:pt idx="7">
                  <c:v>7.6967000488290804E-2</c:v>
                </c:pt>
                <c:pt idx="8">
                  <c:v>1.2730814280294373E-2</c:v>
                </c:pt>
                <c:pt idx="9">
                  <c:v>2.0343139450372878E-2</c:v>
                </c:pt>
              </c:numCache>
            </c:numRef>
          </c:val>
          <c:extLst>
            <c:ext xmlns:c16="http://schemas.microsoft.com/office/drawing/2014/chart" uri="{C3380CC4-5D6E-409C-BE32-E72D297353CC}">
              <c16:uniqueId val="{0000000C-3B92-415F-8158-5BA3F5EF9A82}"/>
            </c:ext>
          </c:extLst>
        </c:ser>
        <c:ser>
          <c:idx val="6"/>
          <c:order val="3"/>
          <c:tx>
            <c:v>Other RE</c:v>
          </c:tx>
          <c:spPr>
            <a:solidFill>
              <a:srgbClr val="2C4D75"/>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Region'!$B$41:$K$41</c:f>
              <c:numCache>
                <c:formatCode>0%</c:formatCode>
                <c:ptCount val="10"/>
                <c:pt idx="0">
                  <c:v>3.9403883335654916E-3</c:v>
                </c:pt>
                <c:pt idx="1">
                  <c:v>3.7389562002767456E-3</c:v>
                </c:pt>
                <c:pt idx="2">
                  <c:v>2.095373426672037E-2</c:v>
                </c:pt>
                <c:pt idx="3">
                  <c:v>5.7229753286876059E-2</c:v>
                </c:pt>
                <c:pt idx="4">
                  <c:v>1.3040322603926379E-2</c:v>
                </c:pt>
                <c:pt idx="5">
                  <c:v>1.0730038681985748E-2</c:v>
                </c:pt>
                <c:pt idx="6">
                  <c:v>1.835741908583453E-2</c:v>
                </c:pt>
                <c:pt idx="7">
                  <c:v>9.7692076994477708E-3</c:v>
                </c:pt>
                <c:pt idx="8">
                  <c:v>2.8689394522345112E-2</c:v>
                </c:pt>
                <c:pt idx="9">
                  <c:v>1.9613724172100399E-2</c:v>
                </c:pt>
              </c:numCache>
            </c:numRef>
          </c:val>
          <c:extLst>
            <c:ext xmlns:c16="http://schemas.microsoft.com/office/drawing/2014/chart" uri="{C3380CC4-5D6E-409C-BE32-E72D297353CC}">
              <c16:uniqueId val="{0000000D-3B92-415F-8158-5BA3F5EF9A82}"/>
            </c:ext>
          </c:extLst>
        </c:ser>
        <c:ser>
          <c:idx val="3"/>
          <c:order val="4"/>
          <c:tx>
            <c:strRef>
              <c:f>'Capacity Additions by Region'!$A$42</c:f>
              <c:strCache>
                <c:ptCount val="1"/>
                <c:pt idx="0">
                  <c:v>Gas</c:v>
                </c:pt>
              </c:strCache>
            </c:strRef>
          </c:tx>
          <c:spPr>
            <a:solidFill>
              <a:schemeClr val="tx2">
                <a:lumMod val="20000"/>
                <a:lumOff val="80000"/>
              </a:schemeClr>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Region'!$B$42:$K$42</c:f>
              <c:numCache>
                <c:formatCode>0%</c:formatCode>
                <c:ptCount val="10"/>
                <c:pt idx="0">
                  <c:v>0.12259712939118152</c:v>
                </c:pt>
                <c:pt idx="1">
                  <c:v>0.22371940861034367</c:v>
                </c:pt>
                <c:pt idx="2">
                  <c:v>0.25906277585785303</c:v>
                </c:pt>
                <c:pt idx="3">
                  <c:v>0.16375263975874216</c:v>
                </c:pt>
                <c:pt idx="4">
                  <c:v>0.62473286534557371</c:v>
                </c:pt>
                <c:pt idx="5">
                  <c:v>0.36198457278732504</c:v>
                </c:pt>
                <c:pt idx="6">
                  <c:v>0.2892994671329136</c:v>
                </c:pt>
                <c:pt idx="7">
                  <c:v>0.19368329641189214</c:v>
                </c:pt>
                <c:pt idx="8">
                  <c:v>0.54833834194810893</c:v>
                </c:pt>
                <c:pt idx="9">
                  <c:v>0.32869492867587374</c:v>
                </c:pt>
              </c:numCache>
            </c:numRef>
          </c:val>
          <c:extLst>
            <c:ext xmlns:c16="http://schemas.microsoft.com/office/drawing/2014/chart" uri="{C3380CC4-5D6E-409C-BE32-E72D297353CC}">
              <c16:uniqueId val="{0000000E-3B92-415F-8158-5BA3F5EF9A82}"/>
            </c:ext>
          </c:extLst>
        </c:ser>
        <c:ser>
          <c:idx val="4"/>
          <c:order val="5"/>
          <c:tx>
            <c:strRef>
              <c:f>'Capacity Additions by Region'!$A$43</c:f>
              <c:strCache>
                <c:ptCount val="1"/>
                <c:pt idx="0">
                  <c:v>Coal</c:v>
                </c:pt>
              </c:strCache>
            </c:strRef>
          </c:tx>
          <c:spPr>
            <a:solidFill>
              <a:schemeClr val="bg1">
                <a:lumMod val="65000"/>
              </a:schemeClr>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Region'!$B$43:$K$43</c:f>
              <c:numCache>
                <c:formatCode>0%</c:formatCode>
                <c:ptCount val="10"/>
                <c:pt idx="0">
                  <c:v>2.1105695697775578E-2</c:v>
                </c:pt>
                <c:pt idx="1">
                  <c:v>2.1524088234602855E-2</c:v>
                </c:pt>
                <c:pt idx="2">
                  <c:v>7.4559597193097946E-2</c:v>
                </c:pt>
                <c:pt idx="3">
                  <c:v>0</c:v>
                </c:pt>
                <c:pt idx="4">
                  <c:v>2.892973474057885E-2</c:v>
                </c:pt>
                <c:pt idx="5">
                  <c:v>4.2743481670372112E-4</c:v>
                </c:pt>
                <c:pt idx="6">
                  <c:v>0</c:v>
                </c:pt>
                <c:pt idx="7">
                  <c:v>0</c:v>
                </c:pt>
                <c:pt idx="8">
                  <c:v>2.0122373995595754E-2</c:v>
                </c:pt>
                <c:pt idx="9">
                  <c:v>2.2117955893841489E-2</c:v>
                </c:pt>
              </c:numCache>
            </c:numRef>
          </c:val>
          <c:extLst>
            <c:ext xmlns:c16="http://schemas.microsoft.com/office/drawing/2014/chart" uri="{C3380CC4-5D6E-409C-BE32-E72D297353CC}">
              <c16:uniqueId val="{0000000F-3B92-415F-8158-5BA3F5EF9A82}"/>
            </c:ext>
          </c:extLst>
        </c:ser>
        <c:ser>
          <c:idx val="5"/>
          <c:order val="6"/>
          <c:tx>
            <c:v>Other non-RE</c:v>
          </c:tx>
          <c:spPr>
            <a:solidFill>
              <a:schemeClr val="tx1"/>
            </a:solidFill>
            <a:ln>
              <a:noFill/>
            </a:ln>
            <a:effectLst/>
          </c:spPr>
          <c:invertIfNegative val="0"/>
          <c:cat>
            <c:strRef>
              <c:f>'Capacity Additions by Region'!$B$37:$K$37</c:f>
              <c:strCache>
                <c:ptCount val="10"/>
                <c:pt idx="0">
                  <c:v>SPP</c:v>
                </c:pt>
                <c:pt idx="1">
                  <c:v>ERCOT</c:v>
                </c:pt>
                <c:pt idx="2">
                  <c:v>MISO</c:v>
                </c:pt>
                <c:pt idx="3">
                  <c:v>West (non-ISO)</c:v>
                </c:pt>
                <c:pt idx="4">
                  <c:v>PJM</c:v>
                </c:pt>
                <c:pt idx="5">
                  <c:v>NYISO</c:v>
                </c:pt>
                <c:pt idx="6">
                  <c:v>ISO-NE</c:v>
                </c:pt>
                <c:pt idx="7">
                  <c:v>CAISO</c:v>
                </c:pt>
                <c:pt idx="8">
                  <c:v>Southeast (non-ISO)</c:v>
                </c:pt>
                <c:pt idx="9">
                  <c:v>U.S.
Total</c:v>
                </c:pt>
              </c:strCache>
            </c:strRef>
          </c:cat>
          <c:val>
            <c:numRef>
              <c:f>'Capacity Additions by Region'!$B$44:$K$44</c:f>
              <c:numCache>
                <c:formatCode>0%</c:formatCode>
                <c:ptCount val="10"/>
                <c:pt idx="0">
                  <c:v>3.6319124757561317E-3</c:v>
                </c:pt>
                <c:pt idx="1">
                  <c:v>2.0264245768490188E-3</c:v>
                </c:pt>
                <c:pt idx="2">
                  <c:v>4.713073502847602E-3</c:v>
                </c:pt>
                <c:pt idx="3">
                  <c:v>3.5660039251879849E-4</c:v>
                </c:pt>
                <c:pt idx="4">
                  <c:v>4.7119452260484113E-3</c:v>
                </c:pt>
                <c:pt idx="5">
                  <c:v>1.317924018169807E-2</c:v>
                </c:pt>
                <c:pt idx="6">
                  <c:v>2.6528579937625425E-2</c:v>
                </c:pt>
                <c:pt idx="7">
                  <c:v>2.5183346729580015E-3</c:v>
                </c:pt>
                <c:pt idx="8">
                  <c:v>3.1606596697651715E-2</c:v>
                </c:pt>
                <c:pt idx="9">
                  <c:v>8.7289483970475513E-3</c:v>
                </c:pt>
              </c:numCache>
            </c:numRef>
          </c:val>
          <c:extLst>
            <c:ext xmlns:c16="http://schemas.microsoft.com/office/drawing/2014/chart" uri="{C3380CC4-5D6E-409C-BE32-E72D297353CC}">
              <c16:uniqueId val="{00000010-3B92-415F-8158-5BA3F5EF9A82}"/>
            </c:ext>
          </c:extLst>
        </c:ser>
        <c:dLbls>
          <c:showLegendKey val="0"/>
          <c:showVal val="0"/>
          <c:showCatName val="0"/>
          <c:showSerName val="0"/>
          <c:showPercent val="0"/>
          <c:showBubbleSize val="0"/>
        </c:dLbls>
        <c:gapWidth val="50"/>
        <c:overlap val="100"/>
        <c:axId val="2108410344"/>
        <c:axId val="2108413768"/>
      </c:barChart>
      <c:catAx>
        <c:axId val="2108410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3768"/>
        <c:crosses val="autoZero"/>
        <c:auto val="1"/>
        <c:lblAlgn val="ctr"/>
        <c:lblOffset val="100"/>
        <c:noMultiLvlLbl val="0"/>
      </c:catAx>
      <c:valAx>
        <c:axId val="2108413768"/>
        <c:scaling>
          <c:orientation val="minMax"/>
          <c:max val="1"/>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8410344"/>
        <c:crosses val="autoZero"/>
        <c:crossBetween val="between"/>
        <c:majorUnit val="0.2"/>
      </c:valAx>
      <c:spPr>
        <a:noFill/>
        <a:ln>
          <a:noFill/>
        </a:ln>
        <a:effectLst/>
      </c:spPr>
    </c:plotArea>
    <c:legend>
      <c:legendPos val="r"/>
      <c:layout>
        <c:manualLayout>
          <c:xMode val="edge"/>
          <c:yMode val="edge"/>
          <c:x val="0.85866907261592318"/>
          <c:y val="9.1509186351706032E-2"/>
          <c:w val="0.1391941632295963"/>
          <c:h val="0.79737970253718282"/>
        </c:manualLayout>
      </c:layout>
      <c:overlay val="0"/>
      <c:spPr>
        <a:solidFill>
          <a:schemeClr val="bg1"/>
        </a:solid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277848417648302E-2"/>
          <c:y val="0.13409545879184201"/>
          <c:w val="0.90519946723745204"/>
          <c:h val="0.58952693413323298"/>
        </c:manualLayout>
      </c:layout>
      <c:barChart>
        <c:barDir val="col"/>
        <c:grouping val="stacked"/>
        <c:varyColors val="0"/>
        <c:ser>
          <c:idx val="0"/>
          <c:order val="0"/>
          <c:spPr>
            <a:solidFill>
              <a:schemeClr val="accent1">
                <a:lumMod val="60000"/>
                <a:lumOff val="40000"/>
              </a:schemeClr>
            </a:solidFill>
            <a:ln w="25400">
              <a:noFill/>
            </a:ln>
          </c:spPr>
          <c:invertIfNegative val="0"/>
          <c:dPt>
            <c:idx val="15"/>
            <c:invertIfNegative val="0"/>
            <c:bubble3D val="0"/>
            <c:extLst>
              <c:ext xmlns:c16="http://schemas.microsoft.com/office/drawing/2014/chart" uri="{C3380CC4-5D6E-409C-BE32-E72D297353CC}">
                <c16:uniqueId val="{00000001-E3BC-4566-8904-520967C63519}"/>
              </c:ext>
            </c:extLst>
          </c:dPt>
          <c:dPt>
            <c:idx val="19"/>
            <c:invertIfNegative val="0"/>
            <c:bubble3D val="0"/>
            <c:spPr>
              <a:solidFill>
                <a:schemeClr val="accent3"/>
              </a:solidFill>
              <a:ln w="25400">
                <a:noFill/>
              </a:ln>
            </c:spPr>
            <c:extLst>
              <c:ext xmlns:c16="http://schemas.microsoft.com/office/drawing/2014/chart" uri="{C3380CC4-5D6E-409C-BE32-E72D297353CC}">
                <c16:uniqueId val="{0000000A-73C8-4284-89BF-B1E49823657A}"/>
              </c:ext>
            </c:extLst>
          </c:dPt>
          <c:dPt>
            <c:idx val="22"/>
            <c:invertIfNegative val="0"/>
            <c:bubble3D val="0"/>
            <c:extLst>
              <c:ext xmlns:c16="http://schemas.microsoft.com/office/drawing/2014/chart" uri="{C3380CC4-5D6E-409C-BE32-E72D297353CC}">
                <c16:uniqueId val="{00000008-43AE-4F0C-BC59-2D97DA6F5D59}"/>
              </c:ext>
            </c:extLst>
          </c:dPt>
          <c:cat>
            <c:strRef>
              <c:f>'International Wind Penetration'!$A$26:$A$54</c:f>
              <c:strCache>
                <c:ptCount val="29"/>
                <c:pt idx="0">
                  <c:v>Denmark</c:v>
                </c:pt>
                <c:pt idx="1">
                  <c:v>Ireland</c:v>
                </c:pt>
                <c:pt idx="2">
                  <c:v>Portugal</c:v>
                </c:pt>
                <c:pt idx="3">
                  <c:v>Spain</c:v>
                </c:pt>
                <c:pt idx="4">
                  <c:v>Germany</c:v>
                </c:pt>
                <c:pt idx="5">
                  <c:v>U.K.</c:v>
                </c:pt>
                <c:pt idx="6">
                  <c:v>Sweden</c:v>
                </c:pt>
                <c:pt idx="7">
                  <c:v>Greece</c:v>
                </c:pt>
                <c:pt idx="8">
                  <c:v>Netherlands</c:v>
                </c:pt>
                <c:pt idx="9">
                  <c:v>EU</c:v>
                </c:pt>
                <c:pt idx="10">
                  <c:v>Belgium</c:v>
                </c:pt>
                <c:pt idx="11">
                  <c:v>Australia</c:v>
                </c:pt>
                <c:pt idx="12">
                  <c:v>Brazil</c:v>
                </c:pt>
                <c:pt idx="13">
                  <c:v>Romania</c:v>
                </c:pt>
                <c:pt idx="14">
                  <c:v>Austria</c:v>
                </c:pt>
                <c:pt idx="15">
                  <c:v>Croatia</c:v>
                </c:pt>
                <c:pt idx="16">
                  <c:v>Romania</c:v>
                </c:pt>
                <c:pt idx="17">
                  <c:v>Turkey</c:v>
                </c:pt>
                <c:pt idx="18">
                  <c:v>Lithuania</c:v>
                </c:pt>
                <c:pt idx="19">
                  <c:v>United States</c:v>
                </c:pt>
                <c:pt idx="20">
                  <c:v>Poland</c:v>
                </c:pt>
                <c:pt idx="21">
                  <c:v>Finland</c:v>
                </c:pt>
                <c:pt idx="22">
                  <c:v>Estonia</c:v>
                </c:pt>
                <c:pt idx="23">
                  <c:v>Norway</c:v>
                </c:pt>
                <c:pt idx="24">
                  <c:v>France</c:v>
                </c:pt>
                <c:pt idx="25">
                  <c:v>China</c:v>
                </c:pt>
                <c:pt idx="26">
                  <c:v>Italy</c:v>
                </c:pt>
                <c:pt idx="27">
                  <c:v>Mexico</c:v>
                </c:pt>
                <c:pt idx="28">
                  <c:v>Canada</c:v>
                </c:pt>
              </c:strCache>
            </c:strRef>
          </c:cat>
          <c:val>
            <c:numRef>
              <c:f>'International Wind Penetration'!$B$26:$B$54</c:f>
              <c:numCache>
                <c:formatCode>0%</c:formatCode>
                <c:ptCount val="29"/>
                <c:pt idx="0">
                  <c:v>0.44</c:v>
                </c:pt>
                <c:pt idx="1">
                  <c:v>0.31</c:v>
                </c:pt>
                <c:pt idx="2">
                  <c:v>0.26</c:v>
                </c:pt>
                <c:pt idx="3">
                  <c:v>0.24</c:v>
                </c:pt>
                <c:pt idx="4">
                  <c:v>0.23</c:v>
                </c:pt>
                <c:pt idx="5">
                  <c:v>0.22</c:v>
                </c:pt>
                <c:pt idx="6">
                  <c:v>0.19</c:v>
                </c:pt>
                <c:pt idx="7">
                  <c:v>0.18</c:v>
                </c:pt>
                <c:pt idx="8">
                  <c:v>0.15</c:v>
                </c:pt>
                <c:pt idx="9">
                  <c:v>0.14000000000000001</c:v>
                </c:pt>
                <c:pt idx="10">
                  <c:v>0.13</c:v>
                </c:pt>
                <c:pt idx="11">
                  <c:v>0.11799999999999999</c:v>
                </c:pt>
                <c:pt idx="12">
                  <c:v>0.113</c:v>
                </c:pt>
                <c:pt idx="13">
                  <c:v>0.11</c:v>
                </c:pt>
                <c:pt idx="14">
                  <c:v>0.11</c:v>
                </c:pt>
                <c:pt idx="15">
                  <c:v>0.11</c:v>
                </c:pt>
                <c:pt idx="16">
                  <c:v>0.11</c:v>
                </c:pt>
                <c:pt idx="17">
                  <c:v>0.1</c:v>
                </c:pt>
                <c:pt idx="18">
                  <c:v>0.1</c:v>
                </c:pt>
                <c:pt idx="19">
                  <c:v>9.0999999999999998E-2</c:v>
                </c:pt>
                <c:pt idx="20">
                  <c:v>0.09</c:v>
                </c:pt>
                <c:pt idx="21">
                  <c:v>0.09</c:v>
                </c:pt>
                <c:pt idx="22">
                  <c:v>0.09</c:v>
                </c:pt>
                <c:pt idx="23">
                  <c:v>0.09</c:v>
                </c:pt>
                <c:pt idx="24">
                  <c:v>0.08</c:v>
                </c:pt>
                <c:pt idx="25">
                  <c:v>7.8E-2</c:v>
                </c:pt>
                <c:pt idx="26">
                  <c:v>7.0000000000000007E-2</c:v>
                </c:pt>
                <c:pt idx="27">
                  <c:v>6.6000000000000003E-2</c:v>
                </c:pt>
                <c:pt idx="28">
                  <c:v>5.7700000000000001E-2</c:v>
                </c:pt>
              </c:numCache>
            </c:numRef>
          </c:val>
          <c:extLst>
            <c:ext xmlns:c16="http://schemas.microsoft.com/office/drawing/2014/chart" uri="{C3380CC4-5D6E-409C-BE32-E72D297353CC}">
              <c16:uniqueId val="{00000002-E3BC-4566-8904-520967C63519}"/>
            </c:ext>
          </c:extLst>
        </c:ser>
        <c:dLbls>
          <c:showLegendKey val="0"/>
          <c:showVal val="0"/>
          <c:showCatName val="0"/>
          <c:showSerName val="0"/>
          <c:showPercent val="0"/>
          <c:showBubbleSize val="0"/>
        </c:dLbls>
        <c:gapWidth val="30"/>
        <c:overlap val="100"/>
        <c:axId val="2108852952"/>
        <c:axId val="2108856232"/>
      </c:barChart>
      <c:catAx>
        <c:axId val="2108852952"/>
        <c:scaling>
          <c:orientation val="minMax"/>
        </c:scaling>
        <c:delete val="0"/>
        <c:axPos val="b"/>
        <c:numFmt formatCode="General" sourceLinked="1"/>
        <c:majorTickMark val="out"/>
        <c:minorTickMark val="none"/>
        <c:tickLblPos val="nextTo"/>
        <c:spPr>
          <a:ln w="6350">
            <a:noFill/>
            <a:prstDash val="solid"/>
          </a:ln>
        </c:spPr>
        <c:txPr>
          <a:bodyPr rot="-5400000" vert="horz"/>
          <a:lstStyle/>
          <a:p>
            <a:pPr>
              <a:defRPr>
                <a:solidFill>
                  <a:sysClr val="windowText" lastClr="000000"/>
                </a:solidFill>
              </a:defRPr>
            </a:pPr>
            <a:endParaRPr lang="en-US"/>
          </a:p>
        </c:txPr>
        <c:crossAx val="2108856232"/>
        <c:crosses val="autoZero"/>
        <c:auto val="1"/>
        <c:lblAlgn val="ctr"/>
        <c:lblOffset val="0"/>
        <c:tickLblSkip val="1"/>
        <c:tickMarkSkip val="1"/>
        <c:noMultiLvlLbl val="0"/>
      </c:catAx>
      <c:valAx>
        <c:axId val="2108856232"/>
        <c:scaling>
          <c:orientation val="minMax"/>
          <c:max val="0.5"/>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6350">
            <a:noFill/>
            <a:prstDash val="solid"/>
          </a:ln>
        </c:spPr>
        <c:txPr>
          <a:bodyPr rot="0" vert="horz"/>
          <a:lstStyle/>
          <a:p>
            <a:pPr>
              <a:defRPr>
                <a:solidFill>
                  <a:sysClr val="windowText" lastClr="000000"/>
                </a:solidFill>
              </a:defRPr>
            </a:pPr>
            <a:endParaRPr lang="en-US"/>
          </a:p>
        </c:txPr>
        <c:crossAx val="2108852952"/>
        <c:crosses val="autoZero"/>
        <c:crossBetween val="between"/>
        <c:majorUnit val="0.1"/>
        <c:minorUnit val="0.02"/>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06" r="0.750000000000006" t="1" header="0.5" footer="0.5"/>
    <c:pageSetup orientation="landscape" blackAndWhite="1"/>
  </c:printSettings>
  <c:userShapes r:id="rId1"/>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2897065751396456E-2"/>
          <c:y val="0.12962962962963001"/>
          <c:w val="0.89052173766740694"/>
          <c:h val="0.73453193350831203"/>
        </c:manualLayout>
      </c:layout>
      <c:scatterChart>
        <c:scatterStyle val="lineMarker"/>
        <c:varyColors val="0"/>
        <c:ser>
          <c:idx val="0"/>
          <c:order val="0"/>
          <c:tx>
            <c:strRef>
              <c:f>'Wind Penetration by Region'!$B$25</c:f>
              <c:strCache>
                <c:ptCount val="1"/>
                <c:pt idx="0">
                  <c:v>MISO</c:v>
                </c:pt>
              </c:strCache>
            </c:strRef>
          </c:tx>
          <c:spPr>
            <a:ln w="22225" cap="rnd">
              <a:solidFill>
                <a:schemeClr val="accent3"/>
              </a:solidFill>
              <a:round/>
            </a:ln>
            <a:effectLst/>
          </c:spPr>
          <c:marker>
            <c:symbol val="circle"/>
            <c:size val="6"/>
            <c:spPr>
              <a:solidFill>
                <a:schemeClr val="accent3"/>
              </a:solidFill>
              <a:ln w="9525">
                <a:solidFill>
                  <a:schemeClr val="accent3"/>
                </a:solidFill>
              </a:ln>
              <a:effectLst/>
            </c:spPr>
          </c:marker>
          <c:xVal>
            <c:numRef>
              <c:f>'Wind Penetration by Region'!$A$26:$A$39</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xVal>
          <c:yVal>
            <c:numRef>
              <c:f>'Wind Penetration by Region'!$B$26:$B$39</c:f>
              <c:numCache>
                <c:formatCode>0.0%</c:formatCode>
                <c:ptCount val="14"/>
                <c:pt idx="0">
                  <c:v>1.4841610830650562E-2</c:v>
                </c:pt>
                <c:pt idx="1">
                  <c:v>2.7144582757970694E-2</c:v>
                </c:pt>
                <c:pt idx="2">
                  <c:v>3.4189193876656317E-2</c:v>
                </c:pt>
                <c:pt idx="3">
                  <c:v>4.5605060762829677E-2</c:v>
                </c:pt>
                <c:pt idx="4">
                  <c:v>6.2146602566523858E-2</c:v>
                </c:pt>
                <c:pt idx="5">
                  <c:v>6.8539033685138209E-2</c:v>
                </c:pt>
                <c:pt idx="6">
                  <c:v>5.6750858070523609E-2</c:v>
                </c:pt>
                <c:pt idx="7">
                  <c:v>6.2222166550290448E-2</c:v>
                </c:pt>
                <c:pt idx="8">
                  <c:v>6.9030765027562363E-2</c:v>
                </c:pt>
                <c:pt idx="9">
                  <c:v>7.6934712784517176E-2</c:v>
                </c:pt>
                <c:pt idx="10">
                  <c:v>7.3373242214981677E-2</c:v>
                </c:pt>
                <c:pt idx="11">
                  <c:v>8.5031755690358646E-2</c:v>
                </c:pt>
                <c:pt idx="12">
                  <c:v>0.1097422847045674</c:v>
                </c:pt>
                <c:pt idx="13">
                  <c:v>0.12040138799509099</c:v>
                </c:pt>
              </c:numCache>
            </c:numRef>
          </c:yVal>
          <c:smooth val="0"/>
          <c:extLst>
            <c:ext xmlns:c16="http://schemas.microsoft.com/office/drawing/2014/chart" uri="{C3380CC4-5D6E-409C-BE32-E72D297353CC}">
              <c16:uniqueId val="{00000000-6AE0-434D-B113-A1777BE21B1D}"/>
            </c:ext>
          </c:extLst>
        </c:ser>
        <c:ser>
          <c:idx val="1"/>
          <c:order val="1"/>
          <c:tx>
            <c:strRef>
              <c:f>'Wind Penetration by Region'!$C$25</c:f>
              <c:strCache>
                <c:ptCount val="1"/>
                <c:pt idx="0">
                  <c:v>CAISO</c:v>
                </c:pt>
              </c:strCache>
            </c:strRef>
          </c:tx>
          <c:spPr>
            <a:ln w="22225" cap="rnd">
              <a:solidFill>
                <a:schemeClr val="accent4">
                  <a:lumMod val="75000"/>
                </a:schemeClr>
              </a:solidFill>
              <a:round/>
            </a:ln>
            <a:effectLst/>
          </c:spPr>
          <c:marker>
            <c:symbol val="circle"/>
            <c:size val="6"/>
            <c:spPr>
              <a:solidFill>
                <a:schemeClr val="accent4">
                  <a:lumMod val="75000"/>
                </a:schemeClr>
              </a:solidFill>
              <a:ln w="9525">
                <a:solidFill>
                  <a:schemeClr val="accent4">
                    <a:lumMod val="75000"/>
                  </a:schemeClr>
                </a:solidFill>
              </a:ln>
              <a:effectLst/>
            </c:spPr>
          </c:marker>
          <c:xVal>
            <c:numRef>
              <c:f>'Wind Penetration by Region'!$A$26:$A$39</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xVal>
          <c:yVal>
            <c:numRef>
              <c:f>'Wind Penetration by Region'!$C$26:$C$39</c:f>
              <c:numCache>
                <c:formatCode>0.0</c:formatCode>
                <c:ptCount val="14"/>
                <c:pt idx="3" formatCode="0.0%">
                  <c:v>3.1618352102100497E-2</c:v>
                </c:pt>
                <c:pt idx="4" formatCode="0.0%">
                  <c:v>3.9680750835268952E-2</c:v>
                </c:pt>
                <c:pt idx="5" formatCode="0.0%">
                  <c:v>5.3956390011643679E-2</c:v>
                </c:pt>
                <c:pt idx="6" formatCode="0.0%">
                  <c:v>5.4854285895126774E-2</c:v>
                </c:pt>
                <c:pt idx="7" formatCode="0.0%">
                  <c:v>5.1728705484988431E-2</c:v>
                </c:pt>
                <c:pt idx="8" formatCode="0.0%">
                  <c:v>5.8346460835373759E-2</c:v>
                </c:pt>
                <c:pt idx="9" formatCode="0.0%">
                  <c:v>5.8206020100819246E-2</c:v>
                </c:pt>
                <c:pt idx="10" formatCode="0.0%">
                  <c:v>6.9753107463448275E-2</c:v>
                </c:pt>
                <c:pt idx="11" formatCode="0.0%">
                  <c:v>6.9055442551545165E-2</c:v>
                </c:pt>
                <c:pt idx="12" formatCode="0.0%">
                  <c:v>6.6247617339671883E-2</c:v>
                </c:pt>
                <c:pt idx="13" formatCode="0.0%">
                  <c:v>8.4329112702536305E-2</c:v>
                </c:pt>
              </c:numCache>
            </c:numRef>
          </c:yVal>
          <c:smooth val="0"/>
          <c:extLst>
            <c:ext xmlns:c16="http://schemas.microsoft.com/office/drawing/2014/chart" uri="{C3380CC4-5D6E-409C-BE32-E72D297353CC}">
              <c16:uniqueId val="{00000001-6AE0-434D-B113-A1777BE21B1D}"/>
            </c:ext>
          </c:extLst>
        </c:ser>
        <c:ser>
          <c:idx val="2"/>
          <c:order val="2"/>
          <c:tx>
            <c:strRef>
              <c:f>'Wind Penetration by Region'!$D$25</c:f>
              <c:strCache>
                <c:ptCount val="1"/>
                <c:pt idx="0">
                  <c:v>SPP</c:v>
                </c:pt>
              </c:strCache>
            </c:strRef>
          </c:tx>
          <c:spPr>
            <a:ln w="25400" cap="rnd">
              <a:solidFill>
                <a:schemeClr val="bg2">
                  <a:lumMod val="50000"/>
                </a:schemeClr>
              </a:solidFill>
              <a:round/>
            </a:ln>
            <a:effectLst/>
          </c:spPr>
          <c:marker>
            <c:symbol val="circle"/>
            <c:size val="7"/>
            <c:spPr>
              <a:solidFill>
                <a:schemeClr val="bg2">
                  <a:lumMod val="50000"/>
                </a:schemeClr>
              </a:solidFill>
              <a:ln w="9525">
                <a:solidFill>
                  <a:schemeClr val="bg2">
                    <a:lumMod val="50000"/>
                  </a:schemeClr>
                </a:solidFill>
              </a:ln>
              <a:effectLst/>
            </c:spPr>
          </c:marker>
          <c:xVal>
            <c:numRef>
              <c:f>'Wind Penetration by Region'!$A$26:$A$39</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xVal>
          <c:yVal>
            <c:numRef>
              <c:f>'Wind Penetration by Region'!$D$26:$D$39</c:f>
              <c:numCache>
                <c:formatCode>0.0%</c:formatCode>
                <c:ptCount val="14"/>
                <c:pt idx="0">
                  <c:v>3.6635432591642064E-2</c:v>
                </c:pt>
                <c:pt idx="1">
                  <c:v>5.103059383059759E-2</c:v>
                </c:pt>
                <c:pt idx="2">
                  <c:v>4.5394178493914382E-2</c:v>
                </c:pt>
                <c:pt idx="3">
                  <c:v>5.4667323377177092E-2</c:v>
                </c:pt>
                <c:pt idx="4">
                  <c:v>7.7626248854406443E-2</c:v>
                </c:pt>
                <c:pt idx="5">
                  <c:v>0.11019423426883852</c:v>
                </c:pt>
                <c:pt idx="6">
                  <c:v>0.11964950573242429</c:v>
                </c:pt>
                <c:pt idx="7">
                  <c:v>0.13476785886017098</c:v>
                </c:pt>
                <c:pt idx="8">
                  <c:v>0.1753955115969352</c:v>
                </c:pt>
                <c:pt idx="9">
                  <c:v>0.22980084269956411</c:v>
                </c:pt>
                <c:pt idx="10">
                  <c:v>0.23830811558442855</c:v>
                </c:pt>
                <c:pt idx="11">
                  <c:v>0.27515558289891862</c:v>
                </c:pt>
                <c:pt idx="12">
                  <c:v>0.31263480564490165</c:v>
                </c:pt>
                <c:pt idx="13">
                  <c:v>0.348442520503215</c:v>
                </c:pt>
              </c:numCache>
            </c:numRef>
          </c:yVal>
          <c:smooth val="0"/>
          <c:extLst>
            <c:ext xmlns:c16="http://schemas.microsoft.com/office/drawing/2014/chart" uri="{C3380CC4-5D6E-409C-BE32-E72D297353CC}">
              <c16:uniqueId val="{00000002-6AE0-434D-B113-A1777BE21B1D}"/>
            </c:ext>
          </c:extLst>
        </c:ser>
        <c:ser>
          <c:idx val="3"/>
          <c:order val="3"/>
          <c:tx>
            <c:strRef>
              <c:f>'Wind Penetration by Region'!$E$25</c:f>
              <c:strCache>
                <c:ptCount val="1"/>
                <c:pt idx="0">
                  <c:v>NYISO</c:v>
                </c:pt>
              </c:strCache>
            </c:strRef>
          </c:tx>
          <c:spPr>
            <a:ln w="19050"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xVal>
            <c:numRef>
              <c:f>'Wind Penetration by Region'!$A$26:$A$39</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xVal>
          <c:yVal>
            <c:numRef>
              <c:f>'Wind Penetration by Region'!$E$26:$E$39</c:f>
              <c:numCache>
                <c:formatCode>0.0</c:formatCode>
                <c:ptCount val="14"/>
                <c:pt idx="4" formatCode="0.0%">
                  <c:v>1.8599999999999998E-2</c:v>
                </c:pt>
                <c:pt idx="5" formatCode="0.0%">
                  <c:v>2.1600000000000001E-2</c:v>
                </c:pt>
                <c:pt idx="6" formatCode="0.0%">
                  <c:v>2.4799999999999999E-2</c:v>
                </c:pt>
                <c:pt idx="7" formatCode="0.0%">
                  <c:v>2.4199999999999999E-2</c:v>
                </c:pt>
                <c:pt idx="8" formatCode="0.0%">
                  <c:v>2.430476619838487E-2</c:v>
                </c:pt>
                <c:pt idx="9" formatCode="0.0%">
                  <c:v>2.6504431718562923E-2</c:v>
                </c:pt>
                <c:pt idx="10" formatCode="0.0%">
                  <c:v>2.4513635815240221E-2</c:v>
                </c:pt>
                <c:pt idx="11" formatCode="0.0%">
                  <c:v>2.8365422591698618E-2</c:v>
                </c:pt>
                <c:pt idx="12" formatCode="0.0%">
                  <c:v>2.9443638368959683E-2</c:v>
                </c:pt>
                <c:pt idx="13" formatCode="0.0%">
                  <c:v>2.66557430391164E-2</c:v>
                </c:pt>
              </c:numCache>
            </c:numRef>
          </c:yVal>
          <c:smooth val="0"/>
          <c:extLst>
            <c:ext xmlns:c16="http://schemas.microsoft.com/office/drawing/2014/chart" uri="{C3380CC4-5D6E-409C-BE32-E72D297353CC}">
              <c16:uniqueId val="{00000003-6AE0-434D-B113-A1777BE21B1D}"/>
            </c:ext>
          </c:extLst>
        </c:ser>
        <c:ser>
          <c:idx val="4"/>
          <c:order val="4"/>
          <c:tx>
            <c:strRef>
              <c:f>'Wind Penetration by Region'!$F$25</c:f>
              <c:strCache>
                <c:ptCount val="1"/>
                <c:pt idx="0">
                  <c:v>PJM</c:v>
                </c:pt>
              </c:strCache>
            </c:strRef>
          </c:tx>
          <c:spPr>
            <a:ln w="19050"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xVal>
            <c:numRef>
              <c:f>'Wind Penetration by Region'!$A$26:$A$39</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xVal>
          <c:yVal>
            <c:numRef>
              <c:f>'Wind Penetration by Region'!$F$26:$F$39</c:f>
              <c:numCache>
                <c:formatCode>0.0</c:formatCode>
                <c:ptCount val="14"/>
                <c:pt idx="4" formatCode="0.0%">
                  <c:v>1.6899999999999998E-2</c:v>
                </c:pt>
                <c:pt idx="5" formatCode="0.0%">
                  <c:v>1.8700000000000001E-2</c:v>
                </c:pt>
                <c:pt idx="6" formatCode="0.0%">
                  <c:v>1.9400000000000001E-2</c:v>
                </c:pt>
                <c:pt idx="7" formatCode="0.0%">
                  <c:v>2.0899999999999998E-2</c:v>
                </c:pt>
                <c:pt idx="8" formatCode="0.0%">
                  <c:v>2.1067301071539896E-2</c:v>
                </c:pt>
                <c:pt idx="9" formatCode="0.0%">
                  <c:v>2.6266978674903921E-2</c:v>
                </c:pt>
                <c:pt idx="10" formatCode="0.0%">
                  <c:v>2.6507249628195544E-2</c:v>
                </c:pt>
                <c:pt idx="11" formatCode="0.0%">
                  <c:v>3.031481243486174E-2</c:v>
                </c:pt>
                <c:pt idx="12" formatCode="0.0%">
                  <c:v>3.4005868160254672E-2</c:v>
                </c:pt>
                <c:pt idx="13" formatCode="0.0%">
                  <c:v>3.5270789464212603E-2</c:v>
                </c:pt>
              </c:numCache>
            </c:numRef>
          </c:yVal>
          <c:smooth val="0"/>
          <c:extLst>
            <c:ext xmlns:c16="http://schemas.microsoft.com/office/drawing/2014/chart" uri="{C3380CC4-5D6E-409C-BE32-E72D297353CC}">
              <c16:uniqueId val="{00000004-6AE0-434D-B113-A1777BE21B1D}"/>
            </c:ext>
          </c:extLst>
        </c:ser>
        <c:ser>
          <c:idx val="5"/>
          <c:order val="5"/>
          <c:tx>
            <c:strRef>
              <c:f>'Wind Penetration by Region'!$G$25</c:f>
              <c:strCache>
                <c:ptCount val="1"/>
                <c:pt idx="0">
                  <c:v>ISO-NE</c:v>
                </c:pt>
              </c:strCache>
            </c:strRef>
          </c:tx>
          <c:spPr>
            <a:ln w="22225" cap="rnd">
              <a:solidFill>
                <a:schemeClr val="accent1">
                  <a:lumMod val="60000"/>
                  <a:lumOff val="40000"/>
                </a:schemeClr>
              </a:solidFill>
              <a:round/>
            </a:ln>
            <a:effectLst/>
          </c:spPr>
          <c:marker>
            <c:symbol val="circle"/>
            <c:size val="6"/>
            <c:spPr>
              <a:solidFill>
                <a:schemeClr val="accent1">
                  <a:lumMod val="60000"/>
                  <a:lumOff val="40000"/>
                </a:schemeClr>
              </a:solidFill>
              <a:ln w="9525">
                <a:solidFill>
                  <a:schemeClr val="accent1">
                    <a:lumMod val="60000"/>
                    <a:lumOff val="40000"/>
                  </a:schemeClr>
                </a:solidFill>
              </a:ln>
              <a:effectLst/>
            </c:spPr>
          </c:marker>
          <c:xVal>
            <c:numRef>
              <c:f>'Wind Penetration by Region'!$A$26:$A$39</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xVal>
          <c:yVal>
            <c:numRef>
              <c:f>'Wind Penetration by Region'!$G$26:$G$39</c:f>
              <c:numCache>
                <c:formatCode>0.0</c:formatCode>
                <c:ptCount val="14"/>
                <c:pt idx="3" formatCode="0.0%">
                  <c:v>5.9935901460933128E-3</c:v>
                </c:pt>
                <c:pt idx="4" formatCode="0.0%">
                  <c:v>9.2985939594640663E-3</c:v>
                </c:pt>
                <c:pt idx="5" formatCode="0.0%">
                  <c:v>1.3884132134820124E-2</c:v>
                </c:pt>
                <c:pt idx="6" formatCode="0.0%">
                  <c:v>1.5323891458484768E-2</c:v>
                </c:pt>
                <c:pt idx="7" formatCode="0.0%">
                  <c:v>1.7218011871252735E-2</c:v>
                </c:pt>
                <c:pt idx="8" formatCode="0.0%">
                  <c:v>2.0354116247077891E-2</c:v>
                </c:pt>
                <c:pt idx="9" formatCode="0.0%">
                  <c:v>2.7074867383188383E-2</c:v>
                </c:pt>
                <c:pt idx="10" formatCode="0.0%">
                  <c:v>2.7177077058750325E-2</c:v>
                </c:pt>
                <c:pt idx="11" formatCode="0.0%">
                  <c:v>2.9347936942436918E-2</c:v>
                </c:pt>
                <c:pt idx="12" formatCode="0.0%">
                  <c:v>3.0391996541923646E-2</c:v>
                </c:pt>
                <c:pt idx="13" formatCode="0.0%">
                  <c:v>2.9516533664061199E-2</c:v>
                </c:pt>
              </c:numCache>
            </c:numRef>
          </c:yVal>
          <c:smooth val="0"/>
          <c:extLst>
            <c:ext xmlns:c16="http://schemas.microsoft.com/office/drawing/2014/chart" uri="{C3380CC4-5D6E-409C-BE32-E72D297353CC}">
              <c16:uniqueId val="{00000005-6AE0-434D-B113-A1777BE21B1D}"/>
            </c:ext>
          </c:extLst>
        </c:ser>
        <c:ser>
          <c:idx val="6"/>
          <c:order val="6"/>
          <c:tx>
            <c:strRef>
              <c:f>'Wind Penetration by Region'!$H$25</c:f>
              <c:strCache>
                <c:ptCount val="1"/>
                <c:pt idx="0">
                  <c:v>ERCOT</c:v>
                </c:pt>
              </c:strCache>
            </c:strRef>
          </c:tx>
          <c:spPr>
            <a:ln w="25400" cap="rnd">
              <a:solidFill>
                <a:schemeClr val="tx1">
                  <a:lumMod val="65000"/>
                  <a:lumOff val="35000"/>
                </a:schemeClr>
              </a:solidFill>
              <a:round/>
            </a:ln>
            <a:effectLst/>
          </c:spPr>
          <c:marker>
            <c:symbol val="circle"/>
            <c:size val="7"/>
            <c:spPr>
              <a:solidFill>
                <a:schemeClr val="tx1">
                  <a:lumMod val="65000"/>
                  <a:lumOff val="35000"/>
                </a:schemeClr>
              </a:solidFill>
              <a:ln w="9525">
                <a:solidFill>
                  <a:schemeClr val="tx1">
                    <a:lumMod val="65000"/>
                    <a:lumOff val="35000"/>
                  </a:schemeClr>
                </a:solidFill>
              </a:ln>
              <a:effectLst/>
            </c:spPr>
          </c:marker>
          <c:xVal>
            <c:numRef>
              <c:f>'Wind Penetration by Region'!$A$26:$A$39</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xVal>
          <c:yVal>
            <c:numRef>
              <c:f>'Wind Penetration by Region'!$H$26:$H$39</c:f>
              <c:numCache>
                <c:formatCode>0.0%</c:formatCode>
                <c:ptCount val="14"/>
                <c:pt idx="0">
                  <c:v>4.8775053757538635E-2</c:v>
                </c:pt>
                <c:pt idx="1">
                  <c:v>6.1021251014030088E-2</c:v>
                </c:pt>
                <c:pt idx="2">
                  <c:v>7.7448550468361813E-2</c:v>
                </c:pt>
                <c:pt idx="3">
                  <c:v>8.4463839780662103E-2</c:v>
                </c:pt>
                <c:pt idx="4">
                  <c:v>9.174225231080424E-2</c:v>
                </c:pt>
                <c:pt idx="5">
                  <c:v>9.8603196473158863E-2</c:v>
                </c:pt>
                <c:pt idx="6">
                  <c:v>0.10626141389337818</c:v>
                </c:pt>
                <c:pt idx="7">
                  <c:v>0.11728964096182155</c:v>
                </c:pt>
                <c:pt idx="8">
                  <c:v>0.15104552214131972</c:v>
                </c:pt>
                <c:pt idx="9">
                  <c:v>0.17369872722552712</c:v>
                </c:pt>
                <c:pt idx="10">
                  <c:v>0.1851303609020209</c:v>
                </c:pt>
                <c:pt idx="11">
                  <c:v>0.19934589183745816</c:v>
                </c:pt>
                <c:pt idx="12">
                  <c:v>0.22733679283581154</c:v>
                </c:pt>
                <c:pt idx="13">
                  <c:v>0.241706193473986</c:v>
                </c:pt>
              </c:numCache>
            </c:numRef>
          </c:yVal>
          <c:smooth val="0"/>
          <c:extLst>
            <c:ext xmlns:c16="http://schemas.microsoft.com/office/drawing/2014/chart" uri="{C3380CC4-5D6E-409C-BE32-E72D297353CC}">
              <c16:uniqueId val="{00000006-6AE0-434D-B113-A1777BE21B1D}"/>
            </c:ext>
          </c:extLst>
        </c:ser>
        <c:dLbls>
          <c:showLegendKey val="0"/>
          <c:showVal val="0"/>
          <c:showCatName val="0"/>
          <c:showSerName val="0"/>
          <c:showPercent val="0"/>
          <c:showBubbleSize val="0"/>
        </c:dLbls>
        <c:axId val="2079200104"/>
        <c:axId val="2079208680"/>
      </c:scatterChart>
      <c:valAx>
        <c:axId val="2079200104"/>
        <c:scaling>
          <c:orientation val="minMax"/>
          <c:max val="2021"/>
          <c:min val="2008"/>
        </c:scaling>
        <c:delete val="0"/>
        <c:axPos val="b"/>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8680"/>
        <c:crosses val="autoZero"/>
        <c:crossBetween val="midCat"/>
        <c:majorUnit val="1"/>
      </c:valAx>
      <c:valAx>
        <c:axId val="2079208680"/>
        <c:scaling>
          <c:orientation val="minMax"/>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0104"/>
        <c:crosses val="autoZero"/>
        <c:crossBetween val="midCat"/>
      </c:valAx>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0" i="0" u="none" strike="noStrike" baseline="0">
                <a:solidFill>
                  <a:sysClr val="windowText" lastClr="000000"/>
                </a:solidFill>
                <a:effectLst/>
                <a:latin typeface="Arial" panose="020B0604020202020204" pitchFamily="34" charset="0"/>
                <a:cs typeface="Arial" panose="020B0604020202020204" pitchFamily="34" charset="0"/>
              </a:rPr>
              <a:t>Cumulative Capacity (MW)</a:t>
            </a:r>
            <a:endParaRPr lang="en-US" sz="1000">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3.4561545191466444E-3"/>
          <c:y val="1.984126984126984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8.245457298606905E-2"/>
          <c:y val="0.13414385701787276"/>
          <c:w val="0.90014519819637928"/>
          <c:h val="0.71225159355080614"/>
        </c:manualLayout>
      </c:layout>
      <c:lineChart>
        <c:grouping val="standard"/>
        <c:varyColors val="0"/>
        <c:ser>
          <c:idx val="0"/>
          <c:order val="0"/>
          <c:tx>
            <c:strRef>
              <c:f>'Online Wind Hybrids'!$P$31</c:f>
              <c:strCache>
                <c:ptCount val="1"/>
                <c:pt idx="0">
                  <c:v>Wind</c:v>
                </c:pt>
              </c:strCache>
            </c:strRef>
          </c:tx>
          <c:spPr>
            <a:ln w="28575" cap="rnd">
              <a:solidFill>
                <a:schemeClr val="accent3"/>
              </a:solidFill>
              <a:round/>
            </a:ln>
            <a:effectLst/>
          </c:spPr>
          <c:marker>
            <c:symbol val="none"/>
          </c:marker>
          <c:cat>
            <c:numRef>
              <c:f>'Online Wind Hybrids'!$O$32:$O$52</c:f>
              <c:numCache>
                <c:formatCode>General</c:formatCode>
                <c:ptCount val="21"/>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numCache>
            </c:numRef>
          </c:cat>
          <c:val>
            <c:numRef>
              <c:f>'Online Wind Hybrids'!$P$32:$P$52</c:f>
              <c:numCache>
                <c:formatCode>0</c:formatCode>
                <c:ptCount val="21"/>
                <c:pt idx="0">
                  <c:v>3.3000000000000003</c:v>
                </c:pt>
                <c:pt idx="1">
                  <c:v>8.9</c:v>
                </c:pt>
                <c:pt idx="2">
                  <c:v>8.9</c:v>
                </c:pt>
                <c:pt idx="3">
                  <c:v>14.9</c:v>
                </c:pt>
                <c:pt idx="4">
                  <c:v>14.9</c:v>
                </c:pt>
                <c:pt idx="5">
                  <c:v>22.4</c:v>
                </c:pt>
                <c:pt idx="6">
                  <c:v>296.2</c:v>
                </c:pt>
                <c:pt idx="7">
                  <c:v>296.2</c:v>
                </c:pt>
                <c:pt idx="8">
                  <c:v>305.20000000000005</c:v>
                </c:pt>
                <c:pt idx="9">
                  <c:v>305.20000000000005</c:v>
                </c:pt>
                <c:pt idx="10">
                  <c:v>417</c:v>
                </c:pt>
                <c:pt idx="11">
                  <c:v>982.20000000000027</c:v>
                </c:pt>
                <c:pt idx="12">
                  <c:v>984.00000000000023</c:v>
                </c:pt>
                <c:pt idx="13">
                  <c:v>1251.9000000000001</c:v>
                </c:pt>
                <c:pt idx="14">
                  <c:v>1413.6000000000001</c:v>
                </c:pt>
                <c:pt idx="15">
                  <c:v>1413.6000000000001</c:v>
                </c:pt>
                <c:pt idx="16">
                  <c:v>1711.9</c:v>
                </c:pt>
                <c:pt idx="17">
                  <c:v>2235.8000000000002</c:v>
                </c:pt>
                <c:pt idx="18">
                  <c:v>2304.8000000000002</c:v>
                </c:pt>
                <c:pt idx="19">
                  <c:v>2309.4</c:v>
                </c:pt>
                <c:pt idx="20">
                  <c:v>2417.6000000000004</c:v>
                </c:pt>
              </c:numCache>
            </c:numRef>
          </c:val>
          <c:smooth val="0"/>
          <c:extLst>
            <c:ext xmlns:c16="http://schemas.microsoft.com/office/drawing/2014/chart" uri="{C3380CC4-5D6E-409C-BE32-E72D297353CC}">
              <c16:uniqueId val="{00000000-D9D9-49D4-8448-3E66BFEB4AEB}"/>
            </c:ext>
          </c:extLst>
        </c:ser>
        <c:ser>
          <c:idx val="1"/>
          <c:order val="1"/>
          <c:tx>
            <c:strRef>
              <c:f>'Online Wind Hybrids'!$R$31</c:f>
              <c:strCache>
                <c:ptCount val="1"/>
                <c:pt idx="0">
                  <c:v>Solar</c:v>
                </c:pt>
              </c:strCache>
            </c:strRef>
          </c:tx>
          <c:spPr>
            <a:ln w="28575" cap="rnd">
              <a:solidFill>
                <a:srgbClr val="FFC000"/>
              </a:solidFill>
              <a:round/>
            </a:ln>
            <a:effectLst/>
          </c:spPr>
          <c:marker>
            <c:symbol val="none"/>
          </c:marker>
          <c:cat>
            <c:numRef>
              <c:f>'Online Wind Hybrids'!$O$32:$O$52</c:f>
              <c:numCache>
                <c:formatCode>General</c:formatCode>
                <c:ptCount val="21"/>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numCache>
            </c:numRef>
          </c:cat>
          <c:val>
            <c:numRef>
              <c:f>'Online Wind Hybrids'!$R$32:$R$52</c:f>
              <c:numCache>
                <c:formatCode>0</c:formatCode>
                <c:ptCount val="21"/>
                <c:pt idx="0">
                  <c:v>0</c:v>
                </c:pt>
                <c:pt idx="1">
                  <c:v>0</c:v>
                </c:pt>
                <c:pt idx="2">
                  <c:v>0</c:v>
                </c:pt>
                <c:pt idx="3">
                  <c:v>0</c:v>
                </c:pt>
                <c:pt idx="4">
                  <c:v>0</c:v>
                </c:pt>
                <c:pt idx="5">
                  <c:v>0.5</c:v>
                </c:pt>
                <c:pt idx="6">
                  <c:v>1</c:v>
                </c:pt>
                <c:pt idx="7">
                  <c:v>1.1000000000000001</c:v>
                </c:pt>
                <c:pt idx="8">
                  <c:v>1.1000000000000001</c:v>
                </c:pt>
                <c:pt idx="9">
                  <c:v>1.1000000000000001</c:v>
                </c:pt>
                <c:pt idx="10">
                  <c:v>1.6</c:v>
                </c:pt>
                <c:pt idx="11">
                  <c:v>131.6</c:v>
                </c:pt>
                <c:pt idx="12">
                  <c:v>131.6</c:v>
                </c:pt>
                <c:pt idx="13">
                  <c:v>186.6</c:v>
                </c:pt>
                <c:pt idx="14">
                  <c:v>238.8</c:v>
                </c:pt>
                <c:pt idx="15">
                  <c:v>239.6</c:v>
                </c:pt>
                <c:pt idx="16">
                  <c:v>239.7</c:v>
                </c:pt>
                <c:pt idx="17">
                  <c:v>242.5</c:v>
                </c:pt>
                <c:pt idx="18">
                  <c:v>291.50000000000006</c:v>
                </c:pt>
                <c:pt idx="19">
                  <c:v>292.50000000000006</c:v>
                </c:pt>
                <c:pt idx="20">
                  <c:v>298.00000000000006</c:v>
                </c:pt>
              </c:numCache>
            </c:numRef>
          </c:val>
          <c:smooth val="0"/>
          <c:extLst>
            <c:ext xmlns:c16="http://schemas.microsoft.com/office/drawing/2014/chart" uri="{C3380CC4-5D6E-409C-BE32-E72D297353CC}">
              <c16:uniqueId val="{00000001-D9D9-49D4-8448-3E66BFEB4AEB}"/>
            </c:ext>
          </c:extLst>
        </c:ser>
        <c:ser>
          <c:idx val="2"/>
          <c:order val="2"/>
          <c:tx>
            <c:strRef>
              <c:f>'Online Wind Hybrids'!$S$31</c:f>
              <c:strCache>
                <c:ptCount val="1"/>
                <c:pt idx="0">
                  <c:v>Fossil</c:v>
                </c:pt>
              </c:strCache>
            </c:strRef>
          </c:tx>
          <c:spPr>
            <a:ln w="28575" cap="rnd">
              <a:solidFill>
                <a:schemeClr val="tx2">
                  <a:lumMod val="20000"/>
                  <a:lumOff val="80000"/>
                </a:schemeClr>
              </a:solidFill>
              <a:round/>
            </a:ln>
            <a:effectLst/>
          </c:spPr>
          <c:marker>
            <c:symbol val="none"/>
          </c:marker>
          <c:cat>
            <c:numRef>
              <c:f>'Online Wind Hybrids'!$O$32:$O$52</c:f>
              <c:numCache>
                <c:formatCode>General</c:formatCode>
                <c:ptCount val="21"/>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numCache>
            </c:numRef>
          </c:cat>
          <c:val>
            <c:numRef>
              <c:f>'Online Wind Hybrids'!$S$32:$S$52</c:f>
              <c:numCache>
                <c:formatCode>0</c:formatCode>
                <c:ptCount val="21"/>
                <c:pt idx="0">
                  <c:v>11.799999999999999</c:v>
                </c:pt>
                <c:pt idx="1">
                  <c:v>25.799999999999997</c:v>
                </c:pt>
                <c:pt idx="2">
                  <c:v>25.799999999999997</c:v>
                </c:pt>
                <c:pt idx="3">
                  <c:v>27.799999999999997</c:v>
                </c:pt>
                <c:pt idx="4">
                  <c:v>27.799999999999997</c:v>
                </c:pt>
                <c:pt idx="5">
                  <c:v>27.799999999999997</c:v>
                </c:pt>
                <c:pt idx="6">
                  <c:v>35.799999999999997</c:v>
                </c:pt>
                <c:pt idx="7">
                  <c:v>105.3</c:v>
                </c:pt>
                <c:pt idx="8">
                  <c:v>155.9</c:v>
                </c:pt>
                <c:pt idx="9">
                  <c:v>155.9</c:v>
                </c:pt>
                <c:pt idx="10">
                  <c:v>160.5</c:v>
                </c:pt>
                <c:pt idx="11">
                  <c:v>167.5</c:v>
                </c:pt>
                <c:pt idx="12">
                  <c:v>184.1</c:v>
                </c:pt>
                <c:pt idx="13">
                  <c:v>184.1</c:v>
                </c:pt>
                <c:pt idx="14">
                  <c:v>184.6</c:v>
                </c:pt>
                <c:pt idx="15">
                  <c:v>184.6</c:v>
                </c:pt>
                <c:pt idx="16">
                  <c:v>355.6</c:v>
                </c:pt>
                <c:pt idx="17">
                  <c:v>355.6</c:v>
                </c:pt>
                <c:pt idx="18">
                  <c:v>355.6</c:v>
                </c:pt>
                <c:pt idx="19">
                  <c:v>355.6</c:v>
                </c:pt>
                <c:pt idx="20">
                  <c:v>355.6</c:v>
                </c:pt>
              </c:numCache>
            </c:numRef>
          </c:val>
          <c:smooth val="0"/>
          <c:extLst>
            <c:ext xmlns:c16="http://schemas.microsoft.com/office/drawing/2014/chart" uri="{C3380CC4-5D6E-409C-BE32-E72D297353CC}">
              <c16:uniqueId val="{00000002-D9D9-49D4-8448-3E66BFEB4AEB}"/>
            </c:ext>
          </c:extLst>
        </c:ser>
        <c:ser>
          <c:idx val="3"/>
          <c:order val="3"/>
          <c:tx>
            <c:strRef>
              <c:f>'Online Wind Hybrids'!$Q$31</c:f>
              <c:strCache>
                <c:ptCount val="1"/>
                <c:pt idx="0">
                  <c:v>Storage</c:v>
                </c:pt>
              </c:strCache>
            </c:strRef>
          </c:tx>
          <c:spPr>
            <a:ln w="28575" cap="rnd">
              <a:solidFill>
                <a:schemeClr val="bg2">
                  <a:lumMod val="50000"/>
                </a:schemeClr>
              </a:solidFill>
              <a:round/>
            </a:ln>
            <a:effectLst/>
          </c:spPr>
          <c:marker>
            <c:symbol val="none"/>
          </c:marker>
          <c:cat>
            <c:numRef>
              <c:f>'Online Wind Hybrids'!$O$32:$O$52</c:f>
              <c:numCache>
                <c:formatCode>General</c:formatCode>
                <c:ptCount val="21"/>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numCache>
            </c:numRef>
          </c:cat>
          <c:val>
            <c:numRef>
              <c:f>'Online Wind Hybrids'!$Q$32:$Q$52</c:f>
              <c:numCache>
                <c:formatCode>0</c:formatCode>
                <c:ptCount val="21"/>
                <c:pt idx="0">
                  <c:v>0</c:v>
                </c:pt>
                <c:pt idx="1">
                  <c:v>0</c:v>
                </c:pt>
                <c:pt idx="2">
                  <c:v>0</c:v>
                </c:pt>
                <c:pt idx="3">
                  <c:v>0</c:v>
                </c:pt>
                <c:pt idx="4">
                  <c:v>0</c:v>
                </c:pt>
                <c:pt idx="5">
                  <c:v>0</c:v>
                </c:pt>
                <c:pt idx="6">
                  <c:v>0</c:v>
                </c:pt>
                <c:pt idx="7">
                  <c:v>0</c:v>
                </c:pt>
                <c:pt idx="8">
                  <c:v>0</c:v>
                </c:pt>
                <c:pt idx="9">
                  <c:v>0</c:v>
                </c:pt>
                <c:pt idx="10">
                  <c:v>16</c:v>
                </c:pt>
                <c:pt idx="11">
                  <c:v>75</c:v>
                </c:pt>
                <c:pt idx="12">
                  <c:v>111</c:v>
                </c:pt>
                <c:pt idx="13">
                  <c:v>131</c:v>
                </c:pt>
                <c:pt idx="14">
                  <c:v>181.7</c:v>
                </c:pt>
                <c:pt idx="15">
                  <c:v>181.7</c:v>
                </c:pt>
                <c:pt idx="16">
                  <c:v>214</c:v>
                </c:pt>
                <c:pt idx="17">
                  <c:v>236.60000000000002</c:v>
                </c:pt>
                <c:pt idx="18">
                  <c:v>236.60000000000002</c:v>
                </c:pt>
                <c:pt idx="19">
                  <c:v>236.60000000000002</c:v>
                </c:pt>
                <c:pt idx="20">
                  <c:v>237.40000000000003</c:v>
                </c:pt>
              </c:numCache>
            </c:numRef>
          </c:val>
          <c:smooth val="0"/>
          <c:extLst>
            <c:ext xmlns:c16="http://schemas.microsoft.com/office/drawing/2014/chart" uri="{C3380CC4-5D6E-409C-BE32-E72D297353CC}">
              <c16:uniqueId val="{00000003-D9D9-49D4-8448-3E66BFEB4AEB}"/>
            </c:ext>
          </c:extLst>
        </c:ser>
        <c:dLbls>
          <c:showLegendKey val="0"/>
          <c:showVal val="0"/>
          <c:showCatName val="0"/>
          <c:showSerName val="0"/>
          <c:showPercent val="0"/>
          <c:showBubbleSize val="0"/>
        </c:dLbls>
        <c:smooth val="0"/>
        <c:axId val="567429440"/>
        <c:axId val="567430616"/>
      </c:lineChart>
      <c:catAx>
        <c:axId val="56742944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latin typeface="Arial" panose="020B0604020202020204" pitchFamily="34" charset="0"/>
                    <a:cs typeface="Arial" panose="020B0604020202020204" pitchFamily="34" charset="0"/>
                  </a:rPr>
                  <a:t>Year of</a:t>
                </a:r>
                <a:r>
                  <a:rPr lang="en-US" sz="1000" baseline="0">
                    <a:solidFill>
                      <a:sysClr val="windowText" lastClr="000000"/>
                    </a:solidFill>
                    <a:latin typeface="Arial" panose="020B0604020202020204" pitchFamily="34" charset="0"/>
                    <a:cs typeface="Arial" panose="020B0604020202020204" pitchFamily="34" charset="0"/>
                  </a:rPr>
                  <a:t> Co-location</a:t>
                </a:r>
                <a:endParaRPr lang="en-US" sz="1000">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0.42543694057473586"/>
              <c:y val="0.93265216847893995"/>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30616"/>
        <c:crosses val="autoZero"/>
        <c:auto val="1"/>
        <c:lblAlgn val="ctr"/>
        <c:lblOffset val="100"/>
        <c:tickLblSkip val="2"/>
        <c:noMultiLvlLbl val="0"/>
      </c:catAx>
      <c:valAx>
        <c:axId val="567430616"/>
        <c:scaling>
          <c:orientation val="minMax"/>
          <c:max val="2500"/>
        </c:scaling>
        <c:delete val="0"/>
        <c:axPos val="l"/>
        <c:majorGridlines>
          <c:spPr>
            <a:ln w="3175" cap="flat" cmpd="sng" algn="ctr">
              <a:solidFill>
                <a:schemeClr val="bg1">
                  <a:lumMod val="7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67429440"/>
        <c:crosses val="autoZero"/>
        <c:crossBetween val="between"/>
        <c:majorUnit val="50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6628403045351453E-2"/>
          <c:y val="0.11382928077915017"/>
          <c:w val="0.88932482905730692"/>
          <c:h val="0.8759398195358824"/>
        </c:manualLayout>
      </c:layout>
      <c:barChart>
        <c:barDir val="bar"/>
        <c:grouping val="stacked"/>
        <c:varyColors val="0"/>
        <c:ser>
          <c:idx val="2"/>
          <c:order val="0"/>
          <c:tx>
            <c:v>Wind</c:v>
          </c:tx>
          <c:spPr>
            <a:solidFill>
              <a:schemeClr val="accent3"/>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Comparison'!$D$7:$D$11</c:f>
              <c:numCache>
                <c:formatCode>#,##0.0</c:formatCode>
                <c:ptCount val="5"/>
                <c:pt idx="1">
                  <c:v>1425.3</c:v>
                </c:pt>
                <c:pt idx="2">
                  <c:v>322.5</c:v>
                </c:pt>
                <c:pt idx="4" formatCode="General">
                  <c:v>593.5</c:v>
                </c:pt>
              </c:numCache>
            </c:numRef>
          </c:val>
          <c:extLst>
            <c:ext xmlns:c16="http://schemas.microsoft.com/office/drawing/2014/chart" uri="{C3380CC4-5D6E-409C-BE32-E72D297353CC}">
              <c16:uniqueId val="{00000000-0BF5-4E81-AB86-847256FBE07F}"/>
            </c:ext>
          </c:extLst>
        </c:ser>
        <c:ser>
          <c:idx val="3"/>
          <c:order val="1"/>
          <c:tx>
            <c:v>PV</c:v>
          </c:tx>
          <c:spPr>
            <a:solidFill>
              <a:srgbClr val="FFC000"/>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Comparison'!$E$7:$E$11</c:f>
              <c:numCache>
                <c:formatCode>#,##0.0</c:formatCode>
                <c:ptCount val="5"/>
                <c:pt idx="0">
                  <c:v>4176.8999999999996</c:v>
                </c:pt>
                <c:pt idx="2">
                  <c:v>24.5</c:v>
                </c:pt>
                <c:pt idx="4">
                  <c:v>269</c:v>
                </c:pt>
              </c:numCache>
            </c:numRef>
          </c:val>
          <c:extLst>
            <c:ext xmlns:c16="http://schemas.microsoft.com/office/drawing/2014/chart" uri="{C3380CC4-5D6E-409C-BE32-E72D297353CC}">
              <c16:uniqueId val="{00000001-0BF5-4E81-AB86-847256FBE07F}"/>
            </c:ext>
          </c:extLst>
        </c:ser>
        <c:ser>
          <c:idx val="4"/>
          <c:order val="2"/>
          <c:tx>
            <c:v>Fossil</c:v>
          </c:tx>
          <c:spPr>
            <a:solidFill>
              <a:schemeClr val="tx2">
                <a:lumMod val="20000"/>
                <a:lumOff val="80000"/>
              </a:schemeClr>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Comparison'!$F$7:$F$11</c:f>
              <c:numCache>
                <c:formatCode>#,##0.0</c:formatCode>
                <c:ptCount val="5"/>
                <c:pt idx="3">
                  <c:v>6067.2999999999984</c:v>
                </c:pt>
              </c:numCache>
            </c:numRef>
          </c:val>
          <c:extLst>
            <c:ext xmlns:c16="http://schemas.microsoft.com/office/drawing/2014/chart" uri="{C3380CC4-5D6E-409C-BE32-E72D297353CC}">
              <c16:uniqueId val="{00000002-0BF5-4E81-AB86-847256FBE07F}"/>
            </c:ext>
          </c:extLst>
        </c:ser>
        <c:ser>
          <c:idx val="5"/>
          <c:order val="3"/>
          <c:tx>
            <c:v>Storage</c:v>
          </c:tx>
          <c:spPr>
            <a:solidFill>
              <a:schemeClr val="bg2">
                <a:lumMod val="50000"/>
              </a:schemeClr>
            </a:solidFill>
            <a:ln>
              <a:noFill/>
            </a:ln>
            <a:effectLst/>
          </c:spPr>
          <c:invertIfNegative val="0"/>
          <c:cat>
            <c:strRef>
              <c:f>'All Hybrid Comparison'!$A$7:$A$11</c:f>
              <c:strCache>
                <c:ptCount val="5"/>
                <c:pt idx="0">
                  <c:v>PV+Storage</c:v>
                </c:pt>
                <c:pt idx="1">
                  <c:v>Wind+Storage</c:v>
                </c:pt>
                <c:pt idx="2">
                  <c:v>Wind+PV+Storage</c:v>
                </c:pt>
                <c:pt idx="3">
                  <c:v>Fossil+Storage</c:v>
                </c:pt>
                <c:pt idx="4">
                  <c:v>Wind+PV</c:v>
                </c:pt>
              </c:strCache>
            </c:strRef>
          </c:cat>
          <c:val>
            <c:numRef>
              <c:f>'All Hybrid Comparison'!$G$7:$G$11</c:f>
              <c:numCache>
                <c:formatCode>#,##0.0</c:formatCode>
                <c:ptCount val="5"/>
                <c:pt idx="0">
                  <c:v>2195.5499999999997</c:v>
                </c:pt>
                <c:pt idx="1">
                  <c:v>198.10000000000002</c:v>
                </c:pt>
                <c:pt idx="2">
                  <c:v>37.799999999999997</c:v>
                </c:pt>
                <c:pt idx="3">
                  <c:v>727.30000000000007</c:v>
                </c:pt>
                <c:pt idx="4">
                  <c:v>0</c:v>
                </c:pt>
              </c:numCache>
            </c:numRef>
          </c:val>
          <c:extLst>
            <c:ext xmlns:c16="http://schemas.microsoft.com/office/drawing/2014/chart" uri="{C3380CC4-5D6E-409C-BE32-E72D297353CC}">
              <c16:uniqueId val="{00000003-0BF5-4E81-AB86-847256FBE07F}"/>
            </c:ext>
          </c:extLst>
        </c:ser>
        <c:dLbls>
          <c:showLegendKey val="0"/>
          <c:showVal val="0"/>
          <c:showCatName val="0"/>
          <c:showSerName val="0"/>
          <c:showPercent val="0"/>
          <c:showBubbleSize val="0"/>
        </c:dLbls>
        <c:gapWidth val="150"/>
        <c:overlap val="100"/>
        <c:axId val="567425520"/>
        <c:axId val="567434144"/>
      </c:barChart>
      <c:catAx>
        <c:axId val="567425520"/>
        <c:scaling>
          <c:orientation val="maxMin"/>
        </c:scaling>
        <c:delete val="1"/>
        <c:axPos val="l"/>
        <c:numFmt formatCode="General" sourceLinked="1"/>
        <c:majorTickMark val="out"/>
        <c:minorTickMark val="none"/>
        <c:tickLblPos val="nextTo"/>
        <c:crossAx val="567434144"/>
        <c:crosses val="autoZero"/>
        <c:auto val="1"/>
        <c:lblAlgn val="ctr"/>
        <c:lblOffset val="100"/>
        <c:noMultiLvlLbl val="0"/>
      </c:catAx>
      <c:valAx>
        <c:axId val="567434144"/>
        <c:scaling>
          <c:orientation val="minMax"/>
          <c:max val="7000"/>
        </c:scaling>
        <c:delete val="0"/>
        <c:axPos val="t"/>
        <c:majorGridlines>
          <c:spPr>
            <a:ln w="9525" cap="flat" cmpd="sng" algn="ctr">
              <a:noFill/>
              <a:bevel/>
            </a:ln>
            <a:effectLst/>
          </c:spPr>
        </c:majorGridlines>
        <c:numFmt formatCode="#,##0" sourceLinked="0"/>
        <c:majorTickMark val="none"/>
        <c:minorTickMark val="none"/>
        <c:tickLblPos val="nextTo"/>
        <c:spPr>
          <a:noFill/>
          <a:ln>
            <a:noFill/>
          </a:ln>
          <a:effectLst>
            <a:softEdge rad="12700"/>
          </a:effectLst>
        </c:spPr>
        <c:txPr>
          <a:bodyPr rot="-60000000" spcFirstLastPara="1" vertOverflow="ellipsis" vert="horz" wrap="square" anchor="ctr" anchorCtr="1"/>
          <a:lstStyle/>
          <a:p>
            <a:pPr>
              <a:defRPr sz="13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567425520"/>
        <c:crosses val="autoZero"/>
        <c:crossBetween val="between"/>
        <c:majorUnit val="1000"/>
      </c:valAx>
      <c:spPr>
        <a:noFill/>
        <a:ln>
          <a:noFill/>
        </a:ln>
        <a:effectLst/>
      </c:spPr>
    </c:plotArea>
    <c:legend>
      <c:legendPos val="b"/>
      <c:layout>
        <c:manualLayout>
          <c:xMode val="edge"/>
          <c:yMode val="edge"/>
          <c:x val="0.75065560165653056"/>
          <c:y val="0.28983988738326316"/>
          <c:w val="0.19245224222072729"/>
          <c:h val="0.31750394845266433"/>
        </c:manualLayout>
      </c:layout>
      <c:overlay val="0"/>
      <c:spPr>
        <a:noFill/>
        <a:ln>
          <a:noFill/>
        </a:ln>
        <a:effectLst/>
      </c:spPr>
      <c:txPr>
        <a:bodyPr rot="0" spcFirstLastPara="1" vertOverflow="ellipsis" vert="horz" wrap="square" anchor="ctr" anchorCtr="1"/>
        <a:lstStyle/>
        <a:p>
          <a:pPr>
            <a:defRPr sz="13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5647651474354805E-2"/>
          <c:y val="0.27366823648434035"/>
          <c:w val="0.87480109999123856"/>
          <c:h val="0.72633176351565965"/>
        </c:manualLayout>
      </c:layout>
      <c:barChart>
        <c:barDir val="bar"/>
        <c:grouping val="stacked"/>
        <c:varyColors val="0"/>
        <c:ser>
          <c:idx val="2"/>
          <c:order val="0"/>
          <c:tx>
            <c:v>Fossil</c:v>
          </c:tx>
          <c:spPr>
            <a:solidFill>
              <a:schemeClr val="tx2">
                <a:lumMod val="20000"/>
                <a:lumOff val="80000"/>
              </a:schemeClr>
            </a:solidFill>
            <a:ln>
              <a:noFill/>
            </a:ln>
            <a:effectLst/>
          </c:spPr>
          <c:invertIfNegative val="0"/>
          <c:cat>
            <c:strRef>
              <c:f>'All Hybrid Comparison'!$A$20:$A$21</c:f>
              <c:strCache>
                <c:ptCount val="2"/>
                <c:pt idx="0">
                  <c:v>PV+Storage</c:v>
                </c:pt>
                <c:pt idx="1">
                  <c:v>Fossil+Storage</c:v>
                </c:pt>
              </c:strCache>
            </c:strRef>
          </c:cat>
          <c:val>
            <c:numRef>
              <c:f>'All Hybrid Comparison'!$D$20:$D$21</c:f>
              <c:numCache>
                <c:formatCode>#,##0</c:formatCode>
                <c:ptCount val="2"/>
                <c:pt idx="0" formatCode="#,##0.0">
                  <c:v>0</c:v>
                </c:pt>
                <c:pt idx="1">
                  <c:v>2019.3</c:v>
                </c:pt>
              </c:numCache>
            </c:numRef>
          </c:val>
          <c:extLst>
            <c:ext xmlns:c16="http://schemas.microsoft.com/office/drawing/2014/chart" uri="{C3380CC4-5D6E-409C-BE32-E72D297353CC}">
              <c16:uniqueId val="{00000000-F8D6-4E0F-AB8D-05529EBF59F6}"/>
            </c:ext>
          </c:extLst>
        </c:ser>
        <c:ser>
          <c:idx val="3"/>
          <c:order val="1"/>
          <c:tx>
            <c:v>PV</c:v>
          </c:tx>
          <c:spPr>
            <a:solidFill>
              <a:srgbClr val="FFC000"/>
            </a:solidFill>
            <a:ln>
              <a:noFill/>
            </a:ln>
            <a:effectLst/>
          </c:spPr>
          <c:invertIfNegative val="0"/>
          <c:cat>
            <c:strRef>
              <c:f>'All Hybrid Comparison'!$A$20:$A$21</c:f>
              <c:strCache>
                <c:ptCount val="2"/>
                <c:pt idx="0">
                  <c:v>PV+Storage</c:v>
                </c:pt>
                <c:pt idx="1">
                  <c:v>Fossil+Storage</c:v>
                </c:pt>
              </c:strCache>
            </c:strRef>
          </c:cat>
          <c:val>
            <c:numRef>
              <c:f>'All Hybrid Comparison'!$E$20:$E$21</c:f>
              <c:numCache>
                <c:formatCode>#,##0</c:formatCode>
                <c:ptCount val="2"/>
                <c:pt idx="0">
                  <c:v>3198.9999999999991</c:v>
                </c:pt>
                <c:pt idx="1">
                  <c:v>0.2</c:v>
                </c:pt>
              </c:numCache>
            </c:numRef>
          </c:val>
          <c:extLst>
            <c:ext xmlns:c16="http://schemas.microsoft.com/office/drawing/2014/chart" uri="{C3380CC4-5D6E-409C-BE32-E72D297353CC}">
              <c16:uniqueId val="{00000001-F8D6-4E0F-AB8D-05529EBF59F6}"/>
            </c:ext>
          </c:extLst>
        </c:ser>
        <c:ser>
          <c:idx val="5"/>
          <c:order val="2"/>
          <c:tx>
            <c:v>Storage</c:v>
          </c:tx>
          <c:spPr>
            <a:solidFill>
              <a:schemeClr val="bg2">
                <a:lumMod val="50000"/>
              </a:schemeClr>
            </a:solidFill>
            <a:ln>
              <a:noFill/>
            </a:ln>
            <a:effectLst/>
          </c:spPr>
          <c:invertIfNegative val="0"/>
          <c:cat>
            <c:strRef>
              <c:f>'All Hybrid Comparison'!$A$20:$A$21</c:f>
              <c:strCache>
                <c:ptCount val="2"/>
                <c:pt idx="0">
                  <c:v>PV+Storage</c:v>
                </c:pt>
                <c:pt idx="1">
                  <c:v>Fossil+Storage</c:v>
                </c:pt>
              </c:strCache>
            </c:strRef>
          </c:cat>
          <c:val>
            <c:numRef>
              <c:f>'All Hybrid Comparison'!$G$20:$G$21</c:f>
              <c:numCache>
                <c:formatCode>#,##0</c:formatCode>
                <c:ptCount val="2"/>
                <c:pt idx="0">
                  <c:v>1950.6</c:v>
                </c:pt>
                <c:pt idx="1">
                  <c:v>431.2</c:v>
                </c:pt>
              </c:numCache>
            </c:numRef>
          </c:val>
          <c:extLst>
            <c:ext xmlns:c16="http://schemas.microsoft.com/office/drawing/2014/chart" uri="{C3380CC4-5D6E-409C-BE32-E72D297353CC}">
              <c16:uniqueId val="{00000002-F8D6-4E0F-AB8D-05529EBF59F6}"/>
            </c:ext>
          </c:extLst>
        </c:ser>
        <c:dLbls>
          <c:showLegendKey val="0"/>
          <c:showVal val="0"/>
          <c:showCatName val="0"/>
          <c:showSerName val="0"/>
          <c:showPercent val="0"/>
          <c:showBubbleSize val="0"/>
        </c:dLbls>
        <c:gapWidth val="150"/>
        <c:overlap val="100"/>
        <c:axId val="567423168"/>
        <c:axId val="567435320"/>
      </c:barChart>
      <c:catAx>
        <c:axId val="567423168"/>
        <c:scaling>
          <c:orientation val="maxMin"/>
        </c:scaling>
        <c:delete val="1"/>
        <c:axPos val="l"/>
        <c:numFmt formatCode="General" sourceLinked="1"/>
        <c:majorTickMark val="out"/>
        <c:minorTickMark val="none"/>
        <c:tickLblPos val="nextTo"/>
        <c:crossAx val="567435320"/>
        <c:crosses val="autoZero"/>
        <c:auto val="1"/>
        <c:lblAlgn val="ctr"/>
        <c:lblOffset val="100"/>
        <c:noMultiLvlLbl val="0"/>
      </c:catAx>
      <c:valAx>
        <c:axId val="567435320"/>
        <c:scaling>
          <c:orientation val="minMax"/>
          <c:max val="5000"/>
        </c:scaling>
        <c:delete val="0"/>
        <c:axPos val="t"/>
        <c:numFmt formatCode="#,##0" sourceLinked="0"/>
        <c:majorTickMark val="none"/>
        <c:minorTickMark val="none"/>
        <c:tickLblPos val="nextTo"/>
        <c:spPr>
          <a:noFill/>
          <a:ln>
            <a:noFill/>
          </a:ln>
          <a:effectLst>
            <a:softEdge rad="12700"/>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567423168"/>
        <c:crosses val="autoZero"/>
        <c:crossBetween val="between"/>
        <c:majorUnit val="1000"/>
      </c:valAx>
      <c:spPr>
        <a:noFill/>
        <a:ln>
          <a:noFill/>
        </a:ln>
        <a:effectLst/>
      </c:spPr>
    </c:plotArea>
    <c:legend>
      <c:legendPos val="b"/>
      <c:layout>
        <c:manualLayout>
          <c:xMode val="edge"/>
          <c:yMode val="edge"/>
          <c:x val="0.51603434958611494"/>
          <c:y val="0.66046860219637848"/>
          <c:w val="0.46472934054225157"/>
          <c:h val="0.31987140634517747"/>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540656245067784"/>
          <c:y val="0.12632264716910385"/>
          <c:w val="0.87815199650987186"/>
          <c:h val="0.77561117360329956"/>
        </c:manualLayout>
      </c:layout>
      <c:barChart>
        <c:barDir val="col"/>
        <c:grouping val="stacked"/>
        <c:varyColors val="0"/>
        <c:ser>
          <c:idx val="0"/>
          <c:order val="0"/>
          <c:tx>
            <c:strRef>
              <c:f>'Hybrid Capacity in Queues'!$B$31</c:f>
              <c:strCache>
                <c:ptCount val="1"/>
                <c:pt idx="0">
                  <c:v>Hybrid</c:v>
                </c:pt>
              </c:strCache>
            </c:strRef>
          </c:tx>
          <c:spPr>
            <a:solidFill>
              <a:schemeClr val="accent3">
                <a:lumMod val="75000"/>
              </a:schemeClr>
            </a:solidFill>
            <a:ln>
              <a:noFill/>
            </a:ln>
            <a:effectLst/>
          </c:spPr>
          <c:invertIfNegative val="0"/>
          <c:cat>
            <c:strRef>
              <c:f>'Hybrid Capacity in Queues'!$A$33:$A$37</c:f>
              <c:strCache>
                <c:ptCount val="5"/>
                <c:pt idx="0">
                  <c:v>Solar</c:v>
                </c:pt>
                <c:pt idx="1">
                  <c:v>Wind</c:v>
                </c:pt>
                <c:pt idx="2">
                  <c:v>Storage</c:v>
                </c:pt>
                <c:pt idx="3">
                  <c:v>Natural Gas</c:v>
                </c:pt>
                <c:pt idx="4">
                  <c:v>Other</c:v>
                </c:pt>
              </c:strCache>
            </c:strRef>
          </c:cat>
          <c:val>
            <c:numRef>
              <c:f>'Hybrid Capacity in Queues'!$B$33:$B$37</c:f>
              <c:numCache>
                <c:formatCode>0.0</c:formatCode>
                <c:ptCount val="5"/>
                <c:pt idx="0">
                  <c:v>285.55840000000001</c:v>
                </c:pt>
                <c:pt idx="1">
                  <c:v>19.396999999999998</c:v>
                </c:pt>
                <c:pt idx="2">
                  <c:v>207.5617</c:v>
                </c:pt>
                <c:pt idx="3">
                  <c:v>2.4723999999999999</c:v>
                </c:pt>
                <c:pt idx="4">
                  <c:v>6.1950000000000003</c:v>
                </c:pt>
              </c:numCache>
            </c:numRef>
          </c:val>
          <c:extLst>
            <c:ext xmlns:c16="http://schemas.microsoft.com/office/drawing/2014/chart" uri="{C3380CC4-5D6E-409C-BE32-E72D297353CC}">
              <c16:uniqueId val="{00000000-5BC9-4A3B-95C7-A06AFB1B3C6A}"/>
            </c:ext>
          </c:extLst>
        </c:ser>
        <c:ser>
          <c:idx val="1"/>
          <c:order val="1"/>
          <c:tx>
            <c:strRef>
              <c:f>'Hybrid Capacity in Queues'!$C$31</c:f>
              <c:strCache>
                <c:ptCount val="1"/>
                <c:pt idx="0">
                  <c:v>Standalone</c:v>
                </c:pt>
              </c:strCache>
            </c:strRef>
          </c:tx>
          <c:spPr>
            <a:solidFill>
              <a:schemeClr val="accent3">
                <a:lumMod val="40000"/>
                <a:lumOff val="60000"/>
              </a:schemeClr>
            </a:solidFill>
            <a:ln>
              <a:noFill/>
            </a:ln>
            <a:effectLst/>
          </c:spPr>
          <c:invertIfNegative val="0"/>
          <c:cat>
            <c:strRef>
              <c:f>'Hybrid Capacity in Queues'!$A$33:$A$37</c:f>
              <c:strCache>
                <c:ptCount val="5"/>
                <c:pt idx="0">
                  <c:v>Solar</c:v>
                </c:pt>
                <c:pt idx="1">
                  <c:v>Wind</c:v>
                </c:pt>
                <c:pt idx="2">
                  <c:v>Storage</c:v>
                </c:pt>
                <c:pt idx="3">
                  <c:v>Natural Gas</c:v>
                </c:pt>
                <c:pt idx="4">
                  <c:v>Other</c:v>
                </c:pt>
              </c:strCache>
            </c:strRef>
          </c:cat>
          <c:val>
            <c:numRef>
              <c:f>'Hybrid Capacity in Queues'!$C$33:$C$37</c:f>
              <c:numCache>
                <c:formatCode>0.0</c:formatCode>
                <c:ptCount val="5"/>
                <c:pt idx="0">
                  <c:v>390.07920000000001</c:v>
                </c:pt>
                <c:pt idx="1">
                  <c:v>228.00200000000001</c:v>
                </c:pt>
                <c:pt idx="2">
                  <c:v>219.64699999999999</c:v>
                </c:pt>
                <c:pt idx="3">
                  <c:v>72.575500000000005</c:v>
                </c:pt>
                <c:pt idx="4">
                  <c:v>9.463610000000001</c:v>
                </c:pt>
              </c:numCache>
            </c:numRef>
          </c:val>
          <c:extLst>
            <c:ext xmlns:c16="http://schemas.microsoft.com/office/drawing/2014/chart" uri="{C3380CC4-5D6E-409C-BE32-E72D297353CC}">
              <c16:uniqueId val="{00000001-5BC9-4A3B-95C7-A06AFB1B3C6A}"/>
            </c:ext>
          </c:extLst>
        </c:ser>
        <c:dLbls>
          <c:showLegendKey val="0"/>
          <c:showVal val="0"/>
          <c:showCatName val="0"/>
          <c:showSerName val="0"/>
          <c:showPercent val="0"/>
          <c:showBubbleSize val="0"/>
        </c:dLbls>
        <c:gapWidth val="50"/>
        <c:overlap val="100"/>
        <c:axId val="685843560"/>
        <c:axId val="685843232"/>
      </c:barChart>
      <c:catAx>
        <c:axId val="6858435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85843232"/>
        <c:crosses val="autoZero"/>
        <c:auto val="1"/>
        <c:lblAlgn val="ctr"/>
        <c:lblOffset val="100"/>
        <c:noMultiLvlLbl val="0"/>
      </c:catAx>
      <c:valAx>
        <c:axId val="685843232"/>
        <c:scaling>
          <c:orientation val="minMax"/>
          <c:max val="700"/>
        </c:scaling>
        <c:delete val="0"/>
        <c:axPos val="l"/>
        <c:majorGridlines>
          <c:spPr>
            <a:ln w="3175" cap="flat" cmpd="sng" algn="ctr">
              <a:solidFill>
                <a:schemeClr val="bg1">
                  <a:lumMod val="75000"/>
                </a:schemeClr>
              </a:solidFill>
              <a:round/>
            </a:ln>
            <a:effectLst/>
          </c:spPr>
        </c:majorGridlines>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85843560"/>
        <c:crosses val="autoZero"/>
        <c:crossBetween val="between"/>
        <c:majorUnit val="100"/>
      </c:valAx>
      <c:spPr>
        <a:noFill/>
        <a:ln>
          <a:noFill/>
        </a:ln>
        <a:effectLst/>
      </c:spPr>
    </c:plotArea>
    <c:legend>
      <c:legendPos val="r"/>
      <c:layout>
        <c:manualLayout>
          <c:xMode val="edge"/>
          <c:yMode val="edge"/>
          <c:x val="0.65448725483621661"/>
          <c:y val="0.17777940306868756"/>
          <c:w val="0.28293445122145561"/>
          <c:h val="0.13180789901262341"/>
        </c:manualLayout>
      </c:layout>
      <c:overlay val="0"/>
      <c:spPr>
        <a:solidFill>
          <a:sysClr val="window" lastClr="FFFFFF"/>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4"/>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3221394291874543E-2"/>
          <c:y val="0.10659073865766779"/>
          <c:w val="0.66607680457679075"/>
          <c:h val="0.79894138232720913"/>
        </c:manualLayout>
      </c:layout>
      <c:barChart>
        <c:barDir val="col"/>
        <c:grouping val="percentStacked"/>
        <c:varyColors val="0"/>
        <c:ser>
          <c:idx val="1"/>
          <c:order val="0"/>
          <c:tx>
            <c:strRef>
              <c:f>'OEM Market Share'!$A$24</c:f>
              <c:strCache>
                <c:ptCount val="1"/>
                <c:pt idx="0">
                  <c:v>GE Wind</c:v>
                </c:pt>
              </c:strCache>
            </c:strRef>
          </c:tx>
          <c:spPr>
            <a:solidFill>
              <a:schemeClr val="accent6"/>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Share'!$B$24:$R$24</c:f>
              <c:numCache>
                <c:formatCode>#,##0</c:formatCode>
                <c:ptCount val="17"/>
                <c:pt idx="0">
                  <c:v>1431</c:v>
                </c:pt>
                <c:pt idx="1">
                  <c:v>1146</c:v>
                </c:pt>
                <c:pt idx="2">
                  <c:v>2341.5</c:v>
                </c:pt>
                <c:pt idx="3">
                  <c:v>3585</c:v>
                </c:pt>
                <c:pt idx="4">
                  <c:v>3994.5</c:v>
                </c:pt>
                <c:pt idx="5">
                  <c:v>2543.2000000000003</c:v>
                </c:pt>
                <c:pt idx="6">
                  <c:v>2006.1</c:v>
                </c:pt>
                <c:pt idx="7">
                  <c:v>5016.3599999999997</c:v>
                </c:pt>
                <c:pt idx="8">
                  <c:v>983.6</c:v>
                </c:pt>
                <c:pt idx="9">
                  <c:v>2912.21</c:v>
                </c:pt>
                <c:pt idx="10">
                  <c:v>3468.0650000000001</c:v>
                </c:pt>
                <c:pt idx="11">
                  <c:v>3421.0450000000001</c:v>
                </c:pt>
                <c:pt idx="12">
                  <c:v>2066.2199999999998</c:v>
                </c:pt>
                <c:pt idx="13">
                  <c:v>3010.915</c:v>
                </c:pt>
                <c:pt idx="14">
                  <c:v>4141.51</c:v>
                </c:pt>
                <c:pt idx="15">
                  <c:v>9069.7099999999991</c:v>
                </c:pt>
                <c:pt idx="16">
                  <c:v>6362.36</c:v>
                </c:pt>
              </c:numCache>
            </c:numRef>
          </c:val>
          <c:extLst>
            <c:ext xmlns:c16="http://schemas.microsoft.com/office/drawing/2014/chart" uri="{C3380CC4-5D6E-409C-BE32-E72D297353CC}">
              <c16:uniqueId val="{00000000-4E1E-4AC9-9D26-BF4C195F0977}"/>
            </c:ext>
          </c:extLst>
        </c:ser>
        <c:ser>
          <c:idx val="0"/>
          <c:order val="1"/>
          <c:tx>
            <c:strRef>
              <c:f>'OEM Market Share'!$A$25</c:f>
              <c:strCache>
                <c:ptCount val="1"/>
                <c:pt idx="0">
                  <c:v>Vestas</c:v>
                </c:pt>
              </c:strCache>
            </c:strRef>
          </c:tx>
          <c:spPr>
            <a:solidFill>
              <a:schemeClr val="accent3"/>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Share'!$B$25:$R$25</c:f>
              <c:numCache>
                <c:formatCode>#,##0</c:formatCode>
                <c:ptCount val="17"/>
                <c:pt idx="0">
                  <c:v>699.15</c:v>
                </c:pt>
                <c:pt idx="1">
                  <c:v>439.25</c:v>
                </c:pt>
                <c:pt idx="2">
                  <c:v>948.35</c:v>
                </c:pt>
                <c:pt idx="3">
                  <c:v>1120.0350000000001</c:v>
                </c:pt>
                <c:pt idx="4">
                  <c:v>1488.61</c:v>
                </c:pt>
                <c:pt idx="5">
                  <c:v>221.1</c:v>
                </c:pt>
                <c:pt idx="6">
                  <c:v>1969.35</c:v>
                </c:pt>
                <c:pt idx="7">
                  <c:v>1818.0800000000002</c:v>
                </c:pt>
                <c:pt idx="8">
                  <c:v>4</c:v>
                </c:pt>
                <c:pt idx="9">
                  <c:v>584.25</c:v>
                </c:pt>
                <c:pt idx="10">
                  <c:v>2869.6</c:v>
                </c:pt>
                <c:pt idx="11">
                  <c:v>3530.4500000000003</c:v>
                </c:pt>
                <c:pt idx="12">
                  <c:v>2481.0500000000002</c:v>
                </c:pt>
                <c:pt idx="13">
                  <c:v>2886.25</c:v>
                </c:pt>
                <c:pt idx="14">
                  <c:v>3002.6499999999996</c:v>
                </c:pt>
                <c:pt idx="15">
                  <c:v>6023.05</c:v>
                </c:pt>
                <c:pt idx="16">
                  <c:v>3499.3500000000004</c:v>
                </c:pt>
              </c:numCache>
            </c:numRef>
          </c:val>
          <c:extLst>
            <c:ext xmlns:c16="http://schemas.microsoft.com/office/drawing/2014/chart" uri="{C3380CC4-5D6E-409C-BE32-E72D297353CC}">
              <c16:uniqueId val="{00000001-4E1E-4AC9-9D26-BF4C195F0977}"/>
            </c:ext>
          </c:extLst>
        </c:ser>
        <c:ser>
          <c:idx val="2"/>
          <c:order val="2"/>
          <c:tx>
            <c:strRef>
              <c:f>'OEM Market Share'!$A$28</c:f>
              <c:strCache>
                <c:ptCount val="1"/>
                <c:pt idx="0">
                  <c:v>SGRE</c:v>
                </c:pt>
              </c:strCache>
            </c:strRef>
          </c:tx>
          <c:spPr>
            <a:solidFill>
              <a:schemeClr val="accent1">
                <a:lumMod val="75000"/>
              </a:schemeClr>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Share'!$B$28:$R$28</c:f>
              <c:numCache>
                <c:formatCode>#,##0</c:formatCode>
                <c:ptCount val="17"/>
                <c:pt idx="12">
                  <c:v>1625.1750000000002</c:v>
                </c:pt>
                <c:pt idx="13">
                  <c:v>629.6</c:v>
                </c:pt>
                <c:pt idx="14">
                  <c:v>1424.1550000000002</c:v>
                </c:pt>
                <c:pt idx="15">
                  <c:v>1467.04</c:v>
                </c:pt>
                <c:pt idx="16">
                  <c:v>1787.645</c:v>
                </c:pt>
              </c:numCache>
            </c:numRef>
          </c:val>
          <c:extLst>
            <c:ext xmlns:c16="http://schemas.microsoft.com/office/drawing/2014/chart" uri="{C3380CC4-5D6E-409C-BE32-E72D297353CC}">
              <c16:uniqueId val="{00000002-4E1E-4AC9-9D26-BF4C195F0977}"/>
            </c:ext>
          </c:extLst>
        </c:ser>
        <c:ser>
          <c:idx val="7"/>
          <c:order val="3"/>
          <c:tx>
            <c:strRef>
              <c:f>'OEM Market Share'!$A$26</c:f>
              <c:strCache>
                <c:ptCount val="1"/>
                <c:pt idx="0">
                  <c:v>Siemens (pre-2017)</c:v>
                </c:pt>
              </c:strCache>
            </c:strRef>
          </c:tx>
          <c:spPr>
            <a:solidFill>
              <a:schemeClr val="accent1">
                <a:lumMod val="60000"/>
                <a:lumOff val="40000"/>
              </a:schemeClr>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Share'!$B$26:$R$26</c:f>
              <c:numCache>
                <c:formatCode>#,##0</c:formatCode>
                <c:ptCount val="17"/>
                <c:pt idx="0">
                  <c:v>0</c:v>
                </c:pt>
                <c:pt idx="1">
                  <c:v>572.70000000000005</c:v>
                </c:pt>
                <c:pt idx="2">
                  <c:v>862.5</c:v>
                </c:pt>
                <c:pt idx="3">
                  <c:v>791.2</c:v>
                </c:pt>
                <c:pt idx="4">
                  <c:v>1161.5</c:v>
                </c:pt>
                <c:pt idx="5">
                  <c:v>828</c:v>
                </c:pt>
                <c:pt idx="6">
                  <c:v>1233.0999999999999</c:v>
                </c:pt>
                <c:pt idx="7">
                  <c:v>2637.93</c:v>
                </c:pt>
                <c:pt idx="8">
                  <c:v>87.31</c:v>
                </c:pt>
                <c:pt idx="9">
                  <c:v>1240.6279999999999</c:v>
                </c:pt>
                <c:pt idx="10">
                  <c:v>1218.924</c:v>
                </c:pt>
                <c:pt idx="11">
                  <c:v>829.12699999999995</c:v>
                </c:pt>
              </c:numCache>
            </c:numRef>
          </c:val>
          <c:extLst>
            <c:ext xmlns:c16="http://schemas.microsoft.com/office/drawing/2014/chart" uri="{C3380CC4-5D6E-409C-BE32-E72D297353CC}">
              <c16:uniqueId val="{00000003-4E1E-4AC9-9D26-BF4C195F0977}"/>
            </c:ext>
          </c:extLst>
        </c:ser>
        <c:ser>
          <c:idx val="3"/>
          <c:order val="4"/>
          <c:tx>
            <c:strRef>
              <c:f>'OEM Market Share'!$A$27</c:f>
              <c:strCache>
                <c:ptCount val="1"/>
                <c:pt idx="0">
                  <c:v>Gamesa (pre-2017)</c:v>
                </c:pt>
              </c:strCache>
            </c:strRef>
          </c:tx>
          <c:spPr>
            <a:solidFill>
              <a:schemeClr val="accent1">
                <a:lumMod val="20000"/>
                <a:lumOff val="80000"/>
              </a:schemeClr>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Share'!$B$27:$R$27</c:f>
              <c:numCache>
                <c:formatCode>#,##0</c:formatCode>
                <c:ptCount val="17"/>
                <c:pt idx="0">
                  <c:v>50</c:v>
                </c:pt>
                <c:pt idx="1">
                  <c:v>74</c:v>
                </c:pt>
                <c:pt idx="2">
                  <c:v>494</c:v>
                </c:pt>
                <c:pt idx="3">
                  <c:v>616</c:v>
                </c:pt>
                <c:pt idx="4">
                  <c:v>600</c:v>
                </c:pt>
                <c:pt idx="5">
                  <c:v>566</c:v>
                </c:pt>
                <c:pt idx="6">
                  <c:v>154</c:v>
                </c:pt>
                <c:pt idx="7">
                  <c:v>1341.1</c:v>
                </c:pt>
                <c:pt idx="8">
                  <c:v>0</c:v>
                </c:pt>
                <c:pt idx="9">
                  <c:v>22.85</c:v>
                </c:pt>
                <c:pt idx="10">
                  <c:v>401.85</c:v>
                </c:pt>
                <c:pt idx="11">
                  <c:v>318.39999999999998</c:v>
                </c:pt>
              </c:numCache>
            </c:numRef>
          </c:val>
          <c:extLst>
            <c:ext xmlns:c16="http://schemas.microsoft.com/office/drawing/2014/chart" uri="{C3380CC4-5D6E-409C-BE32-E72D297353CC}">
              <c16:uniqueId val="{00000004-4E1E-4AC9-9D26-BF4C195F0977}"/>
            </c:ext>
          </c:extLst>
        </c:ser>
        <c:ser>
          <c:idx val="4"/>
          <c:order val="5"/>
          <c:tx>
            <c:strRef>
              <c:f>'OEM Market Share'!$A$31</c:f>
              <c:strCache>
                <c:ptCount val="1"/>
                <c:pt idx="0">
                  <c:v>Nordex Acciona</c:v>
                </c:pt>
              </c:strCache>
            </c:strRef>
          </c:tx>
          <c:spPr>
            <a:solidFill>
              <a:schemeClr val="accent2">
                <a:lumMod val="75000"/>
              </a:schemeClr>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Share'!$B$31:$R$31</c:f>
              <c:numCache>
                <c:formatCode>#,##0</c:formatCode>
                <c:ptCount val="17"/>
                <c:pt idx="11">
                  <c:v>93</c:v>
                </c:pt>
                <c:pt idx="12">
                  <c:v>806.32500000000005</c:v>
                </c:pt>
                <c:pt idx="13">
                  <c:v>866.4</c:v>
                </c:pt>
                <c:pt idx="14">
                  <c:v>548.83500000000004</c:v>
                </c:pt>
                <c:pt idx="15">
                  <c:v>451.2</c:v>
                </c:pt>
                <c:pt idx="16">
                  <c:v>1764.675</c:v>
                </c:pt>
              </c:numCache>
            </c:numRef>
          </c:val>
          <c:extLst>
            <c:ext xmlns:c16="http://schemas.microsoft.com/office/drawing/2014/chart" uri="{C3380CC4-5D6E-409C-BE32-E72D297353CC}">
              <c16:uniqueId val="{00000005-4E1E-4AC9-9D26-BF4C195F0977}"/>
            </c:ext>
          </c:extLst>
        </c:ser>
        <c:ser>
          <c:idx val="8"/>
          <c:order val="6"/>
          <c:tx>
            <c:strRef>
              <c:f>'OEM Market Share'!$A$30</c:f>
              <c:strCache>
                <c:ptCount val="1"/>
                <c:pt idx="0">
                  <c:v>Nordex (pre-2016)</c:v>
                </c:pt>
              </c:strCache>
            </c:strRef>
          </c:tx>
          <c:spPr>
            <a:solidFill>
              <a:schemeClr val="accent2">
                <a:lumMod val="60000"/>
                <a:lumOff val="40000"/>
              </a:schemeClr>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Share'!$B$30:$R$30</c:f>
              <c:numCache>
                <c:formatCode>#,##0</c:formatCode>
                <c:ptCount val="17"/>
                <c:pt idx="0">
                  <c:v>0</c:v>
                </c:pt>
                <c:pt idx="1">
                  <c:v>0</c:v>
                </c:pt>
                <c:pt idx="2">
                  <c:v>2.5</c:v>
                </c:pt>
                <c:pt idx="3">
                  <c:v>0</c:v>
                </c:pt>
                <c:pt idx="4">
                  <c:v>62.5</c:v>
                </c:pt>
                <c:pt idx="5">
                  <c:v>20</c:v>
                </c:pt>
                <c:pt idx="6">
                  <c:v>287.5</c:v>
                </c:pt>
                <c:pt idx="7">
                  <c:v>275.10000000000002</c:v>
                </c:pt>
                <c:pt idx="8">
                  <c:v>0</c:v>
                </c:pt>
                <c:pt idx="9">
                  <c:v>90.4</c:v>
                </c:pt>
                <c:pt idx="10">
                  <c:v>137.5</c:v>
                </c:pt>
              </c:numCache>
            </c:numRef>
          </c:val>
          <c:extLst>
            <c:ext xmlns:c16="http://schemas.microsoft.com/office/drawing/2014/chart" uri="{C3380CC4-5D6E-409C-BE32-E72D297353CC}">
              <c16:uniqueId val="{00000006-4E1E-4AC9-9D26-BF4C195F0977}"/>
            </c:ext>
          </c:extLst>
        </c:ser>
        <c:ser>
          <c:idx val="12"/>
          <c:order val="7"/>
          <c:tx>
            <c:strRef>
              <c:f>'OEM Market Share'!$A$29</c:f>
              <c:strCache>
                <c:ptCount val="1"/>
                <c:pt idx="0">
                  <c:v>Acciona (pre-2016)</c:v>
                </c:pt>
              </c:strCache>
            </c:strRef>
          </c:tx>
          <c:spPr>
            <a:solidFill>
              <a:schemeClr val="accent2">
                <a:lumMod val="20000"/>
                <a:lumOff val="80000"/>
              </a:schemeClr>
            </a:solidFill>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Share'!$B$29:$R$29</c:f>
              <c:numCache>
                <c:formatCode>#,##0</c:formatCode>
                <c:ptCount val="17"/>
                <c:pt idx="0">
                  <c:v>0</c:v>
                </c:pt>
                <c:pt idx="1">
                  <c:v>0</c:v>
                </c:pt>
                <c:pt idx="2">
                  <c:v>0</c:v>
                </c:pt>
                <c:pt idx="3">
                  <c:v>409.5</c:v>
                </c:pt>
                <c:pt idx="4">
                  <c:v>204</c:v>
                </c:pt>
                <c:pt idx="5">
                  <c:v>99</c:v>
                </c:pt>
                <c:pt idx="6">
                  <c:v>0</c:v>
                </c:pt>
                <c:pt idx="7">
                  <c:v>195</c:v>
                </c:pt>
                <c:pt idx="8">
                  <c:v>0</c:v>
                </c:pt>
                <c:pt idx="9">
                  <c:v>0</c:v>
                </c:pt>
                <c:pt idx="10">
                  <c:v>465</c:v>
                </c:pt>
              </c:numCache>
            </c:numRef>
          </c:val>
          <c:extLst>
            <c:ext xmlns:c16="http://schemas.microsoft.com/office/drawing/2014/chart" uri="{C3380CC4-5D6E-409C-BE32-E72D297353CC}">
              <c16:uniqueId val="{00000007-4E1E-4AC9-9D26-BF4C195F0977}"/>
            </c:ext>
          </c:extLst>
        </c:ser>
        <c:ser>
          <c:idx val="6"/>
          <c:order val="8"/>
          <c:tx>
            <c:strRef>
              <c:f>'OEM Market Share'!$A$32</c:f>
              <c:strCache>
                <c:ptCount val="1"/>
                <c:pt idx="0">
                  <c:v>Goldwind</c:v>
                </c:pt>
              </c:strCache>
            </c:strRef>
          </c:tx>
          <c:spPr>
            <a:solidFill>
              <a:schemeClr val="accent4">
                <a:lumMod val="60000"/>
                <a:lumOff val="40000"/>
              </a:schemeClr>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Share'!$B$32:$R$32</c:f>
              <c:numCache>
                <c:formatCode>#,##0</c:formatCode>
                <c:ptCount val="17"/>
                <c:pt idx="0">
                  <c:v>0</c:v>
                </c:pt>
                <c:pt idx="1">
                  <c:v>0</c:v>
                </c:pt>
                <c:pt idx="2">
                  <c:v>0</c:v>
                </c:pt>
                <c:pt idx="3">
                  <c:v>0</c:v>
                </c:pt>
                <c:pt idx="4">
                  <c:v>4.5</c:v>
                </c:pt>
                <c:pt idx="5">
                  <c:v>0</c:v>
                </c:pt>
                <c:pt idx="6">
                  <c:v>4.5</c:v>
                </c:pt>
                <c:pt idx="7">
                  <c:v>157.5</c:v>
                </c:pt>
                <c:pt idx="8">
                  <c:v>0</c:v>
                </c:pt>
                <c:pt idx="9">
                  <c:v>0</c:v>
                </c:pt>
                <c:pt idx="10">
                  <c:v>7.5</c:v>
                </c:pt>
                <c:pt idx="11">
                  <c:v>1.5</c:v>
                </c:pt>
                <c:pt idx="12">
                  <c:v>6</c:v>
                </c:pt>
                <c:pt idx="13">
                  <c:v>171.07</c:v>
                </c:pt>
                <c:pt idx="14">
                  <c:v>14</c:v>
                </c:pt>
                <c:pt idx="15">
                  <c:v>201.6</c:v>
                </c:pt>
                <c:pt idx="16">
                  <c:v>0</c:v>
                </c:pt>
              </c:numCache>
            </c:numRef>
          </c:val>
          <c:extLst>
            <c:ext xmlns:c16="http://schemas.microsoft.com/office/drawing/2014/chart" uri="{C3380CC4-5D6E-409C-BE32-E72D297353CC}">
              <c16:uniqueId val="{00000008-4E1E-4AC9-9D26-BF4C195F0977}"/>
            </c:ext>
          </c:extLst>
        </c:ser>
        <c:ser>
          <c:idx val="11"/>
          <c:order val="9"/>
          <c:tx>
            <c:strRef>
              <c:f>'OEM Market Share'!$A$33</c:f>
              <c:strCache>
                <c:ptCount val="1"/>
                <c:pt idx="0">
                  <c:v>Other</c:v>
                </c:pt>
              </c:strCache>
            </c:strRef>
          </c:tx>
          <c:spPr>
            <a:solidFill>
              <a:schemeClr val="bg2">
                <a:lumMod val="75000"/>
              </a:schemeClr>
            </a:solidFill>
            <a:ln w="25400">
              <a:noFill/>
            </a:ln>
          </c:spPr>
          <c:invertIfNegative val="0"/>
          <c:cat>
            <c:numRef>
              <c:f>'OEM Market Share'!$B$23:$R$23</c:f>
              <c:numCache>
                <c:formatCode>General</c:formatCode>
                <c:ptCount val="17"/>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numCache>
            </c:numRef>
          </c:cat>
          <c:val>
            <c:numRef>
              <c:f>'OEM Market Share'!$B$33:$R$33</c:f>
              <c:numCache>
                <c:formatCode>#,##0</c:formatCode>
                <c:ptCount val="17"/>
                <c:pt idx="0">
                  <c:v>194.26499999999987</c:v>
                </c:pt>
                <c:pt idx="1">
                  <c:v>221.5</c:v>
                </c:pt>
                <c:pt idx="2">
                  <c:v>603.64999999999964</c:v>
                </c:pt>
                <c:pt idx="3">
                  <c:v>1840.6999999999998</c:v>
                </c:pt>
                <c:pt idx="4">
                  <c:v>2489.5830000000014</c:v>
                </c:pt>
                <c:pt idx="5">
                  <c:v>942.6899999999996</c:v>
                </c:pt>
                <c:pt idx="6">
                  <c:v>1165.4800000000014</c:v>
                </c:pt>
                <c:pt idx="7">
                  <c:v>1694.6000000000004</c:v>
                </c:pt>
                <c:pt idx="8">
                  <c:v>12.424999999999955</c:v>
                </c:pt>
                <c:pt idx="9">
                  <c:v>1.5</c:v>
                </c:pt>
                <c:pt idx="10">
                  <c:v>21.5</c:v>
                </c:pt>
                <c:pt idx="11">
                  <c:v>15</c:v>
                </c:pt>
                <c:pt idx="12">
                  <c:v>31.75</c:v>
                </c:pt>
                <c:pt idx="13">
                  <c:v>24.150000000000908</c:v>
                </c:pt>
                <c:pt idx="14">
                  <c:v>0.9</c:v>
                </c:pt>
                <c:pt idx="15">
                  <c:v>0</c:v>
                </c:pt>
                <c:pt idx="16">
                  <c:v>0</c:v>
                </c:pt>
              </c:numCache>
            </c:numRef>
          </c:val>
          <c:extLst>
            <c:ext xmlns:c16="http://schemas.microsoft.com/office/drawing/2014/chart" uri="{C3380CC4-5D6E-409C-BE32-E72D297353CC}">
              <c16:uniqueId val="{00000009-4E1E-4AC9-9D26-BF4C195F0977}"/>
            </c:ext>
          </c:extLst>
        </c:ser>
        <c:dLbls>
          <c:showLegendKey val="0"/>
          <c:showVal val="0"/>
          <c:showCatName val="0"/>
          <c:showSerName val="0"/>
          <c:showPercent val="0"/>
          <c:showBubbleSize val="0"/>
        </c:dLbls>
        <c:gapWidth val="25"/>
        <c:overlap val="100"/>
        <c:axId val="704670168"/>
        <c:axId val="1"/>
      </c:barChart>
      <c:catAx>
        <c:axId val="70467016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1"/>
        <c:crosses val="autoZero"/>
        <c:auto val="1"/>
        <c:lblAlgn val="ctr"/>
        <c:lblOffset val="50"/>
        <c:tickLblSkip val="3"/>
        <c:tickMarkSkip val="1"/>
        <c:noMultiLvlLbl val="0"/>
      </c:catAx>
      <c:valAx>
        <c:axId val="1"/>
        <c:scaling>
          <c:orientation val="minMax"/>
        </c:scaling>
        <c:delete val="0"/>
        <c:axPos val="l"/>
        <c:majorGridlines>
          <c:spPr>
            <a:ln w="3175">
              <a:solidFill>
                <a:schemeClr val="bg1">
                  <a:lumMod val="75000"/>
                </a:schemeClr>
              </a:solidFill>
              <a:prstDash val="solid"/>
            </a:ln>
          </c:spPr>
        </c:majorGridlines>
        <c:numFmt formatCode="0%" sourceLinked="1"/>
        <c:majorTickMark val="out"/>
        <c:minorTickMark val="none"/>
        <c:tickLblPos val="nextTo"/>
        <c:spPr>
          <a:ln w="3175">
            <a:noFill/>
            <a:prstDash val="solid"/>
          </a:ln>
        </c:spPr>
        <c:txPr>
          <a:bodyPr rot="0" vert="horz"/>
          <a:lstStyle/>
          <a:p>
            <a:pPr>
              <a:defRPr/>
            </a:pPr>
            <a:endParaRPr lang="en-US"/>
          </a:p>
        </c:txPr>
        <c:crossAx val="704670168"/>
        <c:crosses val="autoZero"/>
        <c:crossBetween val="between"/>
        <c:majorUnit val="0.2"/>
      </c:valAx>
      <c:spPr>
        <a:noFill/>
        <a:ln w="25400">
          <a:noFill/>
        </a:ln>
      </c:spPr>
    </c:plotArea>
    <c:legend>
      <c:legendPos val="r"/>
      <c:layout>
        <c:manualLayout>
          <c:xMode val="edge"/>
          <c:yMode val="edge"/>
          <c:x val="0.75897258029444092"/>
          <c:y val="9.5719529199475059E-2"/>
          <c:w val="0.2371141471960112"/>
          <c:h val="0.82383735236220468"/>
        </c:manualLayout>
      </c:layout>
      <c:overlay val="0"/>
      <c:spPr>
        <a:solidFill>
          <a:srgbClr val="FFFFFF"/>
        </a:solidFill>
        <a:ln w="3175">
          <a:noFill/>
          <a:prstDash val="solid"/>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26277003836059E-2"/>
          <c:y val="0.11507249093863267"/>
          <c:w val="0.92217225250689816"/>
          <c:h val="0.79430133733283337"/>
        </c:manualLayout>
      </c:layout>
      <c:barChart>
        <c:barDir val="col"/>
        <c:grouping val="stacked"/>
        <c:varyColors val="0"/>
        <c:ser>
          <c:idx val="7"/>
          <c:order val="0"/>
          <c:tx>
            <c:strRef>
              <c:f>'Manufacturing Capability'!$A$26</c:f>
              <c:strCache>
                <c:ptCount val="1"/>
                <c:pt idx="0">
                  <c:v>Average forecast capacity additions</c:v>
                </c:pt>
              </c:strCache>
            </c:strRef>
          </c:tx>
          <c:spPr>
            <a:solidFill>
              <a:schemeClr val="accent3">
                <a:lumMod val="60000"/>
                <a:lumOff val="40000"/>
              </a:schemeClr>
            </a:solidFill>
          </c:spPr>
          <c:invertIfNegative val="0"/>
          <c:cat>
            <c:strRef>
              <c:f>'Manufacturing Capability'!$B$24:$V$24</c:f>
              <c:strCache>
                <c:ptCount val="21"/>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2022e</c:v>
                </c:pt>
                <c:pt idx="17">
                  <c:v>2023e</c:v>
                </c:pt>
                <c:pt idx="18">
                  <c:v>2024e</c:v>
                </c:pt>
                <c:pt idx="19">
                  <c:v>2025e</c:v>
                </c:pt>
                <c:pt idx="20">
                  <c:v>2026e</c:v>
                </c:pt>
              </c:strCache>
            </c:strRef>
          </c:cat>
          <c:val>
            <c:numRef>
              <c:f>'Manufacturing Capability'!$B$26:$V$26</c:f>
              <c:numCache>
                <c:formatCode>0.0</c:formatCode>
                <c:ptCount val="21"/>
                <c:pt idx="16">
                  <c:v>10.843318</c:v>
                </c:pt>
                <c:pt idx="17">
                  <c:v>7.0886871391324586</c:v>
                </c:pt>
                <c:pt idx="18">
                  <c:v>9.4518238991460226</c:v>
                </c:pt>
                <c:pt idx="19">
                  <c:v>12.958762990187264</c:v>
                </c:pt>
                <c:pt idx="20">
                  <c:v>11.467158740435481</c:v>
                </c:pt>
              </c:numCache>
            </c:numRef>
          </c:val>
          <c:extLst>
            <c:ext xmlns:c16="http://schemas.microsoft.com/office/drawing/2014/chart" uri="{C3380CC4-5D6E-409C-BE32-E72D297353CC}">
              <c16:uniqueId val="{00000000-0A6D-43C8-8412-D417A36B14C4}"/>
            </c:ext>
          </c:extLst>
        </c:ser>
        <c:ser>
          <c:idx val="1"/>
          <c:order val="1"/>
          <c:tx>
            <c:strRef>
              <c:f>'Manufacturing Capability'!$A$25</c:f>
              <c:strCache>
                <c:ptCount val="1"/>
                <c:pt idx="0">
                  <c:v>Actual wind capacity additions</c:v>
                </c:pt>
              </c:strCache>
            </c:strRef>
          </c:tx>
          <c:spPr>
            <a:solidFill>
              <a:schemeClr val="accent1">
                <a:lumMod val="60000"/>
                <a:lumOff val="40000"/>
              </a:schemeClr>
            </a:solidFill>
          </c:spPr>
          <c:invertIfNegative val="0"/>
          <c:cat>
            <c:strRef>
              <c:f>'Manufacturing Capability'!$B$24:$V$24</c:f>
              <c:strCache>
                <c:ptCount val="21"/>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2022e</c:v>
                </c:pt>
                <c:pt idx="17">
                  <c:v>2023e</c:v>
                </c:pt>
                <c:pt idx="18">
                  <c:v>2024e</c:v>
                </c:pt>
                <c:pt idx="19">
                  <c:v>2025e</c:v>
                </c:pt>
                <c:pt idx="20">
                  <c:v>2026e</c:v>
                </c:pt>
              </c:strCache>
            </c:strRef>
          </c:cat>
          <c:val>
            <c:numRef>
              <c:f>'Manufacturing Capability'!$B$25:$V$25</c:f>
              <c:numCache>
                <c:formatCode>0.0</c:formatCode>
                <c:ptCount val="21"/>
                <c:pt idx="0">
                  <c:v>2.4660000000000002</c:v>
                </c:pt>
                <c:pt idx="1">
                  <c:v>5.2530000000000001</c:v>
                </c:pt>
                <c:pt idx="2">
                  <c:v>8.3699999999999992</c:v>
                </c:pt>
                <c:pt idx="3">
                  <c:v>9.9969999999999999</c:v>
                </c:pt>
                <c:pt idx="4">
                  <c:v>5.218</c:v>
                </c:pt>
                <c:pt idx="5">
                  <c:v>6.6040000000000001</c:v>
                </c:pt>
                <c:pt idx="6">
                  <c:v>13.34</c:v>
                </c:pt>
                <c:pt idx="7">
                  <c:v>1.087</c:v>
                </c:pt>
                <c:pt idx="8">
                  <c:v>4.8570000000000002</c:v>
                </c:pt>
                <c:pt idx="9">
                  <c:v>8.5990000000000002</c:v>
                </c:pt>
                <c:pt idx="10">
                  <c:v>8.2329999999999988</c:v>
                </c:pt>
                <c:pt idx="11">
                  <c:v>7.0170000000000003</c:v>
                </c:pt>
                <c:pt idx="12">
                  <c:v>7.5880000000000001</c:v>
                </c:pt>
                <c:pt idx="13">
                  <c:v>9.1319999999999997</c:v>
                </c:pt>
                <c:pt idx="14">
                  <c:v>17.213000000000001</c:v>
                </c:pt>
                <c:pt idx="15">
                  <c:v>13.413</c:v>
                </c:pt>
              </c:numCache>
            </c:numRef>
          </c:val>
          <c:extLst>
            <c:ext xmlns:c16="http://schemas.microsoft.com/office/drawing/2014/chart" uri="{C3380CC4-5D6E-409C-BE32-E72D297353CC}">
              <c16:uniqueId val="{00000001-0A6D-43C8-8412-D417A36B14C4}"/>
            </c:ext>
          </c:extLst>
        </c:ser>
        <c:dLbls>
          <c:showLegendKey val="0"/>
          <c:showVal val="0"/>
          <c:showCatName val="0"/>
          <c:showSerName val="0"/>
          <c:showPercent val="0"/>
          <c:showBubbleSize val="0"/>
        </c:dLbls>
        <c:gapWidth val="56"/>
        <c:overlap val="100"/>
        <c:axId val="2108957624"/>
        <c:axId val="2108963112"/>
      </c:barChart>
      <c:lineChart>
        <c:grouping val="standard"/>
        <c:varyColors val="0"/>
        <c:ser>
          <c:idx val="0"/>
          <c:order val="2"/>
          <c:tx>
            <c:strRef>
              <c:f>'Manufacturing Capability'!$A$27</c:f>
              <c:strCache>
                <c:ptCount val="1"/>
                <c:pt idx="0">
                  <c:v>Nacelle manufacturing capacity</c:v>
                </c:pt>
              </c:strCache>
            </c:strRef>
          </c:tx>
          <c:spPr>
            <a:ln w="44450">
              <a:solidFill>
                <a:schemeClr val="tx1">
                  <a:lumMod val="75000"/>
                  <a:lumOff val="25000"/>
                </a:schemeClr>
              </a:solidFill>
            </a:ln>
          </c:spPr>
          <c:marker>
            <c:symbol val="none"/>
          </c:marker>
          <c:cat>
            <c:strRef>
              <c:f>'Manufacturing Capability'!$B$24:$V$24</c:f>
              <c:strCache>
                <c:ptCount val="21"/>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2022e</c:v>
                </c:pt>
                <c:pt idx="17">
                  <c:v>2023e</c:v>
                </c:pt>
                <c:pt idx="18">
                  <c:v>2024e</c:v>
                </c:pt>
                <c:pt idx="19">
                  <c:v>2025e</c:v>
                </c:pt>
                <c:pt idx="20">
                  <c:v>2026e</c:v>
                </c:pt>
              </c:strCache>
            </c:strRef>
          </c:cat>
          <c:val>
            <c:numRef>
              <c:f>'Manufacturing Capability'!$B$27:$V$27</c:f>
              <c:numCache>
                <c:formatCode>0.0</c:formatCode>
                <c:ptCount val="21"/>
                <c:pt idx="0">
                  <c:v>1.325</c:v>
                </c:pt>
                <c:pt idx="1">
                  <c:v>2.8250000000000002</c:v>
                </c:pt>
                <c:pt idx="2">
                  <c:v>6.335</c:v>
                </c:pt>
                <c:pt idx="3">
                  <c:v>5.923</c:v>
                </c:pt>
                <c:pt idx="4">
                  <c:v>7.4249999999999998</c:v>
                </c:pt>
                <c:pt idx="5">
                  <c:v>11.885375</c:v>
                </c:pt>
                <c:pt idx="6">
                  <c:v>13.4</c:v>
                </c:pt>
                <c:pt idx="7">
                  <c:v>12.9</c:v>
                </c:pt>
                <c:pt idx="8">
                  <c:v>11.4</c:v>
                </c:pt>
                <c:pt idx="9">
                  <c:v>10.199999999999999</c:v>
                </c:pt>
                <c:pt idx="10">
                  <c:v>11.7</c:v>
                </c:pt>
                <c:pt idx="11">
                  <c:v>11.7</c:v>
                </c:pt>
                <c:pt idx="12">
                  <c:v>15</c:v>
                </c:pt>
                <c:pt idx="13">
                  <c:v>15</c:v>
                </c:pt>
                <c:pt idx="14">
                  <c:v>15</c:v>
                </c:pt>
                <c:pt idx="15" formatCode="General">
                  <c:v>12.3</c:v>
                </c:pt>
              </c:numCache>
            </c:numRef>
          </c:val>
          <c:smooth val="0"/>
          <c:extLst>
            <c:ext xmlns:c16="http://schemas.microsoft.com/office/drawing/2014/chart" uri="{C3380CC4-5D6E-409C-BE32-E72D297353CC}">
              <c16:uniqueId val="{00000002-0A6D-43C8-8412-D417A36B14C4}"/>
            </c:ext>
          </c:extLst>
        </c:ser>
        <c:ser>
          <c:idx val="5"/>
          <c:order val="3"/>
          <c:tx>
            <c:strRef>
              <c:f>'Manufacturing Capability'!$A$28</c:f>
              <c:strCache>
                <c:ptCount val="1"/>
                <c:pt idx="0">
                  <c:v>Tower production capacity</c:v>
                </c:pt>
              </c:strCache>
            </c:strRef>
          </c:tx>
          <c:spPr>
            <a:ln w="50800" cmpd="sng">
              <a:solidFill>
                <a:schemeClr val="accent6">
                  <a:lumMod val="75000"/>
                </a:schemeClr>
              </a:solidFill>
              <a:prstDash val="solid"/>
            </a:ln>
          </c:spPr>
          <c:marker>
            <c:symbol val="none"/>
          </c:marker>
          <c:cat>
            <c:strRef>
              <c:f>'Manufacturing Capability'!$B$24:$V$24</c:f>
              <c:strCache>
                <c:ptCount val="21"/>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2022e</c:v>
                </c:pt>
                <c:pt idx="17">
                  <c:v>2023e</c:v>
                </c:pt>
                <c:pt idx="18">
                  <c:v>2024e</c:v>
                </c:pt>
                <c:pt idx="19">
                  <c:v>2025e</c:v>
                </c:pt>
                <c:pt idx="20">
                  <c:v>2026e</c:v>
                </c:pt>
              </c:strCache>
            </c:strRef>
          </c:cat>
          <c:val>
            <c:numRef>
              <c:f>'Manufacturing Capability'!$B$28:$V$28</c:f>
              <c:numCache>
                <c:formatCode>0.0</c:formatCode>
                <c:ptCount val="21"/>
                <c:pt idx="6">
                  <c:v>7.396649866587607</c:v>
                </c:pt>
                <c:pt idx="7">
                  <c:v>8.0587931034482772</c:v>
                </c:pt>
                <c:pt idx="8">
                  <c:v>7.2356005355521935</c:v>
                </c:pt>
                <c:pt idx="9">
                  <c:v>6.2467346654275095</c:v>
                </c:pt>
                <c:pt idx="10">
                  <c:v>6.785569852941177</c:v>
                </c:pt>
                <c:pt idx="11">
                  <c:v>7.4298027796161499</c:v>
                </c:pt>
                <c:pt idx="12">
                  <c:v>8.8695000000000004</c:v>
                </c:pt>
                <c:pt idx="13">
                  <c:v>9.2892499999999991</c:v>
                </c:pt>
                <c:pt idx="14">
                  <c:v>10.199999999999999</c:v>
                </c:pt>
                <c:pt idx="15" formatCode="General">
                  <c:v>9.1999999999999993</c:v>
                </c:pt>
              </c:numCache>
            </c:numRef>
          </c:val>
          <c:smooth val="0"/>
          <c:extLst>
            <c:ext xmlns:c16="http://schemas.microsoft.com/office/drawing/2014/chart" uri="{C3380CC4-5D6E-409C-BE32-E72D297353CC}">
              <c16:uniqueId val="{00000003-0A6D-43C8-8412-D417A36B14C4}"/>
            </c:ext>
          </c:extLst>
        </c:ser>
        <c:ser>
          <c:idx val="4"/>
          <c:order val="4"/>
          <c:tx>
            <c:strRef>
              <c:f>'Manufacturing Capability'!$A$29</c:f>
              <c:strCache>
                <c:ptCount val="1"/>
                <c:pt idx="0">
                  <c:v>Blade production capacity </c:v>
                </c:pt>
              </c:strCache>
            </c:strRef>
          </c:tx>
          <c:spPr>
            <a:ln w="50800" cmpd="sng">
              <a:solidFill>
                <a:schemeClr val="accent4"/>
              </a:solidFill>
              <a:prstDash val="solid"/>
            </a:ln>
          </c:spPr>
          <c:marker>
            <c:symbol val="none"/>
          </c:marker>
          <c:cat>
            <c:strRef>
              <c:f>'Manufacturing Capability'!$B$24:$V$24</c:f>
              <c:strCache>
                <c:ptCount val="21"/>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2022e</c:v>
                </c:pt>
                <c:pt idx="17">
                  <c:v>2023e</c:v>
                </c:pt>
                <c:pt idx="18">
                  <c:v>2024e</c:v>
                </c:pt>
                <c:pt idx="19">
                  <c:v>2025e</c:v>
                </c:pt>
                <c:pt idx="20">
                  <c:v>2026e</c:v>
                </c:pt>
              </c:strCache>
            </c:strRef>
          </c:cat>
          <c:val>
            <c:numRef>
              <c:f>'Manufacturing Capability'!$B$29:$V$29</c:f>
              <c:numCache>
                <c:formatCode>0.0</c:formatCode>
                <c:ptCount val="21"/>
                <c:pt idx="6">
                  <c:v>8.110361695819746</c:v>
                </c:pt>
                <c:pt idx="7">
                  <c:v>6.8655919540229888</c:v>
                </c:pt>
                <c:pt idx="8">
                  <c:v>7.0129493556836033</c:v>
                </c:pt>
                <c:pt idx="9">
                  <c:v>6.9918680297397771</c:v>
                </c:pt>
                <c:pt idx="10">
                  <c:v>8.1139618347338924</c:v>
                </c:pt>
                <c:pt idx="11">
                  <c:v>8.9467208471211119</c:v>
                </c:pt>
                <c:pt idx="12">
                  <c:v>9.234</c:v>
                </c:pt>
                <c:pt idx="13">
                  <c:v>9.6709999999999994</c:v>
                </c:pt>
                <c:pt idx="14">
                  <c:v>9.18</c:v>
                </c:pt>
                <c:pt idx="15" formatCode="General">
                  <c:v>4.5999999999999996</c:v>
                </c:pt>
              </c:numCache>
            </c:numRef>
          </c:val>
          <c:smooth val="0"/>
          <c:extLst>
            <c:ext xmlns:c16="http://schemas.microsoft.com/office/drawing/2014/chart" uri="{C3380CC4-5D6E-409C-BE32-E72D297353CC}">
              <c16:uniqueId val="{00000004-0A6D-43C8-8412-D417A36B14C4}"/>
            </c:ext>
          </c:extLst>
        </c:ser>
        <c:dLbls>
          <c:showLegendKey val="0"/>
          <c:showVal val="0"/>
          <c:showCatName val="0"/>
          <c:showSerName val="0"/>
          <c:showPercent val="0"/>
          <c:showBubbleSize val="0"/>
        </c:dLbls>
        <c:marker val="1"/>
        <c:smooth val="0"/>
        <c:axId val="2108957624"/>
        <c:axId val="2108963112"/>
        <c:extLst>
          <c:ext xmlns:c15="http://schemas.microsoft.com/office/drawing/2012/chart" uri="{02D57815-91ED-43cb-92C2-25804820EDAC}">
            <c15:filteredLineSeries>
              <c15:ser>
                <c:idx val="3"/>
                <c:order val="5"/>
                <c:tx>
                  <c:strRef>
                    <c:extLst>
                      <c:ext uri="{02D57815-91ED-43cb-92C2-25804820EDAC}">
                        <c15:formulaRef>
                          <c15:sqref>'Manufacturing Capability'!#REF!</c15:sqref>
                        </c15:formulaRef>
                      </c:ext>
                    </c:extLst>
                    <c:strCache>
                      <c:ptCount val="1"/>
                      <c:pt idx="0">
                        <c:v>#REF!</c:v>
                      </c:pt>
                    </c:strCache>
                  </c:strRef>
                </c:tx>
                <c:spPr>
                  <a:ln>
                    <a:noFill/>
                  </a:ln>
                </c:spPr>
                <c:marker>
                  <c:symbol val="none"/>
                </c:marker>
                <c:errBars>
                  <c:errDir val="y"/>
                  <c:errBarType val="plus"/>
                  <c:errValType val="cust"/>
                  <c:noEndCap val="1"/>
                  <c:plus>
                    <c:numRef>
                      <c:extLst>
                        <c:ext uri="{02D57815-91ED-43cb-92C2-25804820EDAC}">
                          <c15:formulaRef>
                            <c15:sqref>'Manufacturing Capability'!$B$30:$S$30</c15:sqref>
                          </c15:formulaRef>
                        </c:ext>
                      </c:extLst>
                      <c:numCache>
                        <c:formatCode>General</c:formatCode>
                        <c:ptCount val="18"/>
                      </c:numCache>
                    </c:numRef>
                  </c:plus>
                  <c:minus>
                    <c:numLit>
                      <c:formatCode>General</c:formatCode>
                      <c:ptCount val="1"/>
                      <c:pt idx="0">
                        <c:v>0</c:v>
                      </c:pt>
                    </c:numLit>
                  </c:minus>
                  <c:spPr>
                    <a:noFill/>
                    <a:ln w="19050" cap="flat" cmpd="sng" algn="ctr">
                      <a:solidFill>
                        <a:schemeClr val="accent3">
                          <a:lumMod val="75000"/>
                        </a:schemeClr>
                      </a:solidFill>
                      <a:prstDash val="solid"/>
                    </a:ln>
                    <a:effectLst/>
                  </c:spPr>
                </c:errBars>
                <c:cat>
                  <c:strRef>
                    <c:extLst>
                      <c:ext uri="{02D57815-91ED-43cb-92C2-25804820EDAC}">
                        <c15:formulaRef>
                          <c15:sqref>'Manufacturing Capability'!$B$24:$V$24</c15:sqref>
                        </c15:formulaRef>
                      </c:ext>
                    </c:extLst>
                    <c:strCache>
                      <c:ptCount val="21"/>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2022e</c:v>
                      </c:pt>
                      <c:pt idx="17">
                        <c:v>2023e</c:v>
                      </c:pt>
                      <c:pt idx="18">
                        <c:v>2024e</c:v>
                      </c:pt>
                      <c:pt idx="19">
                        <c:v>2025e</c:v>
                      </c:pt>
                      <c:pt idx="20">
                        <c:v>2026e</c:v>
                      </c:pt>
                    </c:strCache>
                  </c:strRef>
                </c:cat>
                <c:val>
                  <c:numRef>
                    <c:extLst>
                      <c:ext uri="{02D57815-91ED-43cb-92C2-25804820EDAC}">
                        <c15:formulaRef>
                          <c15:sqref>'Manufacturing Capability'!#REF!</c15:sqref>
                        </c15:formulaRef>
                      </c:ext>
                    </c:extLst>
                    <c:numCache>
                      <c:formatCode>General</c:formatCode>
                      <c:ptCount val="1"/>
                      <c:pt idx="0">
                        <c:v>1</c:v>
                      </c:pt>
                    </c:numCache>
                  </c:numRef>
                </c:val>
                <c:smooth val="0"/>
                <c:extLst>
                  <c:ext xmlns:c16="http://schemas.microsoft.com/office/drawing/2014/chart" uri="{C3380CC4-5D6E-409C-BE32-E72D297353CC}">
                    <c16:uniqueId val="{00000005-0A6D-43C8-8412-D417A36B14C4}"/>
                  </c:ext>
                </c:extLst>
              </c15:ser>
            </c15:filteredLineSeries>
          </c:ext>
        </c:extLst>
      </c:lineChart>
      <c:catAx>
        <c:axId val="2108957624"/>
        <c:scaling>
          <c:orientation val="minMax"/>
        </c:scaling>
        <c:delete val="0"/>
        <c:axPos val="b"/>
        <c:numFmt formatCode="General" sourceLinked="1"/>
        <c:majorTickMark val="none"/>
        <c:minorTickMark val="none"/>
        <c:tickLblPos val="nextTo"/>
        <c:spPr>
          <a:ln w="3175">
            <a:noFill/>
          </a:ln>
        </c:spPr>
        <c:txPr>
          <a:bodyPr/>
          <a:lstStyle/>
          <a:p>
            <a:pPr>
              <a:defRPr sz="1000">
                <a:solidFill>
                  <a:sysClr val="windowText" lastClr="000000"/>
                </a:solidFill>
              </a:defRPr>
            </a:pPr>
            <a:endParaRPr lang="en-US"/>
          </a:p>
        </c:txPr>
        <c:crossAx val="2108963112"/>
        <c:crosses val="autoZero"/>
        <c:auto val="1"/>
        <c:lblAlgn val="ctr"/>
        <c:lblOffset val="100"/>
        <c:tickLblSkip val="2"/>
        <c:tickMarkSkip val="1"/>
        <c:noMultiLvlLbl val="0"/>
      </c:catAx>
      <c:valAx>
        <c:axId val="2108963112"/>
        <c:scaling>
          <c:orientation val="minMax"/>
          <c:max val="25"/>
          <c:min val="0"/>
        </c:scaling>
        <c:delete val="0"/>
        <c:axPos val="l"/>
        <c:majorGridlines>
          <c:spPr>
            <a:ln w="3175">
              <a:solidFill>
                <a:schemeClr val="bg1">
                  <a:lumMod val="75000"/>
                </a:schemeClr>
              </a:solidFill>
              <a:prstDash val="solid"/>
            </a:ln>
          </c:spPr>
        </c:majorGridlines>
        <c:title>
          <c:tx>
            <c:rich>
              <a:bodyPr rot="0" vert="horz"/>
              <a:lstStyle/>
              <a:p>
                <a:pPr>
                  <a:defRPr sz="1000" b="0"/>
                </a:pPr>
                <a:r>
                  <a:rPr lang="en-US" sz="1000" b="0"/>
                  <a:t>Capacity (GW)</a:t>
                </a:r>
              </a:p>
            </c:rich>
          </c:tx>
          <c:layout>
            <c:manualLayout>
              <c:xMode val="edge"/>
              <c:yMode val="edge"/>
              <c:x val="5.0454270139309509E-3"/>
              <c:y val="1.3436132983377079E-2"/>
            </c:manualLayout>
          </c:layout>
          <c:overlay val="0"/>
        </c:title>
        <c:numFmt formatCode="#,##0" sourceLinked="0"/>
        <c:majorTickMark val="none"/>
        <c:minorTickMark val="none"/>
        <c:tickLblPos val="nextTo"/>
        <c:spPr>
          <a:ln w="3175" cmpd="sng">
            <a:noFill/>
          </a:ln>
        </c:spPr>
        <c:txPr>
          <a:bodyPr/>
          <a:lstStyle/>
          <a:p>
            <a:pPr>
              <a:defRPr sz="1000">
                <a:solidFill>
                  <a:sysClr val="windowText" lastClr="000000"/>
                </a:solidFill>
              </a:defRPr>
            </a:pPr>
            <a:endParaRPr lang="en-US"/>
          </a:p>
        </c:txPr>
        <c:crossAx val="2108957624"/>
        <c:crosses val="autoZero"/>
        <c:crossBetween val="between"/>
        <c:majorUnit val="5"/>
      </c:valAx>
      <c:spPr>
        <a:ln>
          <a:noFill/>
        </a:ln>
      </c:spPr>
    </c:plotArea>
    <c:legend>
      <c:legendPos val="r"/>
      <c:layout>
        <c:manualLayout>
          <c:xMode val="edge"/>
          <c:yMode val="edge"/>
          <c:x val="0.58119658119658124"/>
          <c:y val="6.0178415198100244E-2"/>
          <c:w val="0.41452991452991456"/>
          <c:h val="0.27250031246094236"/>
        </c:manualLayout>
      </c:layout>
      <c:overlay val="0"/>
      <c:spPr>
        <a:solidFill>
          <a:schemeClr val="bg1"/>
        </a:solidFill>
      </c:spPr>
      <c:txPr>
        <a:bodyPr/>
        <a:lstStyle/>
        <a:p>
          <a:pPr>
            <a:defRPr sz="1000"/>
          </a:pPr>
          <a:endParaRPr lang="en-US"/>
        </a:p>
      </c:txPr>
    </c:legend>
    <c:plotVisOnly val="1"/>
    <c:dispBlanksAs val="gap"/>
    <c:showDLblsOverMax val="0"/>
  </c:chart>
  <c:spPr>
    <a:ln>
      <a:noFill/>
    </a:ln>
  </c:spPr>
  <c:txPr>
    <a:bodyPr/>
    <a:lstStyle/>
    <a:p>
      <a:pPr>
        <a:defRPr sz="11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910424658456149E-2"/>
          <c:y val="0.1388888888888889"/>
          <c:w val="0.90758530183727038"/>
          <c:h val="0.76571180555555551"/>
        </c:manualLayout>
      </c:layout>
      <c:lineChart>
        <c:grouping val="standard"/>
        <c:varyColors val="0"/>
        <c:ser>
          <c:idx val="0"/>
          <c:order val="0"/>
          <c:spPr>
            <a:ln w="28575" cap="rnd">
              <a:solidFill>
                <a:schemeClr val="tx2">
                  <a:lumMod val="60000"/>
                  <a:lumOff val="40000"/>
                </a:schemeClr>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Profitability'!$B$25:$O$25</c:f>
              <c:numCache>
                <c:formatCode>0.0%</c:formatCode>
                <c:ptCount val="14"/>
                <c:pt idx="0">
                  <c:v>0.13640098603122433</c:v>
                </c:pt>
                <c:pt idx="1">
                  <c:v>0.13813042081593319</c:v>
                </c:pt>
                <c:pt idx="2">
                  <c:v>0.12886008387342737</c:v>
                </c:pt>
                <c:pt idx="3">
                  <c:v>0.11826086956521739</c:v>
                </c:pt>
                <c:pt idx="4">
                  <c:v>6.5290806754221387E-2</c:v>
                </c:pt>
                <c:pt idx="5">
                  <c:v>0.12328767123287671</c:v>
                </c:pt>
                <c:pt idx="6">
                  <c:v>0.12859445209803955</c:v>
                </c:pt>
                <c:pt idx="7">
                  <c:v>0.14841021267754284</c:v>
                </c:pt>
                <c:pt idx="8">
                  <c:v>0.16497029488291412</c:v>
                </c:pt>
                <c:pt idx="9">
                  <c:v>9.3305363006202111E-2</c:v>
                </c:pt>
                <c:pt idx="10">
                  <c:v>9.3836272367234824E-2</c:v>
                </c:pt>
                <c:pt idx="11">
                  <c:v>8.7905606392722546E-2</c:v>
                </c:pt>
                <c:pt idx="12">
                  <c:v>-1.191606031846462E-2</c:v>
                </c:pt>
                <c:pt idx="13">
                  <c:v>2.3044145325990327E-2</c:v>
                </c:pt>
              </c:numCache>
            </c:numRef>
          </c:val>
          <c:smooth val="0"/>
          <c:extLst>
            <c:ext xmlns:c16="http://schemas.microsoft.com/office/drawing/2014/chart" uri="{C3380CC4-5D6E-409C-BE32-E72D297353CC}">
              <c16:uniqueId val="{00000000-70D3-4703-8612-AFD0E30ECB97}"/>
            </c:ext>
          </c:extLst>
        </c:ser>
        <c:ser>
          <c:idx val="1"/>
          <c:order val="1"/>
          <c:spPr>
            <a:ln w="28575" cap="rnd">
              <a:solidFill>
                <a:schemeClr val="accent2"/>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Profitability'!$B$26:$O$26</c:f>
              <c:numCache>
                <c:formatCode>0.0%</c:formatCode>
                <c:ptCount val="14"/>
                <c:pt idx="0">
                  <c:v>0.1268631436314363</c:v>
                </c:pt>
                <c:pt idx="1">
                  <c:v>9.2341012010238241E-2</c:v>
                </c:pt>
                <c:pt idx="2">
                  <c:v>9.8843930635838156E-2</c:v>
                </c:pt>
                <c:pt idx="3">
                  <c:v>5.226182316655243E-2</c:v>
                </c:pt>
                <c:pt idx="4">
                  <c:v>4.1435698447893569E-2</c:v>
                </c:pt>
                <c:pt idx="5">
                  <c:v>8.7113740959894811E-2</c:v>
                </c:pt>
                <c:pt idx="6">
                  <c:v>0.14138929088277857</c:v>
                </c:pt>
                <c:pt idx="7">
                  <c:v>0.14935296212750801</c:v>
                </c:pt>
                <c:pt idx="8">
                  <c:v>0.17837257008889323</c:v>
                </c:pt>
                <c:pt idx="9">
                  <c:v>0.16587963428112126</c:v>
                </c:pt>
                <c:pt idx="10">
                  <c:v>0.1360765739096112</c:v>
                </c:pt>
                <c:pt idx="11">
                  <c:v>0.128</c:v>
                </c:pt>
                <c:pt idx="12">
                  <c:v>9.3258654430123489E-2</c:v>
                </c:pt>
                <c:pt idx="13">
                  <c:v>8.4108551998460249E-2</c:v>
                </c:pt>
              </c:numCache>
            </c:numRef>
          </c:val>
          <c:smooth val="0"/>
          <c:extLst>
            <c:ext xmlns:c16="http://schemas.microsoft.com/office/drawing/2014/chart" uri="{C3380CC4-5D6E-409C-BE32-E72D297353CC}">
              <c16:uniqueId val="{00000001-70D3-4703-8612-AFD0E30ECB97}"/>
            </c:ext>
          </c:extLst>
        </c:ser>
        <c:ser>
          <c:idx val="2"/>
          <c:order val="2"/>
          <c:spPr>
            <a:ln w="28575" cap="rnd">
              <a:solidFill>
                <a:schemeClr val="accent3"/>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Profitability'!$B$27:$O$27</c:f>
              <c:numCache>
                <c:formatCode>0.0%</c:formatCode>
                <c:ptCount val="14"/>
                <c:pt idx="0">
                  <c:v>6.9472571982037518E-2</c:v>
                </c:pt>
                <c:pt idx="1">
                  <c:v>4.8951640175853905E-2</c:v>
                </c:pt>
                <c:pt idx="2">
                  <c:v>6.4403292181069965E-2</c:v>
                </c:pt>
                <c:pt idx="3">
                  <c:v>-2.1720243266724589E-3</c:v>
                </c:pt>
                <c:pt idx="4">
                  <c:v>7.6257788524132794E-3</c:v>
                </c:pt>
                <c:pt idx="5">
                  <c:v>5.8490170013293222E-2</c:v>
                </c:pt>
                <c:pt idx="6">
                  <c:v>6.9760737964831357E-2</c:v>
                </c:pt>
                <c:pt idx="7">
                  <c:v>7.5058639562157942E-2</c:v>
                </c:pt>
                <c:pt idx="8">
                  <c:v>8.4094256259204719E-2</c:v>
                </c:pt>
                <c:pt idx="9">
                  <c:v>6.5208915459094144E-2</c:v>
                </c:pt>
                <c:pt idx="10">
                  <c:v>4.1356593875808229E-2</c:v>
                </c:pt>
                <c:pt idx="11">
                  <c:v>3.7691043049381964E-2</c:v>
                </c:pt>
                <c:pt idx="12">
                  <c:v>2.0212011095103965E-2</c:v>
                </c:pt>
                <c:pt idx="13">
                  <c:v>9.6803820720058782E-3</c:v>
                </c:pt>
              </c:numCache>
            </c:numRef>
          </c:val>
          <c:smooth val="0"/>
          <c:extLst>
            <c:ext xmlns:c16="http://schemas.microsoft.com/office/drawing/2014/chart" uri="{C3380CC4-5D6E-409C-BE32-E72D297353CC}">
              <c16:uniqueId val="{00000002-70D3-4703-8612-AFD0E30ECB97}"/>
            </c:ext>
          </c:extLst>
        </c:ser>
        <c:ser>
          <c:idx val="3"/>
          <c:order val="3"/>
          <c:spPr>
            <a:ln w="28575" cap="rnd">
              <a:solidFill>
                <a:schemeClr val="accent4"/>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Profitability'!$B$28:$O$28</c:f>
              <c:numCache>
                <c:formatCode>0.0%</c:formatCode>
                <c:ptCount val="14"/>
                <c:pt idx="0">
                  <c:v>0.1971326164874552</c:v>
                </c:pt>
                <c:pt idx="1">
                  <c:v>0.19207903619789238</c:v>
                </c:pt>
                <c:pt idx="2">
                  <c:v>0.16813082011438857</c:v>
                </c:pt>
                <c:pt idx="3">
                  <c:v>7.8967181641223683E-2</c:v>
                </c:pt>
                <c:pt idx="4">
                  <c:v>3.1386131186967287E-2</c:v>
                </c:pt>
                <c:pt idx="5">
                  <c:v>5.7344640643345823E-2</c:v>
                </c:pt>
                <c:pt idx="6">
                  <c:v>0.14113067268755491</c:v>
                </c:pt>
                <c:pt idx="7">
                  <c:v>0.12273816409154754</c:v>
                </c:pt>
                <c:pt idx="8">
                  <c:v>0.1680697314713456</c:v>
                </c:pt>
                <c:pt idx="9">
                  <c:v>0.18179820578687098</c:v>
                </c:pt>
                <c:pt idx="10">
                  <c:v>0.16931434139549462</c:v>
                </c:pt>
                <c:pt idx="11">
                  <c:v>0.10517021595928319</c:v>
                </c:pt>
                <c:pt idx="12">
                  <c:v>8.8357020727470981E-2</c:v>
                </c:pt>
                <c:pt idx="13">
                  <c:v>0.12474153335089787</c:v>
                </c:pt>
              </c:numCache>
            </c:numRef>
          </c:val>
          <c:smooth val="0"/>
          <c:extLst>
            <c:ext xmlns:c16="http://schemas.microsoft.com/office/drawing/2014/chart" uri="{C3380CC4-5D6E-409C-BE32-E72D297353CC}">
              <c16:uniqueId val="{00000003-70D3-4703-8612-AFD0E30ECB97}"/>
            </c:ext>
          </c:extLst>
        </c:ser>
        <c:dLbls>
          <c:showLegendKey val="0"/>
          <c:showVal val="0"/>
          <c:showCatName val="0"/>
          <c:showSerName val="0"/>
          <c:showPercent val="0"/>
          <c:showBubbleSize val="0"/>
        </c:dLbls>
        <c:smooth val="0"/>
        <c:axId val="711345168"/>
        <c:axId val="711345824"/>
      </c:lineChart>
      <c:catAx>
        <c:axId val="711345168"/>
        <c:scaling>
          <c:orientation val="minMax"/>
        </c:scaling>
        <c:delete val="0"/>
        <c:axPos val="b"/>
        <c:numFmt formatCode="General" sourceLinked="1"/>
        <c:majorTickMark val="none"/>
        <c:minorTickMark val="none"/>
        <c:tickLblPos val="low"/>
        <c:spPr>
          <a:noFill/>
          <a:ln w="9525" cap="flat" cmpd="sng" algn="ctr">
            <a:solidFill>
              <a:schemeClr val="tx1"/>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824"/>
        <c:crosses val="autoZero"/>
        <c:auto val="1"/>
        <c:lblAlgn val="ctr"/>
        <c:lblOffset val="50"/>
        <c:noMultiLvlLbl val="0"/>
      </c:catAx>
      <c:valAx>
        <c:axId val="711345824"/>
        <c:scaling>
          <c:orientation val="minMax"/>
          <c:max val="0.2"/>
          <c:min val="-0.1"/>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16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910424658456149E-2"/>
          <c:y val="0.1388888888888889"/>
          <c:w val="0.90758530183727038"/>
          <c:h val="0.76571180555555551"/>
        </c:manualLayout>
      </c:layout>
      <c:lineChart>
        <c:grouping val="standard"/>
        <c:varyColors val="0"/>
        <c:ser>
          <c:idx val="0"/>
          <c:order val="0"/>
          <c:spPr>
            <a:ln w="28575" cap="rnd">
              <a:solidFill>
                <a:schemeClr val="tx2">
                  <a:lumMod val="60000"/>
                  <a:lumOff val="40000"/>
                </a:schemeClr>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Profitability'!$B$32:$O$32</c:f>
              <c:numCache>
                <c:formatCode>0.0%</c:formatCode>
                <c:ptCount val="14"/>
                <c:pt idx="0">
                  <c:v>5.7518488085456038E-2</c:v>
                </c:pt>
                <c:pt idx="1">
                  <c:v>7.2277545775778995E-2</c:v>
                </c:pt>
                <c:pt idx="2">
                  <c:v>4.8417842165459399E-2</c:v>
                </c:pt>
                <c:pt idx="3">
                  <c:v>4.0347826086956522E-2</c:v>
                </c:pt>
                <c:pt idx="4">
                  <c:v>8.2551594746716698E-3</c:v>
                </c:pt>
                <c:pt idx="5">
                  <c:v>5.5222602739726026E-2</c:v>
                </c:pt>
                <c:pt idx="6">
                  <c:v>6.7108033745151799E-2</c:v>
                </c:pt>
                <c:pt idx="7">
                  <c:v>8.3908851013841532E-2</c:v>
                </c:pt>
                <c:pt idx="8">
                  <c:v>0.10320901994796183</c:v>
                </c:pt>
                <c:pt idx="9">
                  <c:v>7.0594673476833278E-2</c:v>
                </c:pt>
                <c:pt idx="10">
                  <c:v>7.5967916764595481E-2</c:v>
                </c:pt>
                <c:pt idx="11">
                  <c:v>7.0891618058647216E-2</c:v>
                </c:pt>
                <c:pt idx="12">
                  <c:v>-2.4570283665506697E-2</c:v>
                </c:pt>
                <c:pt idx="13">
                  <c:v>-9.4137785161492391E-3</c:v>
                </c:pt>
              </c:numCache>
            </c:numRef>
          </c:val>
          <c:smooth val="0"/>
          <c:extLst>
            <c:ext xmlns:c16="http://schemas.microsoft.com/office/drawing/2014/chart" uri="{C3380CC4-5D6E-409C-BE32-E72D297353CC}">
              <c16:uniqueId val="{00000000-00C5-49FB-8B08-3913E3A39A62}"/>
            </c:ext>
          </c:extLst>
        </c:ser>
        <c:ser>
          <c:idx val="1"/>
          <c:order val="1"/>
          <c:spPr>
            <a:ln w="28575" cap="rnd">
              <a:solidFill>
                <a:schemeClr val="accent2"/>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Profitability'!$B$33:$O$33</c:f>
              <c:numCache>
                <c:formatCode>0.0%</c:formatCode>
                <c:ptCount val="14"/>
                <c:pt idx="0">
                  <c:v>0.10399728997289973</c:v>
                </c:pt>
                <c:pt idx="1">
                  <c:v>4.9419177003347116E-2</c:v>
                </c:pt>
                <c:pt idx="2">
                  <c:v>4.4797687861271675E-2</c:v>
                </c:pt>
                <c:pt idx="3">
                  <c:v>-1.028101439342015E-2</c:v>
                </c:pt>
                <c:pt idx="4">
                  <c:v>-9.6590909090909088E-2</c:v>
                </c:pt>
                <c:pt idx="5">
                  <c:v>1.6765285996055226E-2</c:v>
                </c:pt>
                <c:pt idx="6">
                  <c:v>8.7843704775687412E-2</c:v>
                </c:pt>
                <c:pt idx="7">
                  <c:v>0.1075626261427045</c:v>
                </c:pt>
                <c:pt idx="8">
                  <c:v>0.13881019830028329</c:v>
                </c:pt>
                <c:pt idx="9">
                  <c:v>0.1235808299005325</c:v>
                </c:pt>
                <c:pt idx="10">
                  <c:v>9.0882178804026048E-2</c:v>
                </c:pt>
                <c:pt idx="11">
                  <c:v>8.3000000000000004E-2</c:v>
                </c:pt>
                <c:pt idx="12">
                  <c:v>4.7101693771509551E-2</c:v>
                </c:pt>
                <c:pt idx="13">
                  <c:v>2.0658240841727082E-2</c:v>
                </c:pt>
              </c:numCache>
            </c:numRef>
          </c:val>
          <c:smooth val="0"/>
          <c:extLst>
            <c:ext xmlns:c16="http://schemas.microsoft.com/office/drawing/2014/chart" uri="{C3380CC4-5D6E-409C-BE32-E72D297353CC}">
              <c16:uniqueId val="{00000001-00C5-49FB-8B08-3913E3A39A62}"/>
            </c:ext>
          </c:extLst>
        </c:ser>
        <c:ser>
          <c:idx val="2"/>
          <c:order val="2"/>
          <c:spPr>
            <a:ln w="28575" cap="rnd">
              <a:solidFill>
                <a:schemeClr val="accent3"/>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Profitability'!$B$34:$O$34</c:f>
              <c:numCache>
                <c:formatCode>0.0%</c:formatCode>
                <c:ptCount val="14"/>
                <c:pt idx="0">
                  <c:v>5.2945625682830483E-2</c:v>
                </c:pt>
                <c:pt idx="1">
                  <c:v>3.4958923265163429E-2</c:v>
                </c:pt>
                <c:pt idx="2">
                  <c:v>3.9785693025101695E-2</c:v>
                </c:pt>
                <c:pt idx="3">
                  <c:v>-3.2038834951456312E-2</c:v>
                </c:pt>
                <c:pt idx="4">
                  <c:v>-5.550004541738577E-2</c:v>
                </c:pt>
                <c:pt idx="5">
                  <c:v>2.9488118218731277E-2</c:v>
                </c:pt>
                <c:pt idx="6">
                  <c:v>4.4840471399827539E-2</c:v>
                </c:pt>
                <c:pt idx="7">
                  <c:v>5.2232937378419768E-2</c:v>
                </c:pt>
                <c:pt idx="8">
                  <c:v>4.9655416151263468E-2</c:v>
                </c:pt>
                <c:pt idx="9">
                  <c:v>1.3877342201189486E-2</c:v>
                </c:pt>
                <c:pt idx="10">
                  <c:v>-2.2918516639181361E-2</c:v>
                </c:pt>
                <c:pt idx="11">
                  <c:v>-5.0627679909076824E-3</c:v>
                </c:pt>
                <c:pt idx="12">
                  <c:v>-1.4221608560579909E-2</c:v>
                </c:pt>
                <c:pt idx="13">
                  <c:v>-2.1240374527386821E-2</c:v>
                </c:pt>
              </c:numCache>
            </c:numRef>
          </c:val>
          <c:smooth val="0"/>
          <c:extLst>
            <c:ext xmlns:c16="http://schemas.microsoft.com/office/drawing/2014/chart" uri="{C3380CC4-5D6E-409C-BE32-E72D297353CC}">
              <c16:uniqueId val="{00000002-00C5-49FB-8B08-3913E3A39A62}"/>
            </c:ext>
          </c:extLst>
        </c:ser>
        <c:ser>
          <c:idx val="3"/>
          <c:order val="3"/>
          <c:spPr>
            <a:ln w="28575" cap="rnd">
              <a:solidFill>
                <a:schemeClr val="accent4"/>
              </a:solidFill>
              <a:round/>
            </a:ln>
            <a:effectLst/>
          </c:spPr>
          <c:marker>
            <c:symbol val="none"/>
          </c:marker>
          <c:cat>
            <c:numRef>
              <c:f>'OEM Profitability'!$B$24:$O$24</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'OEM Profitability'!$B$35:$O$35</c:f>
              <c:numCache>
                <c:formatCode>0.0%</c:formatCode>
                <c:ptCount val="14"/>
                <c:pt idx="0">
                  <c:v>0.18528907589216145</c:v>
                </c:pt>
                <c:pt idx="1">
                  <c:v>0.18437895074347221</c:v>
                </c:pt>
                <c:pt idx="2">
                  <c:v>0.1585624450506124</c:v>
                </c:pt>
                <c:pt idx="3">
                  <c:v>6.3556279922263856E-2</c:v>
                </c:pt>
                <c:pt idx="4">
                  <c:v>1.0486037948045271E-2</c:v>
                </c:pt>
                <c:pt idx="5">
                  <c:v>3.8374531822922477E-2</c:v>
                </c:pt>
                <c:pt idx="6">
                  <c:v>0.11642118318170429</c:v>
                </c:pt>
                <c:pt idx="7">
                  <c:v>0.10448881622253006</c:v>
                </c:pt>
                <c:pt idx="8">
                  <c:v>0.13274846553198891</c:v>
                </c:pt>
                <c:pt idx="9">
                  <c:v>0.13678012769697129</c:v>
                </c:pt>
                <c:pt idx="10">
                  <c:v>0.12102080610746851</c:v>
                </c:pt>
                <c:pt idx="11">
                  <c:v>6.1599856698594885E-2</c:v>
                </c:pt>
                <c:pt idx="12">
                  <c:v>5.2470097198853267E-2</c:v>
                </c:pt>
                <c:pt idx="13">
                  <c:v>7.7925258725495106E-2</c:v>
                </c:pt>
              </c:numCache>
            </c:numRef>
          </c:val>
          <c:smooth val="0"/>
          <c:extLst>
            <c:ext xmlns:c16="http://schemas.microsoft.com/office/drawing/2014/chart" uri="{C3380CC4-5D6E-409C-BE32-E72D297353CC}">
              <c16:uniqueId val="{00000003-00C5-49FB-8B08-3913E3A39A62}"/>
            </c:ext>
          </c:extLst>
        </c:ser>
        <c:dLbls>
          <c:showLegendKey val="0"/>
          <c:showVal val="0"/>
          <c:showCatName val="0"/>
          <c:showSerName val="0"/>
          <c:showPercent val="0"/>
          <c:showBubbleSize val="0"/>
        </c:dLbls>
        <c:smooth val="0"/>
        <c:axId val="711345168"/>
        <c:axId val="711345824"/>
      </c:lineChart>
      <c:catAx>
        <c:axId val="711345168"/>
        <c:scaling>
          <c:orientation val="minMax"/>
        </c:scaling>
        <c:delete val="0"/>
        <c:axPos val="b"/>
        <c:numFmt formatCode="General" sourceLinked="1"/>
        <c:majorTickMark val="none"/>
        <c:minorTickMark val="none"/>
        <c:tickLblPos val="low"/>
        <c:spPr>
          <a:noFill/>
          <a:ln w="9525" cap="flat" cmpd="sng" algn="ctr">
            <a:solidFill>
              <a:schemeClr val="tx1"/>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824"/>
        <c:crosses val="autoZero"/>
        <c:auto val="1"/>
        <c:lblAlgn val="ctr"/>
        <c:lblOffset val="50"/>
        <c:noMultiLvlLbl val="0"/>
      </c:catAx>
      <c:valAx>
        <c:axId val="711345824"/>
        <c:scaling>
          <c:orientation val="minMax"/>
          <c:min val="-0.1"/>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1134516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chemeClr val="tx1"/>
                </a:solidFill>
                <a:latin typeface="Arial" panose="020B0604020202020204" pitchFamily="34" charset="0"/>
                <a:ea typeface="+mn-ea"/>
                <a:cs typeface="Arial" panose="020B0604020202020204" pitchFamily="34" charset="0"/>
              </a:defRPr>
            </a:pPr>
            <a:r>
              <a:rPr lang="en-US" sz="1000">
                <a:solidFill>
                  <a:schemeClr val="tx1"/>
                </a:solidFill>
              </a:rPr>
              <a:t>Imports (Billion 2021$)</a:t>
            </a:r>
          </a:p>
        </c:rich>
      </c:tx>
      <c:layout>
        <c:manualLayout>
          <c:xMode val="edge"/>
          <c:yMode val="edge"/>
          <c:x val="5.6770317109212801E-3"/>
          <c:y val="1.1319206561927701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chemeClr val="tx1"/>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4.27475002940138E-2"/>
          <c:y val="9.17994338834415E-2"/>
          <c:w val="0.93997121945811002"/>
          <c:h val="0.81953792665356595"/>
        </c:manualLayout>
      </c:layout>
      <c:barChart>
        <c:barDir val="col"/>
        <c:grouping val="stacked"/>
        <c:varyColors val="0"/>
        <c:ser>
          <c:idx val="1"/>
          <c:order val="0"/>
          <c:tx>
            <c:strRef>
              <c:f>'Wind Equip Imports over Time'!$C$25</c:f>
              <c:strCache>
                <c:ptCount val="1"/>
                <c:pt idx="0">
                  <c:v>Wind-powered generating sets and parts, including nacelles</c:v>
                </c:pt>
              </c:strCache>
            </c:strRef>
          </c:tx>
          <c:spPr>
            <a:solidFill>
              <a:schemeClr val="tx1">
                <a:lumMod val="50000"/>
                <a:lumOff val="50000"/>
              </a:schemeClr>
            </a:solidFill>
            <a:ln>
              <a:noFill/>
            </a:ln>
            <a:effectLst/>
          </c:spPr>
          <c:invertIfNegative val="0"/>
          <c:cat>
            <c:numRef>
              <c:f>'Wind Equip Imports over Time'!$A$27:$A$42</c:f>
              <c:numCache>
                <c:formatCode>General</c:formatCod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numCache>
            </c:numRef>
          </c:cat>
          <c:val>
            <c:numRef>
              <c:f>'Wind Equip Imports over Time'!$C$27:$C$42</c:f>
              <c:numCache>
                <c:formatCode>0.0</c:formatCode>
                <c:ptCount val="16"/>
                <c:pt idx="0">
                  <c:v>1.627</c:v>
                </c:pt>
                <c:pt idx="1">
                  <c:v>3.1080000000000001</c:v>
                </c:pt>
                <c:pt idx="2">
                  <c:v>3.157</c:v>
                </c:pt>
                <c:pt idx="3">
                  <c:v>2.8730000000000002</c:v>
                </c:pt>
                <c:pt idx="4">
                  <c:v>1.518</c:v>
                </c:pt>
                <c:pt idx="5">
                  <c:v>1.486</c:v>
                </c:pt>
                <c:pt idx="6">
                  <c:v>1.151</c:v>
                </c:pt>
                <c:pt idx="7">
                  <c:v>2.7E-2</c:v>
                </c:pt>
                <c:pt idx="8">
                  <c:v>0.47599999999999998</c:v>
                </c:pt>
                <c:pt idx="9">
                  <c:v>0.6</c:v>
                </c:pt>
                <c:pt idx="10">
                  <c:v>0.74299999999999999</c:v>
                </c:pt>
                <c:pt idx="11">
                  <c:v>0.83099999999999996</c:v>
                </c:pt>
                <c:pt idx="12">
                  <c:v>0.58199999999999996</c:v>
                </c:pt>
                <c:pt idx="13">
                  <c:v>0.38300000000000001</c:v>
                </c:pt>
                <c:pt idx="14">
                  <c:v>1.161</c:v>
                </c:pt>
                <c:pt idx="15">
                  <c:v>0.45300000000000001</c:v>
                </c:pt>
              </c:numCache>
            </c:numRef>
          </c:val>
          <c:extLst>
            <c:ext xmlns:c16="http://schemas.microsoft.com/office/drawing/2014/chart" uri="{C3380CC4-5D6E-409C-BE32-E72D297353CC}">
              <c16:uniqueId val="{00000000-2C7A-4F2B-8F83-2BBD4ED82B44}"/>
            </c:ext>
          </c:extLst>
        </c:ser>
        <c:ser>
          <c:idx val="2"/>
          <c:order val="1"/>
          <c:tx>
            <c:strRef>
              <c:f>'Wind Equip Imports over Time'!$D$25</c:f>
              <c:strCache>
                <c:ptCount val="1"/>
                <c:pt idx="0">
                  <c:v>Wind towers</c:v>
                </c:pt>
              </c:strCache>
            </c:strRef>
          </c:tx>
          <c:spPr>
            <a:solidFill>
              <a:schemeClr val="tx2"/>
            </a:solidFill>
            <a:ln>
              <a:noFill/>
            </a:ln>
            <a:effectLst/>
          </c:spPr>
          <c:invertIfNegative val="0"/>
          <c:cat>
            <c:numRef>
              <c:f>'Wind Equip Imports over Time'!$A$27:$A$42</c:f>
              <c:numCache>
                <c:formatCode>General</c:formatCod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numCache>
            </c:numRef>
          </c:cat>
          <c:val>
            <c:numRef>
              <c:f>'Wind Equip Imports over Time'!$D$27:$D$42</c:f>
              <c:numCache>
                <c:formatCode>0.0</c:formatCode>
                <c:ptCount val="16"/>
                <c:pt idx="0">
                  <c:v>0.27800000000000002</c:v>
                </c:pt>
                <c:pt idx="1">
                  <c:v>0.65700000000000003</c:v>
                </c:pt>
                <c:pt idx="2">
                  <c:v>1.216</c:v>
                </c:pt>
                <c:pt idx="3">
                  <c:v>0.75900000000000001</c:v>
                </c:pt>
                <c:pt idx="4">
                  <c:v>0.49</c:v>
                </c:pt>
                <c:pt idx="5">
                  <c:v>0.53</c:v>
                </c:pt>
                <c:pt idx="6">
                  <c:v>0.97299999999999998</c:v>
                </c:pt>
                <c:pt idx="7">
                  <c:v>0.115</c:v>
                </c:pt>
                <c:pt idx="8">
                  <c:v>0.28100000000000003</c:v>
                </c:pt>
                <c:pt idx="9">
                  <c:v>0.33500000000000002</c:v>
                </c:pt>
                <c:pt idx="10">
                  <c:v>0.33800000000000002</c:v>
                </c:pt>
                <c:pt idx="11">
                  <c:v>0.246</c:v>
                </c:pt>
                <c:pt idx="12">
                  <c:v>0.216</c:v>
                </c:pt>
                <c:pt idx="13">
                  <c:v>0.48399999999999999</c:v>
                </c:pt>
                <c:pt idx="14">
                  <c:v>0.77200000000000002</c:v>
                </c:pt>
                <c:pt idx="15">
                  <c:v>0.47799999999999998</c:v>
                </c:pt>
              </c:numCache>
            </c:numRef>
          </c:val>
          <c:extLst>
            <c:ext xmlns:c16="http://schemas.microsoft.com/office/drawing/2014/chart" uri="{C3380CC4-5D6E-409C-BE32-E72D297353CC}">
              <c16:uniqueId val="{00000001-2C7A-4F2B-8F83-2BBD4ED82B44}"/>
            </c:ext>
          </c:extLst>
        </c:ser>
        <c:ser>
          <c:idx val="5"/>
          <c:order val="2"/>
          <c:tx>
            <c:strRef>
              <c:f>'Wind Equip Imports over Time'!$G$25</c:f>
              <c:strCache>
                <c:ptCount val="1"/>
                <c:pt idx="0">
                  <c:v>Wind blades and hubs</c:v>
                </c:pt>
              </c:strCache>
            </c:strRef>
          </c:tx>
          <c:spPr>
            <a:solidFill>
              <a:schemeClr val="accent3">
                <a:lumMod val="75000"/>
              </a:schemeClr>
            </a:solidFill>
            <a:ln>
              <a:noFill/>
            </a:ln>
            <a:effectLst/>
          </c:spPr>
          <c:invertIfNegative val="0"/>
          <c:cat>
            <c:numRef>
              <c:f>'Wind Equip Imports over Time'!$A$27:$A$42</c:f>
              <c:numCache>
                <c:formatCode>General</c:formatCod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numCache>
            </c:numRef>
          </c:cat>
          <c:val>
            <c:numRef>
              <c:f>'Wind Equip Imports over Time'!$G$27:$G$42</c:f>
              <c:numCache>
                <c:formatCode>0.0</c:formatCode>
                <c:ptCount val="16"/>
                <c:pt idx="0">
                  <c:v>0</c:v>
                </c:pt>
                <c:pt idx="1">
                  <c:v>0</c:v>
                </c:pt>
                <c:pt idx="2">
                  <c:v>0</c:v>
                </c:pt>
                <c:pt idx="3">
                  <c:v>0</c:v>
                </c:pt>
                <c:pt idx="4">
                  <c:v>0</c:v>
                </c:pt>
                <c:pt idx="5">
                  <c:v>0</c:v>
                </c:pt>
                <c:pt idx="6">
                  <c:v>1.0529999999999999</c:v>
                </c:pt>
                <c:pt idx="7">
                  <c:v>0.318</c:v>
                </c:pt>
                <c:pt idx="8">
                  <c:v>0.55800000000000005</c:v>
                </c:pt>
                <c:pt idx="9">
                  <c:v>0.93200000000000005</c:v>
                </c:pt>
                <c:pt idx="10">
                  <c:v>1.0209999999999999</c:v>
                </c:pt>
                <c:pt idx="11">
                  <c:v>1.0860000000000001</c:v>
                </c:pt>
                <c:pt idx="12">
                  <c:v>1.0449999999999999</c:v>
                </c:pt>
                <c:pt idx="13">
                  <c:v>1.9179999999999999</c:v>
                </c:pt>
                <c:pt idx="14">
                  <c:v>2.7229999999999999</c:v>
                </c:pt>
                <c:pt idx="15">
                  <c:v>1.9359999999999999</c:v>
                </c:pt>
              </c:numCache>
            </c:numRef>
          </c:val>
          <c:extLst>
            <c:ext xmlns:c16="http://schemas.microsoft.com/office/drawing/2014/chart" uri="{C3380CC4-5D6E-409C-BE32-E72D297353CC}">
              <c16:uniqueId val="{00000002-2C7A-4F2B-8F83-2BBD4ED82B44}"/>
            </c:ext>
          </c:extLst>
        </c:ser>
        <c:ser>
          <c:idx val="4"/>
          <c:order val="3"/>
          <c:tx>
            <c:strRef>
              <c:f>'Wind Equip Imports over Time'!$F$25</c:f>
              <c:strCache>
                <c:ptCount val="1"/>
                <c:pt idx="0">
                  <c:v>Wind generators and generator parts</c:v>
                </c:pt>
              </c:strCache>
            </c:strRef>
          </c:tx>
          <c:spPr>
            <a:solidFill>
              <a:schemeClr val="accent1">
                <a:lumMod val="60000"/>
                <a:lumOff val="40000"/>
              </a:schemeClr>
            </a:solidFill>
            <a:ln>
              <a:noFill/>
            </a:ln>
            <a:effectLst/>
          </c:spPr>
          <c:invertIfNegative val="0"/>
          <c:cat>
            <c:numRef>
              <c:f>'Wind Equip Imports over Time'!$A$27:$A$42</c:f>
              <c:numCache>
                <c:formatCode>General</c:formatCod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numCache>
            </c:numRef>
          </c:cat>
          <c:val>
            <c:numRef>
              <c:f>'Wind Equip Imports over Time'!$F$27:$F$42</c:f>
              <c:numCache>
                <c:formatCode>0.0</c:formatCode>
                <c:ptCount val="16"/>
                <c:pt idx="0">
                  <c:v>0</c:v>
                </c:pt>
                <c:pt idx="1">
                  <c:v>0</c:v>
                </c:pt>
                <c:pt idx="2">
                  <c:v>0</c:v>
                </c:pt>
                <c:pt idx="3">
                  <c:v>0</c:v>
                </c:pt>
                <c:pt idx="4">
                  <c:v>0</c:v>
                </c:pt>
                <c:pt idx="5">
                  <c:v>0</c:v>
                </c:pt>
                <c:pt idx="6">
                  <c:v>0.53800000000000003</c:v>
                </c:pt>
                <c:pt idx="7">
                  <c:v>0.23200000000000001</c:v>
                </c:pt>
                <c:pt idx="8">
                  <c:v>0.38200000000000001</c:v>
                </c:pt>
                <c:pt idx="9">
                  <c:v>0.39500000000000002</c:v>
                </c:pt>
                <c:pt idx="10">
                  <c:v>0.38900000000000001</c:v>
                </c:pt>
                <c:pt idx="11">
                  <c:v>0.32600000000000001</c:v>
                </c:pt>
                <c:pt idx="12">
                  <c:v>0.34300000000000003</c:v>
                </c:pt>
                <c:pt idx="13">
                  <c:v>0.28999999999999998</c:v>
                </c:pt>
                <c:pt idx="14">
                  <c:v>0.222</c:v>
                </c:pt>
                <c:pt idx="15">
                  <c:v>0.19700000000000001</c:v>
                </c:pt>
              </c:numCache>
            </c:numRef>
          </c:val>
          <c:extLst>
            <c:ext xmlns:c16="http://schemas.microsoft.com/office/drawing/2014/chart" uri="{C3380CC4-5D6E-409C-BE32-E72D297353CC}">
              <c16:uniqueId val="{00000003-2C7A-4F2B-8F83-2BBD4ED82B44}"/>
            </c:ext>
          </c:extLst>
        </c:ser>
        <c:ser>
          <c:idx val="3"/>
          <c:order val="4"/>
          <c:tx>
            <c:strRef>
              <c:f>'Wind Equip Imports over Time'!$E$25</c:f>
              <c:strCache>
                <c:ptCount val="1"/>
                <c:pt idx="0">
                  <c:v>Other wind-related equipment</c:v>
                </c:pt>
              </c:strCache>
            </c:strRef>
          </c:tx>
          <c:spPr>
            <a:solidFill>
              <a:schemeClr val="accent2">
                <a:lumMod val="20000"/>
                <a:lumOff val="80000"/>
              </a:schemeClr>
            </a:solidFill>
            <a:ln>
              <a:noFill/>
            </a:ln>
            <a:effectLst/>
          </c:spPr>
          <c:invertIfNegative val="0"/>
          <c:cat>
            <c:numRef>
              <c:f>'Wind Equip Imports over Time'!$A$27:$A$42</c:f>
              <c:numCache>
                <c:formatCode>General</c:formatCod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numCache>
            </c:numRef>
          </c:cat>
          <c:val>
            <c:numRef>
              <c:f>'Wind Equip Imports over Time'!$E$27:$E$42</c:f>
              <c:numCache>
                <c:formatCode>0.0</c:formatCode>
                <c:ptCount val="16"/>
                <c:pt idx="0">
                  <c:v>0.68</c:v>
                </c:pt>
                <c:pt idx="1">
                  <c:v>1.3620000000000001</c:v>
                </c:pt>
                <c:pt idx="2">
                  <c:v>2.0030000000000001</c:v>
                </c:pt>
                <c:pt idx="3">
                  <c:v>1.306</c:v>
                </c:pt>
                <c:pt idx="4">
                  <c:v>0.95099999999999996</c:v>
                </c:pt>
                <c:pt idx="5">
                  <c:v>1.214</c:v>
                </c:pt>
                <c:pt idx="6">
                  <c:v>0</c:v>
                </c:pt>
                <c:pt idx="7">
                  <c:v>0</c:v>
                </c:pt>
                <c:pt idx="8">
                  <c:v>0</c:v>
                </c:pt>
                <c:pt idx="9">
                  <c:v>0</c:v>
                </c:pt>
                <c:pt idx="10">
                  <c:v>0</c:v>
                </c:pt>
                <c:pt idx="11">
                  <c:v>0</c:v>
                </c:pt>
                <c:pt idx="12">
                  <c:v>0</c:v>
                </c:pt>
                <c:pt idx="13">
                  <c:v>0</c:v>
                </c:pt>
                <c:pt idx="14">
                  <c:v>0</c:v>
                </c:pt>
                <c:pt idx="15">
                  <c:v>0</c:v>
                </c:pt>
              </c:numCache>
            </c:numRef>
          </c:val>
          <c:extLst>
            <c:ext xmlns:c16="http://schemas.microsoft.com/office/drawing/2014/chart" uri="{C3380CC4-5D6E-409C-BE32-E72D297353CC}">
              <c16:uniqueId val="{00000004-2C7A-4F2B-8F83-2BBD4ED82B44}"/>
            </c:ext>
          </c:extLst>
        </c:ser>
        <c:dLbls>
          <c:showLegendKey val="0"/>
          <c:showVal val="0"/>
          <c:showCatName val="0"/>
          <c:showSerName val="0"/>
          <c:showPercent val="0"/>
          <c:showBubbleSize val="0"/>
        </c:dLbls>
        <c:gapWidth val="77"/>
        <c:overlap val="100"/>
        <c:axId val="1129168752"/>
        <c:axId val="1129158960"/>
      </c:barChart>
      <c:catAx>
        <c:axId val="11291687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129158960"/>
        <c:crosses val="autoZero"/>
        <c:auto val="1"/>
        <c:lblAlgn val="ctr"/>
        <c:lblOffset val="100"/>
        <c:noMultiLvlLbl val="0"/>
      </c:catAx>
      <c:valAx>
        <c:axId val="1129158960"/>
        <c:scaling>
          <c:orientation val="minMax"/>
          <c:max val="6.3"/>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129168752"/>
        <c:crosses val="autoZero"/>
        <c:crossBetween val="between"/>
        <c:majorUnit val="2"/>
      </c:valAx>
      <c:spPr>
        <a:noFill/>
        <a:ln>
          <a:noFill/>
        </a:ln>
        <a:effectLst/>
      </c:spPr>
    </c:plotArea>
    <c:legend>
      <c:legendPos val="r"/>
      <c:layout>
        <c:manualLayout>
          <c:xMode val="edge"/>
          <c:yMode val="edge"/>
          <c:x val="0.34731307625008406"/>
          <c:y val="1.1642294713160854E-2"/>
          <c:w val="0.62063564169863383"/>
          <c:h val="0.24688788901387326"/>
        </c:manualLayout>
      </c:layout>
      <c:overlay val="0"/>
      <c:spPr>
        <a:solidFill>
          <a:schemeClr val="bg1"/>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 blades and hubs</a:t>
            </a:r>
          </a:p>
        </c:rich>
      </c:tx>
      <c:layout>
        <c:manualLayout>
          <c:xMode val="edge"/>
          <c:yMode val="edge"/>
          <c:x val="0.32262110824508999"/>
          <c:y val="1.47637795275591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7811339325508799"/>
          <c:y val="0.122930358360717"/>
          <c:w val="0.69895663101074601"/>
          <c:h val="0.87507168764337595"/>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6840-421C-955B-92872FB0A989}"/>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6840-421C-955B-92872FB0A98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6840-421C-955B-92872FB0A989}"/>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6840-421C-955B-92872FB0A989}"/>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6840-421C-955B-92872FB0A989}"/>
              </c:ext>
            </c:extLst>
          </c:dPt>
          <c:cat>
            <c:strRef>
              <c:f>'Equip Import by Component'!$B$55:$B$59</c:f>
              <c:strCache>
                <c:ptCount val="5"/>
                <c:pt idx="0">
                  <c:v>Asia</c:v>
                </c:pt>
                <c:pt idx="1">
                  <c:v>Europe</c:v>
                </c:pt>
                <c:pt idx="2">
                  <c:v>South America</c:v>
                </c:pt>
                <c:pt idx="3">
                  <c:v>North America</c:v>
                </c:pt>
                <c:pt idx="4">
                  <c:v>Other</c:v>
                </c:pt>
              </c:strCache>
            </c:strRef>
          </c:cat>
          <c:val>
            <c:numRef>
              <c:f>'Equip Import by Component'!$L$55:$L$59</c:f>
              <c:numCache>
                <c:formatCode>0%</c:formatCode>
                <c:ptCount val="5"/>
                <c:pt idx="0">
                  <c:v>0.35040392916215773</c:v>
                </c:pt>
                <c:pt idx="1">
                  <c:v>0.22161129322596435</c:v>
                </c:pt>
                <c:pt idx="2">
                  <c:v>0.10166286879704087</c:v>
                </c:pt>
                <c:pt idx="3">
                  <c:v>0.32463199978317814</c:v>
                </c:pt>
                <c:pt idx="4">
                  <c:v>3.0000000000000001E-3</c:v>
                </c:pt>
              </c:numCache>
            </c:numRef>
          </c:val>
          <c:extLst>
            <c:ext xmlns:c16="http://schemas.microsoft.com/office/drawing/2014/chart" uri="{C3380CC4-5D6E-409C-BE32-E72D297353CC}">
              <c16:uniqueId val="{0000000A-6840-421C-955B-92872FB0A989}"/>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a:t>
            </a:r>
            <a:r>
              <a:rPr lang="en-US" sz="1100" b="0" baseline="0">
                <a:solidFill>
                  <a:sysClr val="windowText" lastClr="000000"/>
                </a:solidFill>
              </a:rPr>
              <a:t> </a:t>
            </a:r>
            <a:r>
              <a:rPr lang="en-US" sz="1100" b="0">
                <a:solidFill>
                  <a:sysClr val="windowText" lastClr="000000"/>
                </a:solidFill>
              </a:rPr>
              <a:t>generators</a:t>
            </a:r>
            <a:r>
              <a:rPr lang="en-US" sz="1100" b="0" baseline="0">
                <a:solidFill>
                  <a:sysClr val="windowText" lastClr="000000"/>
                </a:solidFill>
              </a:rPr>
              <a:t> and parts</a:t>
            </a:r>
            <a:endParaRPr lang="en-US" sz="1100" b="0">
              <a:solidFill>
                <a:sysClr val="windowText" lastClr="000000"/>
              </a:solidFill>
            </a:endParaRPr>
          </a:p>
        </c:rich>
      </c:tx>
      <c:layout>
        <c:manualLayout>
          <c:xMode val="edge"/>
          <c:yMode val="edge"/>
          <c:x val="0.28811125734643406"/>
          <c:y val="3.6101083032490974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35894555043827"/>
          <c:y val="0.13030359021006899"/>
          <c:w val="0.78701370662000603"/>
          <c:h val="0.79141043123799504"/>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9B2-446F-B8AB-DFE7257A5A57}"/>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89B2-446F-B8AB-DFE7257A5A57}"/>
              </c:ext>
            </c:extLst>
          </c:dPt>
          <c:dPt>
            <c:idx val="2"/>
            <c:bubble3D val="0"/>
            <c:spPr>
              <a:solidFill>
                <a:schemeClr val="accent4"/>
              </a:solidFill>
              <a:ln w="19050">
                <a:solidFill>
                  <a:schemeClr val="lt1"/>
                </a:solidFill>
              </a:ln>
              <a:effectLst/>
            </c:spPr>
            <c:extLst>
              <c:ext xmlns:c16="http://schemas.microsoft.com/office/drawing/2014/chart" uri="{C3380CC4-5D6E-409C-BE32-E72D297353CC}">
                <c16:uniqueId val="{00000005-89B2-446F-B8AB-DFE7257A5A57}"/>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89B2-446F-B8AB-DFE7257A5A57}"/>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89B2-446F-B8AB-DFE7257A5A57}"/>
              </c:ext>
            </c:extLst>
          </c:dPt>
          <c:cat>
            <c:strRef>
              <c:f>'Equip Import by Component'!$B$64:$B$67</c:f>
              <c:strCache>
                <c:ptCount val="4"/>
                <c:pt idx="0">
                  <c:v>Asia</c:v>
                </c:pt>
                <c:pt idx="1">
                  <c:v>Europe</c:v>
                </c:pt>
                <c:pt idx="2">
                  <c:v>North America</c:v>
                </c:pt>
                <c:pt idx="3">
                  <c:v>Other</c:v>
                </c:pt>
              </c:strCache>
            </c:strRef>
          </c:cat>
          <c:val>
            <c:numRef>
              <c:f>'Equip Import by Component'!$L$64:$L$67</c:f>
              <c:numCache>
                <c:formatCode>0%</c:formatCode>
                <c:ptCount val="4"/>
                <c:pt idx="0">
                  <c:v>0.42791138067913159</c:v>
                </c:pt>
                <c:pt idx="1">
                  <c:v>0.55550677084473987</c:v>
                </c:pt>
                <c:pt idx="2">
                  <c:v>1.5826972477411216E-2</c:v>
                </c:pt>
                <c:pt idx="3">
                  <c:v>7.5487599871726374E-4</c:v>
                </c:pt>
              </c:numCache>
            </c:numRef>
          </c:val>
          <c:extLst>
            <c:ext xmlns:c16="http://schemas.microsoft.com/office/drawing/2014/chart" uri="{C3380CC4-5D6E-409C-BE32-E72D297353CC}">
              <c16:uniqueId val="{0000000A-89B2-446F-B8AB-DFE7257A5A57}"/>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Wind-powered generating sets and parts, including nacelles</a:t>
            </a:r>
          </a:p>
        </c:rich>
      </c:tx>
      <c:layout>
        <c:manualLayout>
          <c:xMode val="edge"/>
          <c:yMode val="edge"/>
          <c:x val="0.16056640955006307"/>
          <c:y val="1.2634967254079937E-3"/>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3526438617342601"/>
          <c:y val="0.13030359021006899"/>
          <c:w val="0.78701370662000603"/>
          <c:h val="0.79141043123799504"/>
        </c:manualLayout>
      </c:layout>
      <c:doughnutChart>
        <c:varyColors val="1"/>
        <c:ser>
          <c:idx val="0"/>
          <c:order val="0"/>
          <c:dPt>
            <c:idx val="0"/>
            <c:bubble3D val="0"/>
            <c:spPr>
              <a:solidFill>
                <a:schemeClr val="accent2"/>
              </a:solidFill>
              <a:ln w="19050">
                <a:solidFill>
                  <a:schemeClr val="lt1"/>
                </a:solidFill>
              </a:ln>
              <a:effectLst/>
            </c:spPr>
            <c:extLst>
              <c:ext xmlns:c16="http://schemas.microsoft.com/office/drawing/2014/chart" uri="{C3380CC4-5D6E-409C-BE32-E72D297353CC}">
                <c16:uniqueId val="{00000001-A573-45B7-8D33-4F5DD88B0F32}"/>
              </c:ext>
            </c:extLst>
          </c:dPt>
          <c:dPt>
            <c:idx val="1"/>
            <c:bubble3D val="0"/>
            <c:spPr>
              <a:solidFill>
                <a:schemeClr val="accent1"/>
              </a:solidFill>
              <a:ln w="19050">
                <a:solidFill>
                  <a:schemeClr val="lt1"/>
                </a:solidFill>
              </a:ln>
              <a:effectLst/>
            </c:spPr>
            <c:extLst>
              <c:ext xmlns:c16="http://schemas.microsoft.com/office/drawing/2014/chart" uri="{C3380CC4-5D6E-409C-BE32-E72D297353CC}">
                <c16:uniqueId val="{00000003-A573-45B7-8D33-4F5DD88B0F32}"/>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A573-45B7-8D33-4F5DD88B0F3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A573-45B7-8D33-4F5DD88B0F32}"/>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A573-45B7-8D33-4F5DD88B0F32}"/>
              </c:ext>
            </c:extLst>
          </c:dPt>
          <c:cat>
            <c:strRef>
              <c:f>'Equip Import by Component'!$B$37:$B$41</c:f>
              <c:strCache>
                <c:ptCount val="5"/>
                <c:pt idx="0">
                  <c:v>Europe</c:v>
                </c:pt>
                <c:pt idx="1">
                  <c:v>Asia</c:v>
                </c:pt>
                <c:pt idx="2">
                  <c:v>South America</c:v>
                </c:pt>
                <c:pt idx="3">
                  <c:v>North America</c:v>
                </c:pt>
                <c:pt idx="4">
                  <c:v>Other</c:v>
                </c:pt>
              </c:strCache>
            </c:strRef>
          </c:cat>
          <c:val>
            <c:numRef>
              <c:f>'Equip Import by Component'!$S$37:$S$41</c:f>
              <c:numCache>
                <c:formatCode>0%</c:formatCode>
                <c:ptCount val="5"/>
                <c:pt idx="0">
                  <c:v>0.71182489213466438</c:v>
                </c:pt>
                <c:pt idx="1">
                  <c:v>0.11383816026065569</c:v>
                </c:pt>
                <c:pt idx="2">
                  <c:v>0.16644766083681356</c:v>
                </c:pt>
                <c:pt idx="3">
                  <c:v>7.8791373943289146E-3</c:v>
                </c:pt>
                <c:pt idx="4">
                  <c:v>1.0149373537493567E-5</c:v>
                </c:pt>
              </c:numCache>
            </c:numRef>
          </c:val>
          <c:extLst>
            <c:ext xmlns:c16="http://schemas.microsoft.com/office/drawing/2014/chart" uri="{C3380CC4-5D6E-409C-BE32-E72D297353CC}">
              <c16:uniqueId val="{0000000A-A573-45B7-8D33-4F5DD88B0F32}"/>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0">
                <a:solidFill>
                  <a:sysClr val="windowText" lastClr="000000"/>
                </a:solidFill>
              </a:rPr>
              <a:t>Wind towers</a:t>
            </a:r>
          </a:p>
        </c:rich>
      </c:tx>
      <c:layout>
        <c:manualLayout>
          <c:xMode val="edge"/>
          <c:yMode val="edge"/>
          <c:x val="0.380090254048433"/>
          <c:y val="3.3905770224667897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15782913633437301"/>
          <c:y val="0.132934438938376"/>
          <c:w val="0.70491506957856698"/>
          <c:h val="0.86549417809260298"/>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E052-49A4-828D-3486E562E244}"/>
              </c:ext>
            </c:extLst>
          </c:dPt>
          <c:dPt>
            <c:idx val="1"/>
            <c:bubble3D val="0"/>
            <c:spPr>
              <a:solidFill>
                <a:schemeClr val="accent4"/>
              </a:solidFill>
              <a:ln w="19050">
                <a:solidFill>
                  <a:schemeClr val="lt1"/>
                </a:solidFill>
              </a:ln>
              <a:effectLst/>
            </c:spPr>
            <c:extLst>
              <c:ext xmlns:c16="http://schemas.microsoft.com/office/drawing/2014/chart" uri="{C3380CC4-5D6E-409C-BE32-E72D297353CC}">
                <c16:uniqueId val="{00000003-E052-49A4-828D-3486E562E244}"/>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5-E052-49A4-828D-3486E562E244}"/>
              </c:ext>
            </c:extLst>
          </c:dPt>
          <c:dPt>
            <c:idx val="3"/>
            <c:bubble3D val="0"/>
            <c:spPr>
              <a:solidFill>
                <a:schemeClr val="accent3"/>
              </a:solidFill>
              <a:ln w="19050">
                <a:solidFill>
                  <a:schemeClr val="lt1"/>
                </a:solidFill>
              </a:ln>
              <a:effectLst/>
            </c:spPr>
            <c:extLst>
              <c:ext xmlns:c16="http://schemas.microsoft.com/office/drawing/2014/chart" uri="{C3380CC4-5D6E-409C-BE32-E72D297353CC}">
                <c16:uniqueId val="{00000007-E052-49A4-828D-3486E562E244}"/>
              </c:ext>
            </c:extLst>
          </c:dPt>
          <c:dPt>
            <c:idx val="4"/>
            <c:bubble3D val="0"/>
            <c:spPr>
              <a:solidFill>
                <a:schemeClr val="accent6"/>
              </a:solidFill>
              <a:ln w="19050">
                <a:solidFill>
                  <a:schemeClr val="lt1"/>
                </a:solidFill>
              </a:ln>
              <a:effectLst/>
            </c:spPr>
            <c:extLst>
              <c:ext xmlns:c16="http://schemas.microsoft.com/office/drawing/2014/chart" uri="{C3380CC4-5D6E-409C-BE32-E72D297353CC}">
                <c16:uniqueId val="{00000009-E052-49A4-828D-3486E562E244}"/>
              </c:ext>
            </c:extLst>
          </c:dPt>
          <c:cat>
            <c:strRef>
              <c:f>'Equip Import by Component'!$B$46:$B$50</c:f>
              <c:strCache>
                <c:ptCount val="5"/>
                <c:pt idx="0">
                  <c:v>Asia</c:v>
                </c:pt>
                <c:pt idx="1">
                  <c:v>North America</c:v>
                </c:pt>
                <c:pt idx="2">
                  <c:v>Europe</c:v>
                </c:pt>
                <c:pt idx="3">
                  <c:v>South America</c:v>
                </c:pt>
                <c:pt idx="4">
                  <c:v>Other</c:v>
                </c:pt>
              </c:strCache>
            </c:strRef>
          </c:cat>
          <c:val>
            <c:numRef>
              <c:f>'Equip Import by Component'!$M$46:$M$50</c:f>
              <c:numCache>
                <c:formatCode>0%</c:formatCode>
                <c:ptCount val="5"/>
                <c:pt idx="0">
                  <c:v>0.61560224238549266</c:v>
                </c:pt>
                <c:pt idx="1">
                  <c:v>0.30257408004005876</c:v>
                </c:pt>
                <c:pt idx="2">
                  <c:v>4.676479839778256E-2</c:v>
                </c:pt>
                <c:pt idx="3">
                  <c:v>3.5058879176665989E-2</c:v>
                </c:pt>
                <c:pt idx="4">
                  <c:v>0</c:v>
                </c:pt>
              </c:numCache>
            </c:numRef>
          </c:val>
          <c:extLst>
            <c:ext xmlns:c16="http://schemas.microsoft.com/office/drawing/2014/chart" uri="{C3380CC4-5D6E-409C-BE32-E72D297353CC}">
              <c16:uniqueId val="{0000000A-E052-49A4-828D-3486E562E244}"/>
            </c:ext>
          </c:extLst>
        </c:ser>
        <c:dLbls>
          <c:showLegendKey val="0"/>
          <c:showVal val="0"/>
          <c:showCatName val="0"/>
          <c:showSerName val="0"/>
          <c:showPercent val="0"/>
          <c:showBubbleSize val="0"/>
          <c:showLeaderLines val="1"/>
        </c:dLbls>
        <c:firstSliceAng val="0"/>
        <c:holeSize val="75"/>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6348560540799398E-2"/>
          <c:y val="0.26525764580599298"/>
          <c:w val="0.35754586778167102"/>
          <c:h val="0.45884551422518799"/>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FF88-426B-8B6F-E534CE708EEC}"/>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FF88-426B-8B6F-E534CE708EEC}"/>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FF88-426B-8B6F-E534CE708EEC}"/>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FF88-426B-8B6F-E534CE708EEC}"/>
              </c:ext>
            </c:extLst>
          </c:dPt>
          <c:dPt>
            <c:idx val="4"/>
            <c:bubble3D val="0"/>
            <c:spPr>
              <a:solidFill>
                <a:schemeClr val="accent6"/>
              </a:solidFill>
              <a:ln w="19050">
                <a:solidFill>
                  <a:schemeClr val="lt1"/>
                </a:solidFill>
              </a:ln>
              <a:effectLst/>
            </c:spPr>
            <c:extLst>
              <c:ext xmlns:c16="http://schemas.microsoft.com/office/drawing/2014/chart" uri="{C3380CC4-5D6E-409C-BE32-E72D297353CC}">
                <c16:uniqueId val="{00000009-FF88-426B-8B6F-E534CE708EEC}"/>
              </c:ext>
            </c:extLst>
          </c:dPt>
          <c:cat>
            <c:strRef>
              <c:f>'Equip Import by Component'!$B$55:$B$59</c:f>
              <c:strCache>
                <c:ptCount val="5"/>
                <c:pt idx="0">
                  <c:v>Asia</c:v>
                </c:pt>
                <c:pt idx="1">
                  <c:v>Europe</c:v>
                </c:pt>
                <c:pt idx="2">
                  <c:v>South America</c:v>
                </c:pt>
                <c:pt idx="3">
                  <c:v>North America</c:v>
                </c:pt>
                <c:pt idx="4">
                  <c:v>Other</c:v>
                </c:pt>
              </c:strCache>
            </c:strRef>
          </c:cat>
          <c:val>
            <c:numRef>
              <c:f>'Equip Import by Component'!$Z$37:$Z$41</c:f>
              <c:numCache>
                <c:formatCode>0%</c:formatCode>
                <c:ptCount val="5"/>
              </c:numCache>
            </c:numRef>
          </c:val>
          <c:extLst>
            <c:ext xmlns:c16="http://schemas.microsoft.com/office/drawing/2014/chart" uri="{C3380CC4-5D6E-409C-BE32-E72D297353CC}">
              <c16:uniqueId val="{0000000A-FF88-426B-8B6F-E534CE708EEC}"/>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r"/>
      <c:layout>
        <c:manualLayout>
          <c:xMode val="edge"/>
          <c:yMode val="edge"/>
          <c:x val="9.8555270677757364E-2"/>
          <c:y val="0"/>
          <c:w val="0.90144412095546878"/>
          <c:h val="1"/>
        </c:manualLayout>
      </c:layout>
      <c:overlay val="0"/>
      <c:spPr>
        <a:noFill/>
        <a:ln>
          <a:noFill/>
        </a:ln>
        <a:effectLst/>
      </c:spPr>
      <c:txPr>
        <a:bodyPr rot="0" spcFirstLastPara="1" vertOverflow="ellipsis" vert="horz" wrap="square" anchor="ctr" anchorCtr="1"/>
        <a:lstStyle/>
        <a:p>
          <a:pPr rtl="0">
            <a:defRPr sz="1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3175" cap="flat" cmpd="sng" algn="ctr">
      <a:solidFill>
        <a:schemeClr val="bg1">
          <a:lumMod val="75000"/>
        </a:schemeClr>
      </a:solidFill>
      <a:round/>
    </a:ln>
    <a:effectLst/>
  </c:spPr>
  <c:txPr>
    <a:bodyPr/>
    <a:lstStyle/>
    <a:p>
      <a:pPr>
        <a:defRPr sz="12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11036913655024"/>
          <c:y val="4.3650793650793697E-2"/>
          <c:w val="0.73814052089642601"/>
          <c:h val="0.80273122109736295"/>
        </c:manualLayout>
      </c:layout>
      <c:barChart>
        <c:barDir val="bar"/>
        <c:grouping val="stacked"/>
        <c:varyColors val="0"/>
        <c:ser>
          <c:idx val="0"/>
          <c:order val="0"/>
          <c:spPr>
            <a:noFill/>
            <a:ln>
              <a:noFill/>
            </a:ln>
            <a:effectLst/>
          </c:spPr>
          <c:invertIfNegative val="0"/>
          <c:cat>
            <c:strRef>
              <c:f>'Domestic Content'!$A$25:$A$27</c:f>
              <c:strCache>
                <c:ptCount val="3"/>
                <c:pt idx="0">
                  <c:v>Blades and Hubs</c:v>
                </c:pt>
                <c:pt idx="1">
                  <c:v>Wind Towers</c:v>
                </c:pt>
                <c:pt idx="2">
                  <c:v>Nacelle Assembly</c:v>
                </c:pt>
              </c:strCache>
            </c:strRef>
          </c:cat>
          <c:val>
            <c:numRef>
              <c:f>'Domestic Content'!$B$25:$B$27</c:f>
              <c:numCache>
                <c:formatCode>0%</c:formatCode>
                <c:ptCount val="3"/>
                <c:pt idx="0">
                  <c:v>0.15</c:v>
                </c:pt>
                <c:pt idx="1">
                  <c:v>0.55000000000000004</c:v>
                </c:pt>
                <c:pt idx="2">
                  <c:v>0.85</c:v>
                </c:pt>
              </c:numCache>
            </c:numRef>
          </c:val>
          <c:extLst>
            <c:ext xmlns:c16="http://schemas.microsoft.com/office/drawing/2014/chart" uri="{C3380CC4-5D6E-409C-BE32-E72D297353CC}">
              <c16:uniqueId val="{00000000-2E40-43CE-9013-947D0854B0D3}"/>
            </c:ext>
          </c:extLst>
        </c:ser>
        <c:ser>
          <c:idx val="1"/>
          <c:order val="1"/>
          <c:spPr>
            <a:solidFill>
              <a:schemeClr val="accent1">
                <a:lumMod val="75000"/>
              </a:schemeClr>
            </a:solidFill>
            <a:ln>
              <a:noFill/>
            </a:ln>
            <a:effectLst/>
          </c:spPr>
          <c:invertIfNegative val="0"/>
          <c:dPt>
            <c:idx val="0"/>
            <c:invertIfNegative val="0"/>
            <c:bubble3D val="0"/>
            <c:spPr>
              <a:solidFill>
                <a:schemeClr val="accent3">
                  <a:lumMod val="75000"/>
                </a:schemeClr>
              </a:solidFill>
              <a:ln>
                <a:noFill/>
              </a:ln>
              <a:effectLst/>
            </c:spPr>
            <c:extLst>
              <c:ext xmlns:c16="http://schemas.microsoft.com/office/drawing/2014/chart" uri="{C3380CC4-5D6E-409C-BE32-E72D297353CC}">
                <c16:uniqueId val="{00000012-A17E-474F-8D08-CEFADA26789E}"/>
              </c:ext>
            </c:extLst>
          </c:dPt>
          <c:dPt>
            <c:idx val="1"/>
            <c:invertIfNegative val="0"/>
            <c:bubble3D val="0"/>
            <c:spPr>
              <a:solidFill>
                <a:schemeClr val="tx2"/>
              </a:solidFill>
              <a:ln>
                <a:noFill/>
              </a:ln>
              <a:effectLst/>
            </c:spPr>
            <c:extLst>
              <c:ext xmlns:c16="http://schemas.microsoft.com/office/drawing/2014/chart" uri="{C3380CC4-5D6E-409C-BE32-E72D297353CC}">
                <c16:uniqueId val="{0000000B-A17E-474F-8D08-CEFADA26789E}"/>
              </c:ext>
            </c:extLst>
          </c:dPt>
          <c:dPt>
            <c:idx val="2"/>
            <c:invertIfNegative val="0"/>
            <c:bubble3D val="0"/>
            <c:spPr>
              <a:solidFill>
                <a:schemeClr val="tx1">
                  <a:lumMod val="50000"/>
                  <a:lumOff val="50000"/>
                </a:schemeClr>
              </a:solidFill>
              <a:ln>
                <a:noFill/>
              </a:ln>
              <a:effectLst/>
            </c:spPr>
            <c:extLst>
              <c:ext xmlns:c16="http://schemas.microsoft.com/office/drawing/2014/chart" uri="{C3380CC4-5D6E-409C-BE32-E72D297353CC}">
                <c16:uniqueId val="{00000003-A17E-474F-8D08-CEFADA26789E}"/>
              </c:ext>
            </c:extLst>
          </c:dPt>
          <c:cat>
            <c:strRef>
              <c:f>'Domestic Content'!$A$25:$A$27</c:f>
              <c:strCache>
                <c:ptCount val="3"/>
                <c:pt idx="0">
                  <c:v>Blades and Hubs</c:v>
                </c:pt>
                <c:pt idx="1">
                  <c:v>Wind Towers</c:v>
                </c:pt>
                <c:pt idx="2">
                  <c:v>Nacelle Assembly</c:v>
                </c:pt>
              </c:strCache>
            </c:strRef>
          </c:cat>
          <c:val>
            <c:numRef>
              <c:f>'Domestic Content'!$D$25:$D$27</c:f>
              <c:numCache>
                <c:formatCode>0%</c:formatCode>
                <c:ptCount val="3"/>
                <c:pt idx="0">
                  <c:v>0.1</c:v>
                </c:pt>
                <c:pt idx="1">
                  <c:v>0.14999999999999991</c:v>
                </c:pt>
                <c:pt idx="2">
                  <c:v>0.15000000000000002</c:v>
                </c:pt>
              </c:numCache>
            </c:numRef>
          </c:val>
          <c:extLst>
            <c:ext xmlns:c16="http://schemas.microsoft.com/office/drawing/2014/chart" uri="{C3380CC4-5D6E-409C-BE32-E72D297353CC}">
              <c16:uniqueId val="{00000001-2E40-43CE-9013-947D0854B0D3}"/>
            </c:ext>
          </c:extLst>
        </c:ser>
        <c:dLbls>
          <c:showLegendKey val="0"/>
          <c:showVal val="0"/>
          <c:showCatName val="0"/>
          <c:showSerName val="0"/>
          <c:showPercent val="0"/>
          <c:showBubbleSize val="0"/>
        </c:dLbls>
        <c:gapWidth val="100"/>
        <c:overlap val="100"/>
        <c:axId val="2109296344"/>
        <c:axId val="2109299720"/>
      </c:barChart>
      <c:catAx>
        <c:axId val="2109296344"/>
        <c:scaling>
          <c:orientation val="minMax"/>
        </c:scaling>
        <c:delete val="0"/>
        <c:axPos val="l"/>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9299720"/>
        <c:crosses val="autoZero"/>
        <c:auto val="1"/>
        <c:lblAlgn val="ctr"/>
        <c:lblOffset val="100"/>
        <c:noMultiLvlLbl val="0"/>
      </c:catAx>
      <c:valAx>
        <c:axId val="2109299720"/>
        <c:scaling>
          <c:orientation val="minMax"/>
          <c:max val="1"/>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Domestic Content</a:t>
                </a:r>
              </a:p>
            </c:rich>
          </c:tx>
          <c:layout>
            <c:manualLayout>
              <c:xMode val="edge"/>
              <c:yMode val="edge"/>
              <c:x val="0.48345110707315397"/>
              <c:y val="0.93650793650793596"/>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w="3175">
            <a:solidFill>
              <a:schemeClr val="bg1">
                <a:lumMod val="75000"/>
              </a:schemeClr>
            </a:solid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929634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1310848622335082"/>
          <c:y val="0.12839737806211723"/>
          <c:w val="0.85026241523103485"/>
          <c:h val="0.72575390966754161"/>
        </c:manualLayout>
      </c:layout>
      <c:areaChart>
        <c:grouping val="percentStacked"/>
        <c:varyColors val="0"/>
        <c:ser>
          <c:idx val="3"/>
          <c:order val="0"/>
          <c:tx>
            <c:v> Independent Power Producer (IPP)</c:v>
          </c:tx>
          <c:spPr>
            <a:solidFill>
              <a:schemeClr val="accent3">
                <a:lumMod val="60000"/>
                <a:lumOff val="40000"/>
              </a:schemeClr>
            </a:solidFill>
            <a:ln w="25400">
              <a:noFill/>
            </a:ln>
          </c:spPr>
          <c:cat>
            <c:numRef>
              <c:f>'Capacity by Owner'!$A$27:$A$50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Owner'!$H$27:$H$50</c:f>
              <c:numCache>
                <c:formatCode>0%</c:formatCode>
                <c:ptCount val="24"/>
                <c:pt idx="0">
                  <c:v>0.98793766707961228</c:v>
                </c:pt>
                <c:pt idx="1">
                  <c:v>0.95560851753719067</c:v>
                </c:pt>
                <c:pt idx="2">
                  <c:v>0.9554134739997675</c:v>
                </c:pt>
                <c:pt idx="3">
                  <c:v>0.96718701313160549</c:v>
                </c:pt>
                <c:pt idx="4">
                  <c:v>0.95266253893730934</c:v>
                </c:pt>
                <c:pt idx="5">
                  <c:v>0.94913230708533314</c:v>
                </c:pt>
                <c:pt idx="6">
                  <c:v>0.9199810495223949</c:v>
                </c:pt>
                <c:pt idx="7">
                  <c:v>0.89244436677929639</c:v>
                </c:pt>
                <c:pt idx="8">
                  <c:v>0.85352265904724278</c:v>
                </c:pt>
                <c:pt idx="9">
                  <c:v>0.84881792023558633</c:v>
                </c:pt>
                <c:pt idx="10">
                  <c:v>0.83120780422521012</c:v>
                </c:pt>
                <c:pt idx="11">
                  <c:v>0.82924072231276325</c:v>
                </c:pt>
                <c:pt idx="12">
                  <c:v>0.83015713393172996</c:v>
                </c:pt>
                <c:pt idx="13">
                  <c:v>0.81538611240373982</c:v>
                </c:pt>
                <c:pt idx="14">
                  <c:v>0.82944705882040493</c:v>
                </c:pt>
                <c:pt idx="15">
                  <c:v>0.83153916681709117</c:v>
                </c:pt>
                <c:pt idx="16">
                  <c:v>0.82453273808017424</c:v>
                </c:pt>
                <c:pt idx="17">
                  <c:v>0.82725284177127478</c:v>
                </c:pt>
                <c:pt idx="18">
                  <c:v>0.83154929538766909</c:v>
                </c:pt>
                <c:pt idx="19">
                  <c:v>0.83782808102980355</c:v>
                </c:pt>
                <c:pt idx="20">
                  <c:v>0.8349115103518151</c:v>
                </c:pt>
                <c:pt idx="21">
                  <c:v>0.82558744726689481</c:v>
                </c:pt>
                <c:pt idx="22">
                  <c:v>0.81084651505873029</c:v>
                </c:pt>
                <c:pt idx="23">
                  <c:v>0.80443408447059273</c:v>
                </c:pt>
              </c:numCache>
            </c:numRef>
          </c:val>
          <c:extLst>
            <c:ext xmlns:c16="http://schemas.microsoft.com/office/drawing/2014/chart" uri="{C3380CC4-5D6E-409C-BE32-E72D297353CC}">
              <c16:uniqueId val="{00000000-6C42-45EA-B97F-85860113E93A}"/>
            </c:ext>
          </c:extLst>
        </c:ser>
        <c:ser>
          <c:idx val="1"/>
          <c:order val="1"/>
          <c:tx>
            <c:v> Investor-Owned Utility (IOU)</c:v>
          </c:tx>
          <c:spPr>
            <a:solidFill>
              <a:srgbClr val="8064A2"/>
            </a:solidFill>
            <a:ln w="25400">
              <a:noFill/>
            </a:ln>
          </c:spPr>
          <c:cat>
            <c:numRef>
              <c:f>'Capacity by Owner'!$A$27:$A$50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Owner'!$F$27:$F$50</c:f>
              <c:numCache>
                <c:formatCode>0%</c:formatCode>
                <c:ptCount val="24"/>
                <c:pt idx="0">
                  <c:v>4.8236025191833532E-3</c:v>
                </c:pt>
                <c:pt idx="1">
                  <c:v>3.3386146440808624E-2</c:v>
                </c:pt>
                <c:pt idx="2">
                  <c:v>3.2424198432710112E-2</c:v>
                </c:pt>
                <c:pt idx="3">
                  <c:v>2.2136072162977777E-2</c:v>
                </c:pt>
                <c:pt idx="4">
                  <c:v>2.0142909928588405E-2</c:v>
                </c:pt>
                <c:pt idx="5">
                  <c:v>1.4755815636479947E-2</c:v>
                </c:pt>
                <c:pt idx="6">
                  <c:v>3.8111784560193117E-2</c:v>
                </c:pt>
                <c:pt idx="7">
                  <c:v>6.689236988827299E-2</c:v>
                </c:pt>
                <c:pt idx="8">
                  <c:v>0.10396727006129754</c:v>
                </c:pt>
                <c:pt idx="9">
                  <c:v>0.10284235850984962</c:v>
                </c:pt>
                <c:pt idx="10">
                  <c:v>0.12790742071911193</c:v>
                </c:pt>
                <c:pt idx="11">
                  <c:v>0.12156605082792529</c:v>
                </c:pt>
                <c:pt idx="12">
                  <c:v>0.12074763389683224</c:v>
                </c:pt>
                <c:pt idx="13">
                  <c:v>0.1349350597577931</c:v>
                </c:pt>
                <c:pt idx="14">
                  <c:v>0.12424013197382823</c:v>
                </c:pt>
                <c:pt idx="15">
                  <c:v>0.12276552436968179</c:v>
                </c:pt>
                <c:pt idx="16">
                  <c:v>0.13311402158573327</c:v>
                </c:pt>
                <c:pt idx="17">
                  <c:v>0.13171052810172074</c:v>
                </c:pt>
                <c:pt idx="18">
                  <c:v>0.1309524852479737</c:v>
                </c:pt>
                <c:pt idx="19">
                  <c:v>0.12757212601795115</c:v>
                </c:pt>
                <c:pt idx="20">
                  <c:v>0.13311029751307707</c:v>
                </c:pt>
                <c:pt idx="21">
                  <c:v>0.14507235300552285</c:v>
                </c:pt>
                <c:pt idx="22">
                  <c:v>0.16388825238681004</c:v>
                </c:pt>
                <c:pt idx="23">
                  <c:v>0.17276807633689728</c:v>
                </c:pt>
              </c:numCache>
            </c:numRef>
          </c:val>
          <c:extLst>
            <c:ext xmlns:c16="http://schemas.microsoft.com/office/drawing/2014/chart" uri="{C3380CC4-5D6E-409C-BE32-E72D297353CC}">
              <c16:uniqueId val="{00000001-6C42-45EA-B97F-85860113E93A}"/>
            </c:ext>
          </c:extLst>
        </c:ser>
        <c:ser>
          <c:idx val="2"/>
          <c:order val="2"/>
          <c:tx>
            <c:v> Publicly Owned Utility (POU)</c:v>
          </c:tx>
          <c:spPr>
            <a:solidFill>
              <a:schemeClr val="accent5">
                <a:lumMod val="60000"/>
                <a:lumOff val="40000"/>
              </a:schemeClr>
            </a:solidFill>
            <a:ln w="25400">
              <a:noFill/>
            </a:ln>
          </c:spPr>
          <c:cat>
            <c:numRef>
              <c:f>'Capacity by Owner'!$A$27:$A$50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Owner'!$G$27:$G$50</c:f>
              <c:numCache>
                <c:formatCode>0%</c:formatCode>
                <c:ptCount val="24"/>
                <c:pt idx="0">
                  <c:v>5.5920522998269004E-3</c:v>
                </c:pt>
                <c:pt idx="1">
                  <c:v>9.2781631757535687E-3</c:v>
                </c:pt>
                <c:pt idx="2">
                  <c:v>1.0393424397281631E-2</c:v>
                </c:pt>
                <c:pt idx="3">
                  <c:v>8.672869503063679E-3</c:v>
                </c:pt>
                <c:pt idx="4">
                  <c:v>2.2321096702677241E-2</c:v>
                </c:pt>
                <c:pt idx="5">
                  <c:v>2.1663849295855304E-2</c:v>
                </c:pt>
                <c:pt idx="6">
                  <c:v>2.3421841890371949E-2</c:v>
                </c:pt>
                <c:pt idx="7">
                  <c:v>2.4499760112513595E-2</c:v>
                </c:pt>
                <c:pt idx="8">
                  <c:v>2.1521950534415302E-2</c:v>
                </c:pt>
                <c:pt idx="9">
                  <c:v>3.0781769235641972E-2</c:v>
                </c:pt>
                <c:pt idx="10">
                  <c:v>2.1983964503413174E-2</c:v>
                </c:pt>
                <c:pt idx="11">
                  <c:v>3.0402861612191228E-2</c:v>
                </c:pt>
                <c:pt idx="12">
                  <c:v>3.0321385359125739E-2</c:v>
                </c:pt>
                <c:pt idx="13">
                  <c:v>3.026028868113146E-2</c:v>
                </c:pt>
                <c:pt idx="14">
                  <c:v>2.7292571200321233E-2</c:v>
                </c:pt>
                <c:pt idx="15">
                  <c:v>2.6838058633887506E-2</c:v>
                </c:pt>
                <c:pt idx="16">
                  <c:v>2.4869849436839543E-2</c:v>
                </c:pt>
                <c:pt idx="17">
                  <c:v>2.2011547546860043E-2</c:v>
                </c:pt>
                <c:pt idx="18">
                  <c:v>1.983577191894239E-2</c:v>
                </c:pt>
                <c:pt idx="19">
                  <c:v>1.8289340565089851E-2</c:v>
                </c:pt>
                <c:pt idx="20">
                  <c:v>1.6891764217683018E-2</c:v>
                </c:pt>
                <c:pt idx="21">
                  <c:v>1.5497869086572568E-2</c:v>
                </c:pt>
                <c:pt idx="22">
                  <c:v>1.3345419261162367E-2</c:v>
                </c:pt>
                <c:pt idx="23">
                  <c:v>1.2042110501725814E-2</c:v>
                </c:pt>
              </c:numCache>
            </c:numRef>
          </c:val>
          <c:extLst>
            <c:ext xmlns:c16="http://schemas.microsoft.com/office/drawing/2014/chart" uri="{C3380CC4-5D6E-409C-BE32-E72D297353CC}">
              <c16:uniqueId val="{00000002-6C42-45EA-B97F-85860113E93A}"/>
            </c:ext>
          </c:extLst>
        </c:ser>
        <c:ser>
          <c:idx val="4"/>
          <c:order val="3"/>
          <c:tx>
            <c:v> Other</c:v>
          </c:tx>
          <c:spPr>
            <a:solidFill>
              <a:srgbClr val="C0504D"/>
            </a:solidFill>
            <a:ln w="25400">
              <a:noFill/>
            </a:ln>
          </c:spPr>
          <c:cat>
            <c:numRef>
              <c:f>'Capacity by Owner'!$A$27:$A$50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Owner'!$I$27:$I$50</c:f>
              <c:numCache>
                <c:formatCode>0%</c:formatCode>
                <c:ptCount val="24"/>
                <c:pt idx="0">
                  <c:v>1.6466781013773437E-3</c:v>
                </c:pt>
                <c:pt idx="1">
                  <c:v>1.7271728462471914E-3</c:v>
                </c:pt>
                <c:pt idx="2">
                  <c:v>1.7689031702407786E-3</c:v>
                </c:pt>
                <c:pt idx="3">
                  <c:v>2.0040452023530847E-3</c:v>
                </c:pt>
                <c:pt idx="4">
                  <c:v>4.8734544314249914E-3</c:v>
                </c:pt>
                <c:pt idx="5">
                  <c:v>1.4448027982331527E-2</c:v>
                </c:pt>
                <c:pt idx="6">
                  <c:v>1.8485324027039986E-2</c:v>
                </c:pt>
                <c:pt idx="7">
                  <c:v>1.6163503219917073E-2</c:v>
                </c:pt>
                <c:pt idx="8">
                  <c:v>2.0988120357044379E-2</c:v>
                </c:pt>
                <c:pt idx="9">
                  <c:v>1.7557952018922018E-2</c:v>
                </c:pt>
                <c:pt idx="10">
                  <c:v>1.8900810552264672E-2</c:v>
                </c:pt>
                <c:pt idx="11">
                  <c:v>1.879036524712014E-2</c:v>
                </c:pt>
                <c:pt idx="12">
                  <c:v>1.8773846812312072E-2</c:v>
                </c:pt>
                <c:pt idx="13">
                  <c:v>1.9418539157335581E-2</c:v>
                </c:pt>
                <c:pt idx="14">
                  <c:v>1.9020238005445524E-2</c:v>
                </c:pt>
                <c:pt idx="15">
                  <c:v>1.8857250179339476E-2</c:v>
                </c:pt>
                <c:pt idx="16">
                  <c:v>1.748339089725303E-2</c:v>
                </c:pt>
                <c:pt idx="17">
                  <c:v>1.9025082580144514E-2</c:v>
                </c:pt>
                <c:pt idx="18">
                  <c:v>1.7662447445414942E-2</c:v>
                </c:pt>
                <c:pt idx="19">
                  <c:v>1.6310452387155321E-2</c:v>
                </c:pt>
                <c:pt idx="20">
                  <c:v>1.5086427917424851E-2</c:v>
                </c:pt>
                <c:pt idx="21">
                  <c:v>1.3842330641009783E-2</c:v>
                </c:pt>
                <c:pt idx="22">
                  <c:v>1.1919813293297363E-2</c:v>
                </c:pt>
                <c:pt idx="23">
                  <c:v>1.0755728690784125E-2</c:v>
                </c:pt>
              </c:numCache>
            </c:numRef>
          </c:val>
          <c:extLst>
            <c:ext xmlns:c16="http://schemas.microsoft.com/office/drawing/2014/chart" uri="{C3380CC4-5D6E-409C-BE32-E72D297353CC}">
              <c16:uniqueId val="{00000003-6C42-45EA-B97F-85860113E93A}"/>
            </c:ext>
          </c:extLst>
        </c:ser>
        <c:dLbls>
          <c:showLegendKey val="0"/>
          <c:showVal val="0"/>
          <c:showCatName val="0"/>
          <c:showSerName val="0"/>
          <c:showPercent val="0"/>
          <c:showBubbleSize val="0"/>
        </c:dLbls>
        <c:axId val="1074638488"/>
        <c:axId val="1"/>
      </c:areaChart>
      <c:catAx>
        <c:axId val="1074638488"/>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solidFill>
                  <a:sysClr val="windowText" lastClr="000000"/>
                </a:solidFill>
              </a:defRPr>
            </a:pPr>
            <a:endParaRPr lang="en-US"/>
          </a:p>
        </c:txPr>
        <c:crossAx val="1"/>
        <c:crosses val="autoZero"/>
        <c:auto val="1"/>
        <c:lblAlgn val="ctr"/>
        <c:lblOffset val="20"/>
        <c:tickLblSkip val="2"/>
        <c:tickMarkSkip val="1"/>
        <c:noMultiLvlLbl val="0"/>
      </c:catAx>
      <c:valAx>
        <c:axId val="1"/>
        <c:scaling>
          <c:orientation val="minMax"/>
        </c:scaling>
        <c:delete val="0"/>
        <c:axPos val="l"/>
        <c:majorGridlines>
          <c:spPr>
            <a:ln w="3175">
              <a:solidFill>
                <a:srgbClr val="808080"/>
              </a:solidFill>
              <a:prstDash val="sysDash"/>
            </a:ln>
          </c:spPr>
        </c:majorGridlines>
        <c:numFmt formatCode="0%"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1074638488"/>
        <c:crosses val="autoZero"/>
        <c:crossBetween val="midCat"/>
        <c:majorUnit val="0.2"/>
      </c:valAx>
      <c:spPr>
        <a:noFill/>
        <a:ln w="25400">
          <a:noFill/>
        </a:ln>
      </c:spPr>
    </c:plotArea>
    <c:plotVisOnly val="1"/>
    <c:dispBlanksAs val="zero"/>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3.5000000000000003E-2"/>
          <c:y val="0.16896551724137931"/>
          <c:w val="0.91"/>
          <c:h val="0.62758620689655176"/>
        </c:manualLayout>
      </c:layout>
      <c:pieChart>
        <c:varyColors val="1"/>
        <c:ser>
          <c:idx val="0"/>
          <c:order val="0"/>
          <c:spPr>
            <a:solidFill>
              <a:srgbClr val="9999FF"/>
            </a:solidFill>
            <a:ln w="3175">
              <a:noFill/>
              <a:prstDash val="solid"/>
            </a:ln>
          </c:spPr>
          <c:dPt>
            <c:idx val="0"/>
            <c:bubble3D val="0"/>
            <c:spPr>
              <a:solidFill>
                <a:srgbClr val="8064A2"/>
              </a:solidFill>
              <a:ln w="3175">
                <a:noFill/>
                <a:prstDash val="solid"/>
              </a:ln>
            </c:spPr>
            <c:extLst>
              <c:ext xmlns:c16="http://schemas.microsoft.com/office/drawing/2014/chart" uri="{C3380CC4-5D6E-409C-BE32-E72D297353CC}">
                <c16:uniqueId val="{00000001-959F-4DE5-BD46-46F20FF785FF}"/>
              </c:ext>
            </c:extLst>
          </c:dPt>
          <c:dPt>
            <c:idx val="1"/>
            <c:bubble3D val="0"/>
            <c:spPr>
              <a:solidFill>
                <a:srgbClr val="FFFF00"/>
              </a:solidFill>
              <a:ln w="3175">
                <a:noFill/>
                <a:prstDash val="solid"/>
              </a:ln>
            </c:spPr>
            <c:extLst>
              <c:ext xmlns:c16="http://schemas.microsoft.com/office/drawing/2014/chart" uri="{C3380CC4-5D6E-409C-BE32-E72D297353CC}">
                <c16:uniqueId val="{00000003-959F-4DE5-BD46-46F20FF785FF}"/>
              </c:ext>
            </c:extLst>
          </c:dPt>
          <c:dPt>
            <c:idx val="2"/>
            <c:bubble3D val="0"/>
            <c:spPr>
              <a:solidFill>
                <a:schemeClr val="accent3">
                  <a:lumMod val="60000"/>
                  <a:lumOff val="40000"/>
                </a:schemeClr>
              </a:solidFill>
              <a:ln w="3175">
                <a:noFill/>
                <a:prstDash val="solid"/>
              </a:ln>
            </c:spPr>
            <c:extLst>
              <c:ext xmlns:c16="http://schemas.microsoft.com/office/drawing/2014/chart" uri="{C3380CC4-5D6E-409C-BE32-E72D297353CC}">
                <c16:uniqueId val="{00000005-959F-4DE5-BD46-46F20FF785FF}"/>
              </c:ext>
            </c:extLst>
          </c:dPt>
          <c:dPt>
            <c:idx val="3"/>
            <c:bubble3D val="0"/>
            <c:spPr>
              <a:solidFill>
                <a:srgbClr val="C0504D"/>
              </a:solidFill>
              <a:ln w="3175">
                <a:noFill/>
                <a:prstDash val="solid"/>
              </a:ln>
            </c:spPr>
            <c:extLst>
              <c:ext xmlns:c16="http://schemas.microsoft.com/office/drawing/2014/chart" uri="{C3380CC4-5D6E-409C-BE32-E72D297353CC}">
                <c16:uniqueId val="{00000007-959F-4DE5-BD46-46F20FF785FF}"/>
              </c:ext>
            </c:extLst>
          </c:dPt>
          <c:val>
            <c:numRef>
              <c:f>'Capacity by Owner'!$B$53:$E$53</c:f>
              <c:numCache>
                <c:formatCode>#,##0</c:formatCode>
                <c:ptCount val="4"/>
                <c:pt idx="0">
                  <c:v>3417.86</c:v>
                </c:pt>
                <c:pt idx="1">
                  <c:v>0</c:v>
                </c:pt>
                <c:pt idx="2">
                  <c:v>9995.2700000000023</c:v>
                </c:pt>
                <c:pt idx="3">
                  <c:v>0</c:v>
                </c:pt>
              </c:numCache>
            </c:numRef>
          </c:val>
          <c:extLst>
            <c:ext xmlns:c16="http://schemas.microsoft.com/office/drawing/2014/chart" uri="{C3380CC4-5D6E-409C-BE32-E72D297353CC}">
              <c16:uniqueId val="{00000008-959F-4DE5-BD46-46F20FF785FF}"/>
            </c:ext>
          </c:extLst>
        </c:ser>
        <c:dLbls>
          <c:showLegendKey val="0"/>
          <c:showVal val="0"/>
          <c:showCatName val="0"/>
          <c:showSerName val="0"/>
          <c:showPercent val="0"/>
          <c:showBubbleSize val="0"/>
          <c:showLeaderLines val="1"/>
        </c:dLbls>
        <c:firstSliceAng val="155"/>
      </c:pieChart>
      <c:spPr>
        <a:noFill/>
        <a:ln w="25400">
          <a:noFill/>
        </a:ln>
      </c:spPr>
    </c:plotArea>
    <c:plotVisOnly val="1"/>
    <c:dispBlanksAs val="zero"/>
    <c:showDLblsOverMax val="0"/>
  </c:chart>
  <c:spPr>
    <a:solidFill>
      <a:schemeClr val="bg1"/>
    </a:solidFill>
    <a:ln w="9525">
      <a:noFill/>
    </a:ln>
  </c:spPr>
  <c:txPr>
    <a:bodyPr/>
    <a:lstStyle/>
    <a:p>
      <a:pPr>
        <a:defRPr sz="1000" b="1"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horizontalDpi="200" verticalDpi="200"/>
  </c:printSettings>
  <c:userShapes r:id="rId1"/>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1668476905357826"/>
          <c:y val="0.10477191327646544"/>
          <c:w val="0.84788213871344309"/>
          <c:h val="0.77182544564741895"/>
        </c:manualLayout>
      </c:layout>
      <c:areaChart>
        <c:grouping val="percentStacked"/>
        <c:varyColors val="0"/>
        <c:ser>
          <c:idx val="0"/>
          <c:order val="0"/>
          <c:tx>
            <c:v> IOU</c:v>
          </c:tx>
          <c:spPr>
            <a:solidFill>
              <a:srgbClr val="8064A2"/>
            </a:solidFill>
            <a:ln w="25400">
              <a:noFill/>
            </a:ln>
          </c:spPr>
          <c:cat>
            <c:numRef>
              <c:f>'Capacity by Offtake'!$A$27:$A$50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Offtake'!$I$27:$I$50</c:f>
              <c:numCache>
                <c:formatCode>0%</c:formatCode>
                <c:ptCount val="24"/>
                <c:pt idx="0">
                  <c:v>0.96621482263114755</c:v>
                </c:pt>
                <c:pt idx="1">
                  <c:v>0.95960132244914487</c:v>
                </c:pt>
                <c:pt idx="2">
                  <c:v>0.94353376429507685</c:v>
                </c:pt>
                <c:pt idx="3">
                  <c:v>0.67678505458468718</c:v>
                </c:pt>
                <c:pt idx="4">
                  <c:v>0.65355996783685089</c:v>
                </c:pt>
                <c:pt idx="5">
                  <c:v>0.60704688648998939</c:v>
                </c:pt>
                <c:pt idx="6">
                  <c:v>0.62333901566693506</c:v>
                </c:pt>
                <c:pt idx="7">
                  <c:v>0.60911078541354302</c:v>
                </c:pt>
                <c:pt idx="8">
                  <c:v>0.57859522385573903</c:v>
                </c:pt>
                <c:pt idx="9">
                  <c:v>0.54349599982427821</c:v>
                </c:pt>
                <c:pt idx="10">
                  <c:v>0.47223719026990663</c:v>
                </c:pt>
                <c:pt idx="11">
                  <c:v>0.43888839722517342</c:v>
                </c:pt>
                <c:pt idx="12">
                  <c:v>0.43566315989428506</c:v>
                </c:pt>
                <c:pt idx="13">
                  <c:v>0.46304801720760552</c:v>
                </c:pt>
                <c:pt idx="14">
                  <c:v>0.48520069905483298</c:v>
                </c:pt>
                <c:pt idx="15">
                  <c:v>0.4878630006144935</c:v>
                </c:pt>
                <c:pt idx="16">
                  <c:v>0.48981115174595297</c:v>
                </c:pt>
                <c:pt idx="17">
                  <c:v>0.47634496940981819</c:v>
                </c:pt>
                <c:pt idx="18">
                  <c:v>0.45677559504409343</c:v>
                </c:pt>
                <c:pt idx="19">
                  <c:v>0.44223524137384312</c:v>
                </c:pt>
                <c:pt idx="20">
                  <c:v>0.43464929982553707</c:v>
                </c:pt>
                <c:pt idx="21">
                  <c:v>0.42733572839326756</c:v>
                </c:pt>
                <c:pt idx="22">
                  <c:v>0.43174970958182912</c:v>
                </c:pt>
                <c:pt idx="23">
                  <c:v>0.421030917798426</c:v>
                </c:pt>
              </c:numCache>
            </c:numRef>
          </c:val>
          <c:extLst>
            <c:ext xmlns:c16="http://schemas.microsoft.com/office/drawing/2014/chart" uri="{C3380CC4-5D6E-409C-BE32-E72D297353CC}">
              <c16:uniqueId val="{00000000-1A77-4975-B463-ADDE2A7C1486}"/>
            </c:ext>
          </c:extLst>
        </c:ser>
        <c:ser>
          <c:idx val="1"/>
          <c:order val="1"/>
          <c:tx>
            <c:v> POU</c:v>
          </c:tx>
          <c:spPr>
            <a:solidFill>
              <a:schemeClr val="accent5">
                <a:lumMod val="60000"/>
                <a:lumOff val="40000"/>
              </a:schemeClr>
            </a:solidFill>
            <a:ln w="25400">
              <a:noFill/>
            </a:ln>
          </c:spPr>
          <c:cat>
            <c:numRef>
              <c:f>'Capacity by Offtake'!$A$27:$A$50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Offtake'!$J$27:$J$50</c:f>
              <c:numCache>
                <c:formatCode>0%</c:formatCode>
                <c:ptCount val="24"/>
                <c:pt idx="0">
                  <c:v>3.2304830388826963E-2</c:v>
                </c:pt>
                <c:pt idx="1">
                  <c:v>3.9027406988077308E-2</c:v>
                </c:pt>
                <c:pt idx="2">
                  <c:v>4.6117135547998941E-2</c:v>
                </c:pt>
                <c:pt idx="3">
                  <c:v>0.11100786170834924</c:v>
                </c:pt>
                <c:pt idx="4">
                  <c:v>0.12994059079909009</c:v>
                </c:pt>
                <c:pt idx="5">
                  <c:v>0.13767345485230173</c:v>
                </c:pt>
                <c:pt idx="6">
                  <c:v>0.13642063887497968</c:v>
                </c:pt>
                <c:pt idx="7">
                  <c:v>0.14798601574574249</c:v>
                </c:pt>
                <c:pt idx="8">
                  <c:v>0.14568358572392706</c:v>
                </c:pt>
                <c:pt idx="9">
                  <c:v>0.15489197361624318</c:v>
                </c:pt>
                <c:pt idx="10">
                  <c:v>0.17370265341753521</c:v>
                </c:pt>
                <c:pt idx="11">
                  <c:v>0.19534032290745934</c:v>
                </c:pt>
                <c:pt idx="12">
                  <c:v>0.21006366706776933</c:v>
                </c:pt>
                <c:pt idx="13">
                  <c:v>0.19959136538852754</c:v>
                </c:pt>
                <c:pt idx="14">
                  <c:v>0.2054005710458657</c:v>
                </c:pt>
                <c:pt idx="15">
                  <c:v>0.20354119556646619</c:v>
                </c:pt>
                <c:pt idx="16">
                  <c:v>0.19949764230207945</c:v>
                </c:pt>
                <c:pt idx="17">
                  <c:v>0.20325688345549489</c:v>
                </c:pt>
                <c:pt idx="18">
                  <c:v>0.20743376962627033</c:v>
                </c:pt>
                <c:pt idx="19">
                  <c:v>0.20506505529323857</c:v>
                </c:pt>
                <c:pt idx="20">
                  <c:v>0.19857636717862351</c:v>
                </c:pt>
                <c:pt idx="21">
                  <c:v>0.19177525675579141</c:v>
                </c:pt>
                <c:pt idx="22">
                  <c:v>0.18455479186916957</c:v>
                </c:pt>
                <c:pt idx="23">
                  <c:v>0.17840900497396611</c:v>
                </c:pt>
              </c:numCache>
            </c:numRef>
          </c:val>
          <c:extLst>
            <c:ext xmlns:c16="http://schemas.microsoft.com/office/drawing/2014/chart" uri="{C3380CC4-5D6E-409C-BE32-E72D297353CC}">
              <c16:uniqueId val="{00000001-1A77-4975-B463-ADDE2A7C1486}"/>
            </c:ext>
          </c:extLst>
        </c:ser>
        <c:ser>
          <c:idx val="2"/>
          <c:order val="2"/>
          <c:tx>
            <c:v> Power Marketer</c:v>
          </c:tx>
          <c:spPr>
            <a:solidFill>
              <a:srgbClr val="9BBB59"/>
            </a:solidFill>
            <a:ln w="25400">
              <a:noFill/>
            </a:ln>
          </c:spPr>
          <c:cat>
            <c:numRef>
              <c:f>'Capacity by Offtake'!$A$27:$A$50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Offtake'!$L$27:$L$50</c:f>
              <c:numCache>
                <c:formatCode>0%</c:formatCode>
                <c:ptCount val="24"/>
                <c:pt idx="0">
                  <c:v>0</c:v>
                </c:pt>
                <c:pt idx="1">
                  <c:v>0</c:v>
                </c:pt>
                <c:pt idx="2">
                  <c:v>4.2291018322990516E-3</c:v>
                </c:pt>
                <c:pt idx="3">
                  <c:v>0.20111784079793638</c:v>
                </c:pt>
                <c:pt idx="4">
                  <c:v>0.20616571806373216</c:v>
                </c:pt>
                <c:pt idx="5">
                  <c:v>0.24757307988937036</c:v>
                </c:pt>
                <c:pt idx="6">
                  <c:v>0.23275197694046482</c:v>
                </c:pt>
                <c:pt idx="7">
                  <c:v>0.20740151829436684</c:v>
                </c:pt>
                <c:pt idx="8">
                  <c:v>0.17817280900356314</c:v>
                </c:pt>
                <c:pt idx="9">
                  <c:v>0.18512098731193244</c:v>
                </c:pt>
                <c:pt idx="10">
                  <c:v>0.14733164569850415</c:v>
                </c:pt>
                <c:pt idx="11">
                  <c:v>0.11278644651007196</c:v>
                </c:pt>
                <c:pt idx="12">
                  <c:v>0.10558991966433301</c:v>
                </c:pt>
                <c:pt idx="13">
                  <c:v>9.7787255183202582E-2</c:v>
                </c:pt>
                <c:pt idx="14">
                  <c:v>7.8748208638267661E-2</c:v>
                </c:pt>
                <c:pt idx="15">
                  <c:v>7.7352107521933874E-2</c:v>
                </c:pt>
                <c:pt idx="16">
                  <c:v>7.1679374947921273E-2</c:v>
                </c:pt>
                <c:pt idx="17">
                  <c:v>6.3842401474343655E-2</c:v>
                </c:pt>
                <c:pt idx="18">
                  <c:v>5.8505465039912948E-2</c:v>
                </c:pt>
                <c:pt idx="19">
                  <c:v>5.8402078224024635E-2</c:v>
                </c:pt>
                <c:pt idx="20">
                  <c:v>5.6028040027330431E-2</c:v>
                </c:pt>
                <c:pt idx="21">
                  <c:v>5.9620143078748175E-2</c:v>
                </c:pt>
                <c:pt idx="22">
                  <c:v>5.4611793258030672E-2</c:v>
                </c:pt>
                <c:pt idx="23">
                  <c:v>5.1318242197342295E-2</c:v>
                </c:pt>
              </c:numCache>
            </c:numRef>
          </c:val>
          <c:extLst>
            <c:ext xmlns:c16="http://schemas.microsoft.com/office/drawing/2014/chart" uri="{C3380CC4-5D6E-409C-BE32-E72D297353CC}">
              <c16:uniqueId val="{00000002-1A77-4975-B463-ADDE2A7C1486}"/>
            </c:ext>
          </c:extLst>
        </c:ser>
        <c:ser>
          <c:idx val="4"/>
          <c:order val="3"/>
          <c:tx>
            <c:v> Merchant/Quasi-Merchant</c:v>
          </c:tx>
          <c:spPr>
            <a:solidFill>
              <a:srgbClr val="F79646"/>
            </a:solidFill>
            <a:ln w="25400">
              <a:noFill/>
            </a:ln>
          </c:spPr>
          <c:cat>
            <c:numRef>
              <c:f>'Capacity by Offtake'!$A$27:$A$50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Offtake'!$O$27:$O$50</c:f>
              <c:numCache>
                <c:formatCode>0%</c:formatCode>
                <c:ptCount val="24"/>
                <c:pt idx="0">
                  <c:v>0</c:v>
                </c:pt>
                <c:pt idx="1">
                  <c:v>0</c:v>
                </c:pt>
                <c:pt idx="2">
                  <c:v>4.6967429002936593E-3</c:v>
                </c:pt>
                <c:pt idx="3">
                  <c:v>1.0012996411467428E-2</c:v>
                </c:pt>
                <c:pt idx="4">
                  <c:v>9.1114125101557936E-3</c:v>
                </c:pt>
                <c:pt idx="5">
                  <c:v>6.6746226669543319E-3</c:v>
                </c:pt>
                <c:pt idx="6">
                  <c:v>6.2750425925123376E-3</c:v>
                </c:pt>
                <c:pt idx="7">
                  <c:v>3.31818418289965E-2</c:v>
                </c:pt>
                <c:pt idx="8">
                  <c:v>9.544659977602199E-2</c:v>
                </c:pt>
                <c:pt idx="9">
                  <c:v>0.11476583948804674</c:v>
                </c:pt>
                <c:pt idx="10">
                  <c:v>0.20367240712266543</c:v>
                </c:pt>
                <c:pt idx="11">
                  <c:v>0.24346424247968226</c:v>
                </c:pt>
                <c:pt idx="12">
                  <c:v>0.23963368873818394</c:v>
                </c:pt>
                <c:pt idx="13">
                  <c:v>0.22789826878523137</c:v>
                </c:pt>
                <c:pt idx="14">
                  <c:v>0.21876478968961777</c:v>
                </c:pt>
                <c:pt idx="15">
                  <c:v>0.21933903125002907</c:v>
                </c:pt>
                <c:pt idx="16">
                  <c:v>0.22762892881400854</c:v>
                </c:pt>
                <c:pt idx="17">
                  <c:v>0.23516361474153757</c:v>
                </c:pt>
                <c:pt idx="18">
                  <c:v>0.2338050447117391</c:v>
                </c:pt>
                <c:pt idx="19">
                  <c:v>0.23114086131354211</c:v>
                </c:pt>
                <c:pt idx="20">
                  <c:v>0.23136413848426865</c:v>
                </c:pt>
                <c:pt idx="21">
                  <c:v>0.22921455133065441</c:v>
                </c:pt>
                <c:pt idx="22">
                  <c:v>0.21351945717708498</c:v>
                </c:pt>
                <c:pt idx="23">
                  <c:v>0.19961840888184471</c:v>
                </c:pt>
              </c:numCache>
            </c:numRef>
          </c:val>
          <c:extLst>
            <c:ext xmlns:c16="http://schemas.microsoft.com/office/drawing/2014/chart" uri="{C3380CC4-5D6E-409C-BE32-E72D297353CC}">
              <c16:uniqueId val="{00000003-1A77-4975-B463-ADDE2A7C1486}"/>
            </c:ext>
          </c:extLst>
        </c:ser>
        <c:ser>
          <c:idx val="6"/>
          <c:order val="4"/>
          <c:tx>
            <c:v> Direct Retail</c:v>
          </c:tx>
          <c:spPr>
            <a:solidFill>
              <a:schemeClr val="bg1">
                <a:lumMod val="75000"/>
              </a:schemeClr>
            </a:solidFill>
          </c:spPr>
          <c:cat>
            <c:numRef>
              <c:f>'Capacity by Offtake'!$A$27:$A$50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Offtake'!$M$27:$M$50</c:f>
              <c:numCache>
                <c:formatCode>0%</c:formatCode>
                <c:ptCount val="24"/>
                <c:pt idx="0">
                  <c:v>0</c:v>
                </c:pt>
                <c:pt idx="1">
                  <c:v>0</c:v>
                </c:pt>
                <c:pt idx="2">
                  <c:v>0</c:v>
                </c:pt>
                <c:pt idx="3">
                  <c:v>0</c:v>
                </c:pt>
                <c:pt idx="4">
                  <c:v>0</c:v>
                </c:pt>
                <c:pt idx="5">
                  <c:v>0</c:v>
                </c:pt>
                <c:pt idx="6">
                  <c:v>0</c:v>
                </c:pt>
                <c:pt idx="7">
                  <c:v>0</c:v>
                </c:pt>
                <c:pt idx="8">
                  <c:v>0</c:v>
                </c:pt>
                <c:pt idx="9">
                  <c:v>0</c:v>
                </c:pt>
                <c:pt idx="10">
                  <c:v>0</c:v>
                </c:pt>
                <c:pt idx="11">
                  <c:v>5.817026791001244E-3</c:v>
                </c:pt>
                <c:pt idx="12">
                  <c:v>5.37982000847269E-3</c:v>
                </c:pt>
                <c:pt idx="13">
                  <c:v>7.7172086982441289E-3</c:v>
                </c:pt>
                <c:pt idx="14">
                  <c:v>7.1832078362050033E-3</c:v>
                </c:pt>
                <c:pt idx="15">
                  <c:v>7.0558591046922707E-3</c:v>
                </c:pt>
                <c:pt idx="16">
                  <c:v>6.5384071171109186E-3</c:v>
                </c:pt>
                <c:pt idx="17">
                  <c:v>1.7070316357649627E-2</c:v>
                </c:pt>
                <c:pt idx="18">
                  <c:v>3.9545862739601298E-2</c:v>
                </c:pt>
                <c:pt idx="19">
                  <c:v>5.5315312344329064E-2</c:v>
                </c:pt>
                <c:pt idx="20">
                  <c:v>6.9398367761125207E-2</c:v>
                </c:pt>
                <c:pt idx="21">
                  <c:v>8.2824586010948359E-2</c:v>
                </c:pt>
                <c:pt idx="22">
                  <c:v>0.10761640208677346</c:v>
                </c:pt>
                <c:pt idx="23">
                  <c:v>0.13157377505704548</c:v>
                </c:pt>
              </c:numCache>
            </c:numRef>
          </c:val>
          <c:extLst>
            <c:ext xmlns:c16="http://schemas.microsoft.com/office/drawing/2014/chart" uri="{C3380CC4-5D6E-409C-BE32-E72D297353CC}">
              <c16:uniqueId val="{00000004-1A77-4975-B463-ADDE2A7C1486}"/>
            </c:ext>
          </c:extLst>
        </c:ser>
        <c:ser>
          <c:idx val="3"/>
          <c:order val="5"/>
          <c:tx>
            <c:v> On-Site</c:v>
          </c:tx>
          <c:spPr>
            <a:solidFill>
              <a:srgbClr val="C0504D"/>
            </a:solidFill>
            <a:ln w="25400">
              <a:noFill/>
            </a:ln>
          </c:spPr>
          <c:cat>
            <c:numRef>
              <c:f>'Capacity by Offtake'!$A$27:$A$50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Offtake'!$N$27:$N$50</c:f>
              <c:numCache>
                <c:formatCode>0%</c:formatCode>
                <c:ptCount val="24"/>
                <c:pt idx="0">
                  <c:v>1.4803469800255791E-3</c:v>
                </c:pt>
                <c:pt idx="1">
                  <c:v>1.3712705627777814E-3</c:v>
                </c:pt>
                <c:pt idx="2">
                  <c:v>1.4232554243313747E-3</c:v>
                </c:pt>
                <c:pt idx="3">
                  <c:v>1.0762464975598704E-3</c:v>
                </c:pt>
                <c:pt idx="4">
                  <c:v>1.2223107901710604E-3</c:v>
                </c:pt>
                <c:pt idx="5">
                  <c:v>1.0319561013842123E-3</c:v>
                </c:pt>
                <c:pt idx="6">
                  <c:v>1.2133259251081478E-3</c:v>
                </c:pt>
                <c:pt idx="7">
                  <c:v>2.3198387173511722E-3</c:v>
                </c:pt>
                <c:pt idx="8">
                  <c:v>2.1017816407487046E-3</c:v>
                </c:pt>
                <c:pt idx="9">
                  <c:v>1.7251997594994615E-3</c:v>
                </c:pt>
                <c:pt idx="10">
                  <c:v>3.0561034913884752E-3</c:v>
                </c:pt>
                <c:pt idx="11">
                  <c:v>3.7035640866118786E-3</c:v>
                </c:pt>
                <c:pt idx="12">
                  <c:v>3.6697446269559589E-3</c:v>
                </c:pt>
                <c:pt idx="13">
                  <c:v>3.9578847371888716E-3</c:v>
                </c:pt>
                <c:pt idx="14">
                  <c:v>4.7025237352109747E-3</c:v>
                </c:pt>
                <c:pt idx="15">
                  <c:v>4.8488059423850262E-3</c:v>
                </c:pt>
                <c:pt idx="16">
                  <c:v>4.8444950729268476E-3</c:v>
                </c:pt>
                <c:pt idx="17">
                  <c:v>4.3218145611560359E-3</c:v>
                </c:pt>
                <c:pt idx="18">
                  <c:v>3.9342628383829438E-3</c:v>
                </c:pt>
                <c:pt idx="19">
                  <c:v>3.6936523351225681E-3</c:v>
                </c:pt>
                <c:pt idx="20">
                  <c:v>3.5796130590832744E-3</c:v>
                </c:pt>
                <c:pt idx="21">
                  <c:v>3.3735672269479219E-3</c:v>
                </c:pt>
                <c:pt idx="22">
                  <c:v>2.9050232250485363E-3</c:v>
                </c:pt>
                <c:pt idx="23">
                  <c:v>2.6213197410429332E-3</c:v>
                </c:pt>
              </c:numCache>
            </c:numRef>
          </c:val>
          <c:extLst>
            <c:ext xmlns:c16="http://schemas.microsoft.com/office/drawing/2014/chart" uri="{C3380CC4-5D6E-409C-BE32-E72D297353CC}">
              <c16:uniqueId val="{00000005-1A77-4975-B463-ADDE2A7C1486}"/>
            </c:ext>
          </c:extLst>
        </c:ser>
        <c:ser>
          <c:idx val="7"/>
          <c:order val="6"/>
          <c:tx>
            <c:v> Undisclosed</c:v>
          </c:tx>
          <c:spPr>
            <a:solidFill>
              <a:schemeClr val="bg2">
                <a:lumMod val="50000"/>
              </a:schemeClr>
            </a:solidFill>
          </c:spPr>
          <c:cat>
            <c:numRef>
              <c:f>'Capacity by Offtake'!$A$27:$A$50</c:f>
              <c:numCache>
                <c:formatCode>0</c:formatCode>
                <c:ptCount val="24"/>
                <c:pt idx="0" formatCode="General">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numCache>
            </c:numRef>
          </c:cat>
          <c:val>
            <c:numRef>
              <c:f>'Capacity by Offtake'!$K$27:$K$50</c:f>
              <c:numCache>
                <c:formatCode>0%</c:formatCode>
                <c:ptCount val="2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4.1477991158998962E-3</c:v>
                </c:pt>
                <c:pt idx="20">
                  <c:v>6.4041736640319084E-3</c:v>
                </c:pt>
                <c:pt idx="21">
                  <c:v>5.8561672036420691E-3</c:v>
                </c:pt>
                <c:pt idx="22">
                  <c:v>5.0428228020636904E-3</c:v>
                </c:pt>
                <c:pt idx="23">
                  <c:v>1.5428331350332319E-2</c:v>
                </c:pt>
              </c:numCache>
            </c:numRef>
          </c:val>
          <c:extLst>
            <c:ext xmlns:c16="http://schemas.microsoft.com/office/drawing/2014/chart" uri="{C3380CC4-5D6E-409C-BE32-E72D297353CC}">
              <c16:uniqueId val="{00000006-1A77-4975-B463-ADDE2A7C1486}"/>
            </c:ext>
          </c:extLst>
        </c:ser>
        <c:dLbls>
          <c:showLegendKey val="0"/>
          <c:showVal val="0"/>
          <c:showCatName val="0"/>
          <c:showSerName val="0"/>
          <c:showPercent val="0"/>
          <c:showBubbleSize val="0"/>
        </c:dLbls>
        <c:axId val="1074623728"/>
        <c:axId val="1"/>
      </c:areaChart>
      <c:catAx>
        <c:axId val="1074623728"/>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crossAx val="1"/>
        <c:crosses val="autoZero"/>
        <c:auto val="1"/>
        <c:lblAlgn val="ctr"/>
        <c:lblOffset val="20"/>
        <c:tickLblSkip val="2"/>
        <c:tickMarkSkip val="1"/>
        <c:noMultiLvlLbl val="0"/>
      </c:catAx>
      <c:valAx>
        <c:axId val="1"/>
        <c:scaling>
          <c:orientation val="minMax"/>
        </c:scaling>
        <c:delete val="0"/>
        <c:axPos val="l"/>
        <c:majorGridlines>
          <c:spPr>
            <a:ln w="3175">
              <a:solidFill>
                <a:srgbClr val="808080"/>
              </a:solidFill>
              <a:prstDash val="sysDash"/>
            </a:ln>
          </c:spPr>
        </c:majorGridlines>
        <c:numFmt formatCode="0%" sourceLinked="1"/>
        <c:majorTickMark val="out"/>
        <c:minorTickMark val="none"/>
        <c:tickLblPos val="nextTo"/>
        <c:spPr>
          <a:ln w="3175">
            <a:noFill/>
            <a:prstDash val="solid"/>
          </a:ln>
        </c:spPr>
        <c:txPr>
          <a:bodyPr rot="0" vert="horz"/>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crossAx val="1074623728"/>
        <c:crosses val="autoZero"/>
        <c:crossBetween val="midCat"/>
        <c:majorUnit val="0.2"/>
      </c:valAx>
      <c:spPr>
        <a:noFill/>
        <a:ln w="25400">
          <a:noFill/>
        </a:ln>
      </c:spPr>
    </c:plotArea>
    <c:plotVisOnly val="1"/>
    <c:dispBlanksAs val="zero"/>
    <c:showDLblsOverMax val="0"/>
  </c:chart>
  <c:spPr>
    <a:solidFill>
      <a:schemeClr val="bg1"/>
    </a:solidFill>
    <a:ln w="9525">
      <a:noFill/>
    </a:ln>
  </c:spPr>
  <c:txPr>
    <a:bodyPr/>
    <a:lstStyle/>
    <a:p>
      <a:pPr>
        <a:defRPr sz="1100" b="0" i="0" u="none" strike="noStrike" baseline="0">
          <a:solidFill>
            <a:srgbClr val="000000"/>
          </a:solidFill>
          <a:latin typeface="Calibri"/>
          <a:ea typeface="Calibri"/>
          <a:cs typeface="Calibri"/>
        </a:defRPr>
      </a:pPr>
      <a:endParaRPr lang="en-US"/>
    </a:p>
  </c:txPr>
  <c:printSettings>
    <c:headerFooter alignWithMargins="0"/>
    <c:pageMargins b="1" l="0.75" r="0.75" t="1" header="0.5" footer="0.5"/>
    <c:pageSetup/>
  </c:printSettings>
  <c:userShapes r:id="rId1"/>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1459227467811159E-2"/>
          <c:y val="0.179235752290301"/>
          <c:w val="0.9570815450643777"/>
          <c:h val="0.58530163566604132"/>
        </c:manualLayout>
      </c:layout>
      <c:pieChart>
        <c:varyColors val="1"/>
        <c:ser>
          <c:idx val="0"/>
          <c:order val="0"/>
          <c:spPr>
            <a:solidFill>
              <a:srgbClr val="9999FF"/>
            </a:solidFill>
            <a:ln w="3175">
              <a:noFill/>
              <a:prstDash val="solid"/>
            </a:ln>
          </c:spPr>
          <c:dPt>
            <c:idx val="0"/>
            <c:bubble3D val="0"/>
            <c:spPr>
              <a:solidFill>
                <a:srgbClr val="8064A2"/>
              </a:solidFill>
              <a:ln w="3175">
                <a:noFill/>
                <a:prstDash val="solid"/>
              </a:ln>
            </c:spPr>
            <c:extLst>
              <c:ext xmlns:c16="http://schemas.microsoft.com/office/drawing/2014/chart" uri="{C3380CC4-5D6E-409C-BE32-E72D297353CC}">
                <c16:uniqueId val="{00000001-838D-4532-A5B6-5F10DA0FBC87}"/>
              </c:ext>
            </c:extLst>
          </c:dPt>
          <c:dPt>
            <c:idx val="1"/>
            <c:bubble3D val="0"/>
            <c:spPr>
              <a:solidFill>
                <a:schemeClr val="accent5">
                  <a:lumMod val="60000"/>
                  <a:lumOff val="40000"/>
                </a:schemeClr>
              </a:solidFill>
              <a:ln w="3175">
                <a:noFill/>
                <a:prstDash val="solid"/>
              </a:ln>
            </c:spPr>
            <c:extLst>
              <c:ext xmlns:c16="http://schemas.microsoft.com/office/drawing/2014/chart" uri="{C3380CC4-5D6E-409C-BE32-E72D297353CC}">
                <c16:uniqueId val="{00000003-838D-4532-A5B6-5F10DA0FBC87}"/>
              </c:ext>
            </c:extLst>
          </c:dPt>
          <c:dPt>
            <c:idx val="2"/>
            <c:bubble3D val="0"/>
            <c:spPr>
              <a:solidFill>
                <a:schemeClr val="bg2">
                  <a:lumMod val="50000"/>
                </a:schemeClr>
              </a:solidFill>
              <a:ln w="3175">
                <a:noFill/>
                <a:prstDash val="solid"/>
              </a:ln>
            </c:spPr>
            <c:extLst>
              <c:ext xmlns:c16="http://schemas.microsoft.com/office/drawing/2014/chart" uri="{C3380CC4-5D6E-409C-BE32-E72D297353CC}">
                <c16:uniqueId val="{00000005-838D-4532-A5B6-5F10DA0FBC87}"/>
              </c:ext>
            </c:extLst>
          </c:dPt>
          <c:dPt>
            <c:idx val="3"/>
            <c:bubble3D val="0"/>
            <c:spPr>
              <a:solidFill>
                <a:schemeClr val="accent3"/>
              </a:solidFill>
              <a:ln w="3175">
                <a:noFill/>
                <a:prstDash val="solid"/>
              </a:ln>
            </c:spPr>
            <c:extLst>
              <c:ext xmlns:c16="http://schemas.microsoft.com/office/drawing/2014/chart" uri="{C3380CC4-5D6E-409C-BE32-E72D297353CC}">
                <c16:uniqueId val="{00000007-838D-4532-A5B6-5F10DA0FBC87}"/>
              </c:ext>
            </c:extLst>
          </c:dPt>
          <c:dPt>
            <c:idx val="4"/>
            <c:bubble3D val="0"/>
            <c:spPr>
              <a:solidFill>
                <a:schemeClr val="bg1">
                  <a:lumMod val="75000"/>
                </a:schemeClr>
              </a:solidFill>
              <a:ln w="3175">
                <a:noFill/>
                <a:prstDash val="solid"/>
              </a:ln>
            </c:spPr>
            <c:extLst>
              <c:ext xmlns:c16="http://schemas.microsoft.com/office/drawing/2014/chart" uri="{C3380CC4-5D6E-409C-BE32-E72D297353CC}">
                <c16:uniqueId val="{00000009-838D-4532-A5B6-5F10DA0FBC87}"/>
              </c:ext>
            </c:extLst>
          </c:dPt>
          <c:dPt>
            <c:idx val="5"/>
            <c:bubble3D val="0"/>
            <c:spPr>
              <a:solidFill>
                <a:srgbClr val="F79646"/>
              </a:solidFill>
              <a:ln w="3175">
                <a:noFill/>
                <a:prstDash val="solid"/>
              </a:ln>
            </c:spPr>
            <c:extLst>
              <c:ext xmlns:c16="http://schemas.microsoft.com/office/drawing/2014/chart" uri="{C3380CC4-5D6E-409C-BE32-E72D297353CC}">
                <c16:uniqueId val="{0000000B-838D-4532-A5B6-5F10DA0FBC87}"/>
              </c:ext>
            </c:extLst>
          </c:dPt>
          <c:dPt>
            <c:idx val="6"/>
            <c:bubble3D val="0"/>
            <c:spPr>
              <a:solidFill>
                <a:srgbClr val="F79646"/>
              </a:solidFill>
              <a:ln w="3175">
                <a:noFill/>
                <a:prstDash val="solid"/>
              </a:ln>
            </c:spPr>
            <c:extLst>
              <c:ext xmlns:c16="http://schemas.microsoft.com/office/drawing/2014/chart" uri="{C3380CC4-5D6E-409C-BE32-E72D297353CC}">
                <c16:uniqueId val="{0000000D-838D-4532-A5B6-5F10DA0FBC87}"/>
              </c:ext>
            </c:extLst>
          </c:dPt>
          <c:val>
            <c:numRef>
              <c:f>'Capacity by Offtake'!$B$53:$H$53</c:f>
              <c:numCache>
                <c:formatCode>#,##0</c:formatCode>
                <c:ptCount val="7"/>
                <c:pt idx="0">
                  <c:v>4318.9350000000004</c:v>
                </c:pt>
                <c:pt idx="1">
                  <c:v>1631.3600000000001</c:v>
                </c:pt>
                <c:pt idx="2">
                  <c:v>1494.0450000000001</c:v>
                </c:pt>
                <c:pt idx="3">
                  <c:v>280.15999999999997</c:v>
                </c:pt>
                <c:pt idx="4">
                  <c:v>4733.915</c:v>
                </c:pt>
                <c:pt idx="5">
                  <c:v>0</c:v>
                </c:pt>
                <c:pt idx="6">
                  <c:v>954.71500000000015</c:v>
                </c:pt>
              </c:numCache>
            </c:numRef>
          </c:val>
          <c:extLst>
            <c:ext xmlns:c16="http://schemas.microsoft.com/office/drawing/2014/chart" uri="{C3380CC4-5D6E-409C-BE32-E72D297353CC}">
              <c16:uniqueId val="{0000000E-838D-4532-A5B6-5F10DA0FBC87}"/>
            </c:ext>
          </c:extLst>
        </c:ser>
        <c:dLbls>
          <c:showLegendKey val="0"/>
          <c:showVal val="0"/>
          <c:showCatName val="0"/>
          <c:showSerName val="0"/>
          <c:showPercent val="0"/>
          <c:showBubbleSize val="0"/>
          <c:showLeaderLines val="1"/>
        </c:dLbls>
        <c:firstSliceAng val="343"/>
      </c:pieChart>
      <c:spPr>
        <a:noFill/>
        <a:ln w="25400">
          <a:noFill/>
        </a:ln>
      </c:spPr>
    </c:plotArea>
    <c:plotVisOnly val="1"/>
    <c:dispBlanksAs val="zero"/>
    <c:showDLblsOverMax val="0"/>
  </c:chart>
  <c:spPr>
    <a:solidFill>
      <a:schemeClr val="bg1"/>
    </a:solidFill>
    <a:ln w="9525">
      <a:noFill/>
    </a:ln>
  </c:spPr>
  <c:txPr>
    <a:bodyPr/>
    <a:lstStyle/>
    <a:p>
      <a:pPr>
        <a:defRPr sz="1100" b="1" i="0" u="none" strike="noStrike" baseline="0">
          <a:solidFill>
            <a:srgbClr val="000000"/>
          </a:solidFill>
          <a:latin typeface="Calibri"/>
          <a:ea typeface="Calibri"/>
          <a:cs typeface="Calibri"/>
        </a:defRPr>
      </a:pPr>
      <a:endParaRPr lang="en-US"/>
    </a:p>
  </c:txPr>
  <c:printSettings>
    <c:headerFooter alignWithMargins="0"/>
    <c:pageMargins b="1" l="0.75" r="0.75" t="1" header="0.5" footer="0.5"/>
    <c:pageSetup orientation="landscape"/>
  </c:printSettings>
  <c:userShapes r:id="rId1"/>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837901286965703E-2"/>
          <c:y val="0.110380559698011"/>
          <c:w val="0.867021170968164"/>
          <c:h val="0.79365690249238796"/>
        </c:manualLayout>
      </c:layout>
      <c:barChart>
        <c:barDir val="col"/>
        <c:grouping val="clustered"/>
        <c:varyColors val="0"/>
        <c:ser>
          <c:idx val="2"/>
          <c:order val="2"/>
          <c:tx>
            <c:strRef>
              <c:f>'Avg Capacity, Height &amp; Diameter'!$A$25</c:f>
              <c:strCache>
                <c:ptCount val="1"/>
                <c:pt idx="0">
                  <c:v>Average Nameplate Capacity (left scale)</c:v>
                </c:pt>
              </c:strCache>
            </c:strRef>
          </c:tx>
          <c:spPr>
            <a:solidFill>
              <a:schemeClr val="bg1">
                <a:lumMod val="65000"/>
              </a:schemeClr>
            </a:solidFill>
            <a:ln w="12700">
              <a:noFill/>
              <a:prstDash val="solid"/>
            </a:ln>
          </c:spPr>
          <c:invertIfNegative val="0"/>
          <c:cat>
            <c:strRef>
              <c:f>'Avg Capacity, Height &amp; Diameter'!$B$24:$U$24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'Avg Capacity, Height &amp; Diameter'!$B$25:$U$25</c:f>
              <c:numCache>
                <c:formatCode>0.00</c:formatCode>
                <c:ptCount val="20"/>
                <c:pt idx="0">
                  <c:v>0.7163891</c:v>
                </c:pt>
                <c:pt idx="1">
                  <c:v>0.88826479999999997</c:v>
                </c:pt>
                <c:pt idx="2">
                  <c:v>1.2335670000000001</c:v>
                </c:pt>
                <c:pt idx="3">
                  <c:v>1.455627</c:v>
                </c:pt>
                <c:pt idx="4">
                  <c:v>1.612465</c:v>
                </c:pt>
                <c:pt idx="5">
                  <c:v>1.6455329999999999</c:v>
                </c:pt>
                <c:pt idx="6">
                  <c:v>1.6668529999999999</c:v>
                </c:pt>
                <c:pt idx="7">
                  <c:v>1.741606</c:v>
                </c:pt>
                <c:pt idx="8">
                  <c:v>1.791247</c:v>
                </c:pt>
                <c:pt idx="9">
                  <c:v>1.966372</c:v>
                </c:pt>
                <c:pt idx="10">
                  <c:v>1.9456389999999999</c:v>
                </c:pt>
                <c:pt idx="11">
                  <c:v>1.864476</c:v>
                </c:pt>
                <c:pt idx="12">
                  <c:v>1.9407350000000001</c:v>
                </c:pt>
                <c:pt idx="13">
                  <c:v>2.0062259999999998</c:v>
                </c:pt>
                <c:pt idx="14">
                  <c:v>2.1511100000000001</c:v>
                </c:pt>
                <c:pt idx="15">
                  <c:v>2.3218130000000001</c:v>
                </c:pt>
                <c:pt idx="16">
                  <c:v>2.4303759999999999</c:v>
                </c:pt>
                <c:pt idx="17">
                  <c:v>2.5508519999999999</c:v>
                </c:pt>
                <c:pt idx="18">
                  <c:v>2.7620819999999999</c:v>
                </c:pt>
                <c:pt idx="19">
                  <c:v>3.0020449999999999</c:v>
                </c:pt>
              </c:numCache>
            </c:numRef>
          </c:val>
          <c:extLst>
            <c:ext xmlns:c16="http://schemas.microsoft.com/office/drawing/2014/chart" uri="{C3380CC4-5D6E-409C-BE32-E72D297353CC}">
              <c16:uniqueId val="{00000000-1F9B-44ED-8E3D-CCC8D8876FE3}"/>
            </c:ext>
          </c:extLst>
        </c:ser>
        <c:dLbls>
          <c:showLegendKey val="0"/>
          <c:showVal val="0"/>
          <c:showCatName val="0"/>
          <c:showSerName val="0"/>
          <c:showPercent val="0"/>
          <c:showBubbleSize val="0"/>
        </c:dLbls>
        <c:gapWidth val="50"/>
        <c:overlap val="100"/>
        <c:axId val="2079063928"/>
        <c:axId val="2079067336"/>
      </c:barChart>
      <c:lineChart>
        <c:grouping val="standard"/>
        <c:varyColors val="0"/>
        <c:ser>
          <c:idx val="0"/>
          <c:order val="0"/>
          <c:tx>
            <c:strRef>
              <c:f>'Avg Capacity, Height &amp; Diameter'!$A$26</c:f>
              <c:strCache>
                <c:ptCount val="1"/>
                <c:pt idx="0">
                  <c:v>Average Rotor Diameter (right scale)</c:v>
                </c:pt>
              </c:strCache>
            </c:strRef>
          </c:tx>
          <c:spPr>
            <a:ln w="38100">
              <a:solidFill>
                <a:schemeClr val="accent3"/>
              </a:solidFill>
              <a:prstDash val="solid"/>
            </a:ln>
          </c:spPr>
          <c:marker>
            <c:symbol val="none"/>
          </c:marker>
          <c:cat>
            <c:strRef>
              <c:f>'Avg Capacity, Height &amp; Diameter'!$B$24:$U$24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'Avg Capacity, Height &amp; Diameter'!$B$26:$U$26</c:f>
              <c:numCache>
                <c:formatCode>0.0</c:formatCode>
                <c:ptCount val="20"/>
                <c:pt idx="0">
                  <c:v>48.206699999999998</c:v>
                </c:pt>
                <c:pt idx="1">
                  <c:v>52.945</c:v>
                </c:pt>
                <c:pt idx="2">
                  <c:v>63.630400000000002</c:v>
                </c:pt>
                <c:pt idx="3">
                  <c:v>73.614800000000002</c:v>
                </c:pt>
                <c:pt idx="4">
                  <c:v>77.871899999999997</c:v>
                </c:pt>
                <c:pt idx="5">
                  <c:v>79.039299999999997</c:v>
                </c:pt>
                <c:pt idx="6">
                  <c:v>79.274199999999993</c:v>
                </c:pt>
                <c:pt idx="7">
                  <c:v>81.507999999999996</c:v>
                </c:pt>
                <c:pt idx="8">
                  <c:v>84.083699999999993</c:v>
                </c:pt>
                <c:pt idx="9">
                  <c:v>88.985699999999994</c:v>
                </c:pt>
                <c:pt idx="10">
                  <c:v>93.400800000000004</c:v>
                </c:pt>
                <c:pt idx="11">
                  <c:v>96.8857</c:v>
                </c:pt>
                <c:pt idx="12">
                  <c:v>99.450800000000001</c:v>
                </c:pt>
                <c:pt idx="13">
                  <c:v>102.389</c:v>
                </c:pt>
                <c:pt idx="14">
                  <c:v>108.23099999999999</c:v>
                </c:pt>
                <c:pt idx="15">
                  <c:v>113.004</c:v>
                </c:pt>
                <c:pt idx="16">
                  <c:v>115.622</c:v>
                </c:pt>
                <c:pt idx="17">
                  <c:v>121.16</c:v>
                </c:pt>
                <c:pt idx="18">
                  <c:v>124.858</c:v>
                </c:pt>
                <c:pt idx="19">
                  <c:v>127.459</c:v>
                </c:pt>
              </c:numCache>
            </c:numRef>
          </c:val>
          <c:smooth val="0"/>
          <c:extLst>
            <c:ext xmlns:c16="http://schemas.microsoft.com/office/drawing/2014/chart" uri="{C3380CC4-5D6E-409C-BE32-E72D297353CC}">
              <c16:uniqueId val="{00000001-1F9B-44ED-8E3D-CCC8D8876FE3}"/>
            </c:ext>
          </c:extLst>
        </c:ser>
        <c:ser>
          <c:idx val="1"/>
          <c:order val="1"/>
          <c:tx>
            <c:strRef>
              <c:f>'Avg Capacity, Height &amp; Diameter'!$A$27</c:f>
              <c:strCache>
                <c:ptCount val="1"/>
                <c:pt idx="0">
                  <c:v>Average Hub Height (right scale)</c:v>
                </c:pt>
              </c:strCache>
            </c:strRef>
          </c:tx>
          <c:spPr>
            <a:ln w="38100">
              <a:solidFill>
                <a:schemeClr val="accent1"/>
              </a:solidFill>
              <a:prstDash val="solid"/>
            </a:ln>
          </c:spPr>
          <c:marker>
            <c:symbol val="none"/>
          </c:marker>
          <c:cat>
            <c:strRef>
              <c:f>'Avg Capacity, Height &amp; Diameter'!$B$24:$U$24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'Avg Capacity, Height &amp; Diameter'!$B$27:$U$27</c:f>
              <c:numCache>
                <c:formatCode>0.0</c:formatCode>
                <c:ptCount val="20"/>
                <c:pt idx="0">
                  <c:v>56.570700000000002</c:v>
                </c:pt>
                <c:pt idx="1">
                  <c:v>58.197099999999999</c:v>
                </c:pt>
                <c:pt idx="2">
                  <c:v>66.162999999999997</c:v>
                </c:pt>
                <c:pt idx="3">
                  <c:v>74.107100000000003</c:v>
                </c:pt>
                <c:pt idx="4">
                  <c:v>75.964299999999994</c:v>
                </c:pt>
                <c:pt idx="5">
                  <c:v>78.161600000000007</c:v>
                </c:pt>
                <c:pt idx="6">
                  <c:v>78.472200000000001</c:v>
                </c:pt>
                <c:pt idx="7">
                  <c:v>78.822000000000003</c:v>
                </c:pt>
                <c:pt idx="8">
                  <c:v>79.666200000000003</c:v>
                </c:pt>
                <c:pt idx="9">
                  <c:v>80.965699999999998</c:v>
                </c:pt>
                <c:pt idx="10">
                  <c:v>83.772999999999996</c:v>
                </c:pt>
                <c:pt idx="11">
                  <c:v>80.494799999999998</c:v>
                </c:pt>
                <c:pt idx="12">
                  <c:v>82.677199999999999</c:v>
                </c:pt>
                <c:pt idx="13">
                  <c:v>82.432500000000005</c:v>
                </c:pt>
                <c:pt idx="14">
                  <c:v>82.996600000000001</c:v>
                </c:pt>
                <c:pt idx="15">
                  <c:v>86.007599999999996</c:v>
                </c:pt>
                <c:pt idx="16">
                  <c:v>88.093000000000004</c:v>
                </c:pt>
                <c:pt idx="17">
                  <c:v>90.084800000000001</c:v>
                </c:pt>
                <c:pt idx="18">
                  <c:v>90.055700000000002</c:v>
                </c:pt>
                <c:pt idx="19">
                  <c:v>93.908199999999994</c:v>
                </c:pt>
              </c:numCache>
            </c:numRef>
          </c:val>
          <c:smooth val="0"/>
          <c:extLst>
            <c:ext xmlns:c16="http://schemas.microsoft.com/office/drawing/2014/chart" uri="{C3380CC4-5D6E-409C-BE32-E72D297353CC}">
              <c16:uniqueId val="{00000002-1F9B-44ED-8E3D-CCC8D8876FE3}"/>
            </c:ext>
          </c:extLst>
        </c:ser>
        <c:dLbls>
          <c:showLegendKey val="0"/>
          <c:showVal val="0"/>
          <c:showCatName val="0"/>
          <c:showSerName val="0"/>
          <c:showPercent val="0"/>
          <c:showBubbleSize val="0"/>
        </c:dLbls>
        <c:marker val="1"/>
        <c:smooth val="0"/>
        <c:axId val="2079071224"/>
        <c:axId val="2079074104"/>
      </c:lineChart>
      <c:catAx>
        <c:axId val="207906392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2079067336"/>
        <c:crosses val="autoZero"/>
        <c:auto val="1"/>
        <c:lblAlgn val="ctr"/>
        <c:lblOffset val="100"/>
        <c:tickLblSkip val="2"/>
        <c:tickMarkSkip val="1"/>
        <c:noMultiLvlLbl val="0"/>
      </c:catAx>
      <c:valAx>
        <c:axId val="2079067336"/>
        <c:scaling>
          <c:orientation val="minMax"/>
          <c:max val="3.5"/>
          <c:min val="0"/>
        </c:scaling>
        <c:delete val="0"/>
        <c:axPos val="l"/>
        <c:majorGridlines>
          <c:spPr>
            <a:ln w="3175">
              <a:solidFill>
                <a:schemeClr val="bg1">
                  <a:lumMod val="75000"/>
                </a:schemeClr>
              </a:solidFill>
              <a:prstDash val="solid"/>
            </a:ln>
          </c:spPr>
        </c:majorGridlines>
        <c:numFmt formatCode="#,##0.0" sourceLinked="0"/>
        <c:majorTickMark val="out"/>
        <c:minorTickMark val="none"/>
        <c:tickLblPos val="nextTo"/>
        <c:spPr>
          <a:ln w="3175">
            <a:noFill/>
            <a:prstDash val="solid"/>
          </a:ln>
        </c:spPr>
        <c:txPr>
          <a:bodyPr rot="0" vert="horz"/>
          <a:lstStyle/>
          <a:p>
            <a:pPr>
              <a:defRPr/>
            </a:pPr>
            <a:endParaRPr lang="en-US"/>
          </a:p>
        </c:txPr>
        <c:crossAx val="2079063928"/>
        <c:crosses val="autoZero"/>
        <c:crossBetween val="between"/>
        <c:majorUnit val="0.5"/>
      </c:valAx>
      <c:catAx>
        <c:axId val="2079071224"/>
        <c:scaling>
          <c:orientation val="minMax"/>
        </c:scaling>
        <c:delete val="1"/>
        <c:axPos val="b"/>
        <c:numFmt formatCode="General" sourceLinked="1"/>
        <c:majorTickMark val="out"/>
        <c:minorTickMark val="none"/>
        <c:tickLblPos val="nextTo"/>
        <c:crossAx val="2079074104"/>
        <c:crosses val="autoZero"/>
        <c:auto val="1"/>
        <c:lblAlgn val="ctr"/>
        <c:lblOffset val="100"/>
        <c:noMultiLvlLbl val="0"/>
      </c:catAx>
      <c:valAx>
        <c:axId val="2079074104"/>
        <c:scaling>
          <c:orientation val="minMax"/>
          <c:max val="140"/>
          <c:min val="0"/>
        </c:scaling>
        <c:delete val="0"/>
        <c:axPos val="r"/>
        <c:numFmt formatCode="#,##0" sourceLinked="0"/>
        <c:majorTickMark val="out"/>
        <c:minorTickMark val="none"/>
        <c:tickLblPos val="nextTo"/>
        <c:spPr>
          <a:ln w="3175">
            <a:noFill/>
            <a:prstDash val="solid"/>
          </a:ln>
        </c:spPr>
        <c:txPr>
          <a:bodyPr rot="0" vert="horz"/>
          <a:lstStyle/>
          <a:p>
            <a:pPr>
              <a:defRPr/>
            </a:pPr>
            <a:endParaRPr lang="en-US"/>
          </a:p>
        </c:txPr>
        <c:crossAx val="2079071224"/>
        <c:crosses val="max"/>
        <c:crossBetween val="between"/>
        <c:majorUnit val="2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8960558837969199"/>
          <c:y val="0.15415312726022901"/>
          <c:w val="0.65632689468503902"/>
          <c:h val="0.71461067366579201"/>
        </c:manualLayout>
      </c:layout>
      <c:barChart>
        <c:barDir val="col"/>
        <c:grouping val="percentStacked"/>
        <c:varyColors val="0"/>
        <c:ser>
          <c:idx val="1"/>
          <c:order val="0"/>
          <c:tx>
            <c:strRef>
              <c:f>'Cap, Height &amp; Diameter Trends'!$A$34</c:f>
              <c:strCache>
                <c:ptCount val="1"/>
                <c:pt idx="0">
                  <c:v>&lt;100 m</c:v>
                </c:pt>
              </c:strCache>
            </c:strRef>
          </c:tx>
          <c:spPr>
            <a:solidFill>
              <a:schemeClr val="accent3">
                <a:lumMod val="20000"/>
                <a:lumOff val="80000"/>
              </a:schemeClr>
            </a:solidFill>
          </c:spPr>
          <c:invertIfNegative val="0"/>
          <c:cat>
            <c:numRef>
              <c:f>'Cap, Height &amp; Diameter Trends'!$B$33:$L$33</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Trends'!$B$34:$L$34</c:f>
              <c:numCache>
                <c:formatCode>0%</c:formatCode>
                <c:ptCount val="11"/>
                <c:pt idx="0">
                  <c:v>0.76639999999999997</c:v>
                </c:pt>
                <c:pt idx="1">
                  <c:v>0.52680000000000005</c:v>
                </c:pt>
                <c:pt idx="2">
                  <c:v>0.25600000000000001</c:v>
                </c:pt>
                <c:pt idx="3">
                  <c:v>0.19519999999999998</c:v>
                </c:pt>
                <c:pt idx="4">
                  <c:v>0.13639999999999999</c:v>
                </c:pt>
                <c:pt idx="5">
                  <c:v>2.8900000000000002E-2</c:v>
                </c:pt>
                <c:pt idx="6">
                  <c:v>9.5999999999999992E-3</c:v>
                </c:pt>
                <c:pt idx="7">
                  <c:v>8.3000000000000001E-3</c:v>
                </c:pt>
                <c:pt idx="8">
                  <c:v>2E-3</c:v>
                </c:pt>
                <c:pt idx="9">
                  <c:v>2.9999999999999997E-4</c:v>
                </c:pt>
                <c:pt idx="10">
                  <c:v>0</c:v>
                </c:pt>
              </c:numCache>
            </c:numRef>
          </c:val>
          <c:extLst>
            <c:ext xmlns:c16="http://schemas.microsoft.com/office/drawing/2014/chart" uri="{C3380CC4-5D6E-409C-BE32-E72D297353CC}">
              <c16:uniqueId val="{00000000-84AF-4356-BADA-B56A1C1F0A67}"/>
            </c:ext>
          </c:extLst>
        </c:ser>
        <c:ser>
          <c:idx val="2"/>
          <c:order val="1"/>
          <c:tx>
            <c:strRef>
              <c:f>'Cap, Height &amp; Diameter Trends'!$A$35</c:f>
              <c:strCache>
                <c:ptCount val="1"/>
                <c:pt idx="0">
                  <c:v>100-115 m</c:v>
                </c:pt>
              </c:strCache>
            </c:strRef>
          </c:tx>
          <c:spPr>
            <a:solidFill>
              <a:schemeClr val="accent3">
                <a:lumMod val="40000"/>
                <a:lumOff val="60000"/>
              </a:schemeClr>
            </a:solidFill>
          </c:spPr>
          <c:invertIfNegative val="0"/>
          <c:cat>
            <c:numRef>
              <c:f>'Cap, Height &amp; Diameter Trends'!$B$33:$L$33</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Trends'!$B$35:$L$35</c:f>
              <c:numCache>
                <c:formatCode>0%</c:formatCode>
                <c:ptCount val="11"/>
                <c:pt idx="0">
                  <c:v>0.2336</c:v>
                </c:pt>
                <c:pt idx="1">
                  <c:v>0.46529999999999999</c:v>
                </c:pt>
                <c:pt idx="2">
                  <c:v>0.74400000000000011</c:v>
                </c:pt>
                <c:pt idx="3">
                  <c:v>0.79519999999999991</c:v>
                </c:pt>
                <c:pt idx="4">
                  <c:v>0.79150000000000009</c:v>
                </c:pt>
                <c:pt idx="5">
                  <c:v>0.70379999999999998</c:v>
                </c:pt>
                <c:pt idx="6">
                  <c:v>0.59929999999999994</c:v>
                </c:pt>
                <c:pt idx="7">
                  <c:v>0.43270000000000003</c:v>
                </c:pt>
                <c:pt idx="8">
                  <c:v>0.1595</c:v>
                </c:pt>
                <c:pt idx="9">
                  <c:v>8.5500000000000007E-2</c:v>
                </c:pt>
                <c:pt idx="10">
                  <c:v>0.11289999999999999</c:v>
                </c:pt>
              </c:numCache>
            </c:numRef>
          </c:val>
          <c:extLst>
            <c:ext xmlns:c16="http://schemas.microsoft.com/office/drawing/2014/chart" uri="{C3380CC4-5D6E-409C-BE32-E72D297353CC}">
              <c16:uniqueId val="{00000001-84AF-4356-BADA-B56A1C1F0A67}"/>
            </c:ext>
          </c:extLst>
        </c:ser>
        <c:ser>
          <c:idx val="6"/>
          <c:order val="2"/>
          <c:tx>
            <c:strRef>
              <c:f>'Cap, Height &amp; Diameter Trends'!$A$36</c:f>
              <c:strCache>
                <c:ptCount val="1"/>
                <c:pt idx="0">
                  <c:v>115-130 m</c:v>
                </c:pt>
              </c:strCache>
            </c:strRef>
          </c:tx>
          <c:spPr>
            <a:solidFill>
              <a:schemeClr val="accent3"/>
            </a:solidFill>
            <a:ln>
              <a:noFill/>
            </a:ln>
          </c:spPr>
          <c:invertIfNegative val="0"/>
          <c:cat>
            <c:numRef>
              <c:f>'Cap, Height &amp; Diameter Trends'!$B$33:$L$33</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Trends'!$B$36:$L$36</c:f>
              <c:numCache>
                <c:formatCode>0%</c:formatCode>
                <c:ptCount val="11"/>
                <c:pt idx="0">
                  <c:v>0</c:v>
                </c:pt>
                <c:pt idx="1">
                  <c:v>7.9000000000000008E-3</c:v>
                </c:pt>
                <c:pt idx="2">
                  <c:v>0</c:v>
                </c:pt>
                <c:pt idx="3">
                  <c:v>9.5999999999999992E-3</c:v>
                </c:pt>
                <c:pt idx="4">
                  <c:v>7.22E-2</c:v>
                </c:pt>
                <c:pt idx="5">
                  <c:v>0.26719999999999999</c:v>
                </c:pt>
                <c:pt idx="6">
                  <c:v>0.3911</c:v>
                </c:pt>
                <c:pt idx="7">
                  <c:v>0.52500000000000002</c:v>
                </c:pt>
                <c:pt idx="8">
                  <c:v>0.69189999999999996</c:v>
                </c:pt>
                <c:pt idx="9">
                  <c:v>0.74150000000000005</c:v>
                </c:pt>
                <c:pt idx="10">
                  <c:v>0.66079999999999994</c:v>
                </c:pt>
              </c:numCache>
            </c:numRef>
          </c:val>
          <c:extLst>
            <c:ext xmlns:c16="http://schemas.microsoft.com/office/drawing/2014/chart" uri="{C3380CC4-5D6E-409C-BE32-E72D297353CC}">
              <c16:uniqueId val="{00000002-84AF-4356-BADA-B56A1C1F0A67}"/>
            </c:ext>
          </c:extLst>
        </c:ser>
        <c:ser>
          <c:idx val="7"/>
          <c:order val="3"/>
          <c:tx>
            <c:strRef>
              <c:f>'Cap, Height &amp; Diameter Trends'!$A$37</c:f>
              <c:strCache>
                <c:ptCount val="1"/>
                <c:pt idx="0">
                  <c:v>≥130 m</c:v>
                </c:pt>
              </c:strCache>
            </c:strRef>
          </c:tx>
          <c:spPr>
            <a:solidFill>
              <a:schemeClr val="accent3">
                <a:lumMod val="50000"/>
              </a:schemeClr>
            </a:solidFill>
            <a:ln>
              <a:noFill/>
            </a:ln>
          </c:spPr>
          <c:invertIfNegative val="0"/>
          <c:cat>
            <c:numRef>
              <c:f>'Cap, Height &amp; Diameter Trends'!$B$33:$L$33</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Trends'!$B$37:$L$37</c:f>
              <c:numCache>
                <c:formatCode>0%</c:formatCode>
                <c:ptCount val="11"/>
                <c:pt idx="0">
                  <c:v>0</c:v>
                </c:pt>
                <c:pt idx="1">
                  <c:v>0</c:v>
                </c:pt>
                <c:pt idx="2">
                  <c:v>0</c:v>
                </c:pt>
                <c:pt idx="3">
                  <c:v>0</c:v>
                </c:pt>
                <c:pt idx="4">
                  <c:v>0</c:v>
                </c:pt>
                <c:pt idx="5">
                  <c:v>0</c:v>
                </c:pt>
                <c:pt idx="6">
                  <c:v>0</c:v>
                </c:pt>
                <c:pt idx="7">
                  <c:v>3.4000000000000002E-2</c:v>
                </c:pt>
                <c:pt idx="8">
                  <c:v>0.14660000000000001</c:v>
                </c:pt>
                <c:pt idx="9">
                  <c:v>0.17269999999999999</c:v>
                </c:pt>
                <c:pt idx="10">
                  <c:v>0.2263</c:v>
                </c:pt>
              </c:numCache>
            </c:numRef>
          </c:val>
          <c:extLst>
            <c:ext xmlns:c16="http://schemas.microsoft.com/office/drawing/2014/chart" uri="{C3380CC4-5D6E-409C-BE32-E72D297353CC}">
              <c16:uniqueId val="{00000003-84AF-4356-BADA-B56A1C1F0A67}"/>
            </c:ext>
          </c:extLst>
        </c:ser>
        <c:dLbls>
          <c:showLegendKey val="0"/>
          <c:showVal val="0"/>
          <c:showCatName val="0"/>
          <c:showSerName val="0"/>
          <c:showPercent val="0"/>
          <c:showBubbleSize val="0"/>
        </c:dLbls>
        <c:gapWidth val="25"/>
        <c:overlap val="100"/>
        <c:axId val="2109377192"/>
        <c:axId val="2109380616"/>
      </c:barChart>
      <c:lineChart>
        <c:grouping val="standard"/>
        <c:varyColors val="0"/>
        <c:ser>
          <c:idx val="5"/>
          <c:order val="4"/>
          <c:tx>
            <c:strRef>
              <c:f>'Cap, Height &amp; Diameter Trends'!$A$38</c:f>
              <c:strCache>
                <c:ptCount val="1"/>
                <c:pt idx="0">
                  <c:v>Average</c:v>
                </c:pt>
              </c:strCache>
            </c:strRef>
          </c:tx>
          <c:spPr>
            <a:ln w="25400">
              <a:solidFill>
                <a:sysClr val="windowText" lastClr="000000"/>
              </a:solidFill>
            </a:ln>
          </c:spPr>
          <c:marker>
            <c:symbol val="none"/>
          </c:marker>
          <c:cat>
            <c:numRef>
              <c:f>'Cap, Height &amp; Diameter Trends'!$B$33:$L$33</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Trends'!$B$38:$L$38</c:f>
              <c:numCache>
                <c:formatCode>0.0</c:formatCode>
                <c:ptCount val="11"/>
                <c:pt idx="0">
                  <c:v>88.985669999999999</c:v>
                </c:pt>
                <c:pt idx="1">
                  <c:v>93.400840000000002</c:v>
                </c:pt>
                <c:pt idx="2">
                  <c:v>96.885739999999998</c:v>
                </c:pt>
                <c:pt idx="3">
                  <c:v>99.450800000000001</c:v>
                </c:pt>
                <c:pt idx="4">
                  <c:v>102.38930000000001</c:v>
                </c:pt>
                <c:pt idx="5">
                  <c:v>108.2307</c:v>
                </c:pt>
                <c:pt idx="6">
                  <c:v>113.0038</c:v>
                </c:pt>
                <c:pt idx="7">
                  <c:v>115.622</c:v>
                </c:pt>
                <c:pt idx="8">
                  <c:v>121.1601</c:v>
                </c:pt>
                <c:pt idx="9">
                  <c:v>124.8578</c:v>
                </c:pt>
                <c:pt idx="10">
                  <c:v>127.45950000000001</c:v>
                </c:pt>
              </c:numCache>
            </c:numRef>
          </c:val>
          <c:smooth val="0"/>
          <c:extLst>
            <c:ext xmlns:c16="http://schemas.microsoft.com/office/drawing/2014/chart" uri="{C3380CC4-5D6E-409C-BE32-E72D297353CC}">
              <c16:uniqueId val="{00000004-84AF-4356-BADA-B56A1C1F0A67}"/>
            </c:ext>
          </c:extLst>
        </c:ser>
        <c:dLbls>
          <c:showLegendKey val="0"/>
          <c:showVal val="0"/>
          <c:showCatName val="0"/>
          <c:showSerName val="0"/>
          <c:showPercent val="0"/>
          <c:showBubbleSize val="0"/>
        </c:dLbls>
        <c:marker val="1"/>
        <c:smooth val="0"/>
        <c:axId val="2109387496"/>
        <c:axId val="2109384184"/>
      </c:lineChart>
      <c:catAx>
        <c:axId val="2109377192"/>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2109380616"/>
        <c:crosses val="autoZero"/>
        <c:auto val="0"/>
        <c:lblAlgn val="ctr"/>
        <c:lblOffset val="0"/>
        <c:tickLblSkip val="2"/>
        <c:noMultiLvlLbl val="0"/>
      </c:catAx>
      <c:valAx>
        <c:axId val="2109380616"/>
        <c:scaling>
          <c:orientation val="minMax"/>
          <c:max val="1"/>
        </c:scaling>
        <c:delete val="0"/>
        <c:axPos val="l"/>
        <c:majorGridlines>
          <c:spPr>
            <a:ln w="3175">
              <a:noFill/>
            </a:ln>
          </c:spPr>
        </c:majorGridlines>
        <c:numFmt formatCode="0%" sourceLinked="1"/>
        <c:majorTickMark val="out"/>
        <c:minorTickMark val="none"/>
        <c:tickLblPos val="nextTo"/>
        <c:spPr>
          <a:ln w="3175">
            <a:noFill/>
          </a:ln>
        </c:spPr>
        <c:crossAx val="2109377192"/>
        <c:crosses val="autoZero"/>
        <c:crossBetween val="between"/>
        <c:majorUnit val="0.2"/>
      </c:valAx>
      <c:valAx>
        <c:axId val="2109384184"/>
        <c:scaling>
          <c:orientation val="minMax"/>
          <c:max val="140"/>
          <c:min val="40"/>
        </c:scaling>
        <c:delete val="0"/>
        <c:axPos val="r"/>
        <c:numFmt formatCode="0" sourceLinked="0"/>
        <c:majorTickMark val="out"/>
        <c:minorTickMark val="none"/>
        <c:tickLblPos val="nextTo"/>
        <c:spPr>
          <a:ln w="3175">
            <a:noFill/>
          </a:ln>
        </c:spPr>
        <c:crossAx val="2109387496"/>
        <c:crosses val="max"/>
        <c:crossBetween val="between"/>
        <c:majorUnit val="20"/>
      </c:valAx>
      <c:catAx>
        <c:axId val="2109387496"/>
        <c:scaling>
          <c:orientation val="minMax"/>
        </c:scaling>
        <c:delete val="1"/>
        <c:axPos val="b"/>
        <c:numFmt formatCode="General" sourceLinked="1"/>
        <c:majorTickMark val="out"/>
        <c:minorTickMark val="none"/>
        <c:tickLblPos val="nextTo"/>
        <c:crossAx val="2109384184"/>
        <c:crosses val="autoZero"/>
        <c:auto val="0"/>
        <c:lblAlgn val="ctr"/>
        <c:lblOffset val="100"/>
        <c:noMultiLvlLbl val="0"/>
      </c:catAx>
      <c:spPr>
        <a:ln w="3175">
          <a:noFill/>
        </a:ln>
      </c:spPr>
    </c:plotArea>
    <c:legend>
      <c:legendPos val="r"/>
      <c:legendEntry>
        <c:idx val="4"/>
        <c:delete val="1"/>
      </c:legendEntry>
      <c:layout>
        <c:manualLayout>
          <c:xMode val="edge"/>
          <c:yMode val="edge"/>
          <c:x val="0.270361351162062"/>
          <c:y val="0.52923512513691695"/>
          <c:w val="0.296531739716828"/>
          <c:h val="0.32543400086800173"/>
        </c:manualLayout>
      </c:layout>
      <c:overlay val="0"/>
      <c:spPr>
        <a:solidFill>
          <a:schemeClr val="bg1">
            <a:alpha val="50000"/>
          </a:schemeClr>
        </a:solidFill>
        <a:ln w="6350">
          <a:solidFill>
            <a:schemeClr val="tx1"/>
          </a:solidFill>
        </a:ln>
      </c:spPr>
    </c:legend>
    <c:plotVisOnly val="1"/>
    <c:dispBlanksAs val="gap"/>
    <c:showDLblsOverMax val="0"/>
  </c:chart>
  <c:spPr>
    <a:ln>
      <a:noFill/>
    </a:ln>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0"/>
    <c:plotArea>
      <c:layout>
        <c:manualLayout>
          <c:layoutTarget val="inner"/>
          <c:xMode val="edge"/>
          <c:yMode val="edge"/>
          <c:x val="0.19847447520671899"/>
          <c:y val="0.147093190186566"/>
          <c:w val="0.65632689468503902"/>
          <c:h val="0.71461067366579201"/>
        </c:manualLayout>
      </c:layout>
      <c:barChart>
        <c:barDir val="col"/>
        <c:grouping val="percentStacked"/>
        <c:varyColors val="0"/>
        <c:ser>
          <c:idx val="1"/>
          <c:order val="0"/>
          <c:tx>
            <c:strRef>
              <c:f>'Cap, Height &amp; Diameter Trends'!$A$26</c:f>
              <c:strCache>
                <c:ptCount val="1"/>
                <c:pt idx="0">
                  <c:v>&lt;80 m</c:v>
                </c:pt>
              </c:strCache>
            </c:strRef>
          </c:tx>
          <c:spPr>
            <a:solidFill>
              <a:schemeClr val="accent1">
                <a:lumMod val="20000"/>
                <a:lumOff val="80000"/>
              </a:schemeClr>
            </a:solidFill>
            <a:ln>
              <a:noFill/>
            </a:ln>
            <a:effectLst/>
          </c:spPr>
          <c:invertIfNegative val="0"/>
          <c:cat>
            <c:numRef>
              <c:f>'Cap, Height &amp; Diameter Trends'!$B$25:$L$25</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Trends'!$B$26:$L$26</c:f>
              <c:numCache>
                <c:formatCode>0%</c:formatCode>
                <c:ptCount val="11"/>
                <c:pt idx="0">
                  <c:v>4.8399999999999999E-2</c:v>
                </c:pt>
                <c:pt idx="1">
                  <c:v>0.10539999999999999</c:v>
                </c:pt>
                <c:pt idx="2">
                  <c:v>1.2E-2</c:v>
                </c:pt>
                <c:pt idx="3">
                  <c:v>1.6000000000000001E-3</c:v>
                </c:pt>
                <c:pt idx="4">
                  <c:v>5.6000000000000008E-3</c:v>
                </c:pt>
                <c:pt idx="5">
                  <c:v>1.29E-2</c:v>
                </c:pt>
                <c:pt idx="6">
                  <c:v>6.8999999999999999E-3</c:v>
                </c:pt>
                <c:pt idx="7">
                  <c:v>2.9999999999999997E-4</c:v>
                </c:pt>
                <c:pt idx="8">
                  <c:v>5.9999999999999995E-4</c:v>
                </c:pt>
                <c:pt idx="9">
                  <c:v>0</c:v>
                </c:pt>
                <c:pt idx="10">
                  <c:v>4.6999999999999993E-3</c:v>
                </c:pt>
              </c:numCache>
            </c:numRef>
          </c:val>
          <c:extLst>
            <c:ext xmlns:c16="http://schemas.microsoft.com/office/drawing/2014/chart" uri="{C3380CC4-5D6E-409C-BE32-E72D297353CC}">
              <c16:uniqueId val="{00000000-B6FD-4474-B21A-836B889BBD0D}"/>
            </c:ext>
          </c:extLst>
        </c:ser>
        <c:ser>
          <c:idx val="2"/>
          <c:order val="1"/>
          <c:tx>
            <c:strRef>
              <c:f>'Cap, Height &amp; Diameter Trends'!$A$27</c:f>
              <c:strCache>
                <c:ptCount val="1"/>
                <c:pt idx="0">
                  <c:v>80−90 m</c:v>
                </c:pt>
              </c:strCache>
            </c:strRef>
          </c:tx>
          <c:spPr>
            <a:solidFill>
              <a:schemeClr val="accent1">
                <a:lumMod val="40000"/>
                <a:lumOff val="60000"/>
              </a:schemeClr>
            </a:solidFill>
            <a:ln>
              <a:noFill/>
            </a:ln>
            <a:effectLst/>
          </c:spPr>
          <c:invertIfNegative val="0"/>
          <c:cat>
            <c:numRef>
              <c:f>'Cap, Height &amp; Diameter Trends'!$B$25:$L$25</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Trends'!$B$27:$L$27</c:f>
              <c:numCache>
                <c:formatCode>0%</c:formatCode>
                <c:ptCount val="11"/>
                <c:pt idx="0">
                  <c:v>0.88319999999999999</c:v>
                </c:pt>
                <c:pt idx="1">
                  <c:v>0.65260000000000007</c:v>
                </c:pt>
                <c:pt idx="2">
                  <c:v>0.98109999999999997</c:v>
                </c:pt>
                <c:pt idx="3">
                  <c:v>0.84079999999999999</c:v>
                </c:pt>
                <c:pt idx="4">
                  <c:v>0.81599999999999995</c:v>
                </c:pt>
                <c:pt idx="5">
                  <c:v>0.78769999999999996</c:v>
                </c:pt>
                <c:pt idx="6">
                  <c:v>0.61950000000000005</c:v>
                </c:pt>
                <c:pt idx="7">
                  <c:v>0.52880000000000005</c:v>
                </c:pt>
                <c:pt idx="8">
                  <c:v>0.53600000000000003</c:v>
                </c:pt>
                <c:pt idx="9">
                  <c:v>0.63080000000000003</c:v>
                </c:pt>
                <c:pt idx="10">
                  <c:v>0.59089999999999998</c:v>
                </c:pt>
              </c:numCache>
            </c:numRef>
          </c:val>
          <c:extLst>
            <c:ext xmlns:c16="http://schemas.microsoft.com/office/drawing/2014/chart" uri="{C3380CC4-5D6E-409C-BE32-E72D297353CC}">
              <c16:uniqueId val="{00000001-B6FD-4474-B21A-836B889BBD0D}"/>
            </c:ext>
          </c:extLst>
        </c:ser>
        <c:ser>
          <c:idx val="6"/>
          <c:order val="2"/>
          <c:tx>
            <c:strRef>
              <c:f>'Cap, Height &amp; Diameter Trends'!$A$28</c:f>
              <c:strCache>
                <c:ptCount val="1"/>
                <c:pt idx="0">
                  <c:v>90−100 m</c:v>
                </c:pt>
              </c:strCache>
            </c:strRef>
          </c:tx>
          <c:spPr>
            <a:solidFill>
              <a:schemeClr val="accent1"/>
            </a:solidFill>
            <a:ln>
              <a:noFill/>
            </a:ln>
            <a:effectLst/>
          </c:spPr>
          <c:invertIfNegative val="0"/>
          <c:cat>
            <c:numRef>
              <c:f>'Cap, Height &amp; Diameter Trends'!$B$25:$L$25</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Trends'!$B$28:$L$28</c:f>
              <c:numCache>
                <c:formatCode>0%</c:formatCode>
                <c:ptCount val="11"/>
                <c:pt idx="0">
                  <c:v>3.1400000000000004E-2</c:v>
                </c:pt>
                <c:pt idx="1">
                  <c:v>8.1099999999999992E-2</c:v>
                </c:pt>
                <c:pt idx="2">
                  <c:v>0</c:v>
                </c:pt>
                <c:pt idx="3">
                  <c:v>0.1512</c:v>
                </c:pt>
                <c:pt idx="4">
                  <c:v>0.17559999999999998</c:v>
                </c:pt>
                <c:pt idx="5">
                  <c:v>0.1928</c:v>
                </c:pt>
                <c:pt idx="6">
                  <c:v>0.37359999999999999</c:v>
                </c:pt>
                <c:pt idx="7">
                  <c:v>0.45479999999999998</c:v>
                </c:pt>
                <c:pt idx="8">
                  <c:v>0.40079999999999999</c:v>
                </c:pt>
                <c:pt idx="9">
                  <c:v>0.22190000000000001</c:v>
                </c:pt>
                <c:pt idx="10">
                  <c:v>0.127</c:v>
                </c:pt>
              </c:numCache>
            </c:numRef>
          </c:val>
          <c:extLst>
            <c:ext xmlns:c16="http://schemas.microsoft.com/office/drawing/2014/chart" uri="{C3380CC4-5D6E-409C-BE32-E72D297353CC}">
              <c16:uniqueId val="{00000002-B6FD-4474-B21A-836B889BBD0D}"/>
            </c:ext>
          </c:extLst>
        </c:ser>
        <c:ser>
          <c:idx val="7"/>
          <c:order val="3"/>
          <c:tx>
            <c:strRef>
              <c:f>'Cap, Height &amp; Diameter Trends'!$A$29</c:f>
              <c:strCache>
                <c:ptCount val="1"/>
                <c:pt idx="0">
                  <c:v>≥100 m</c:v>
                </c:pt>
              </c:strCache>
            </c:strRef>
          </c:tx>
          <c:spPr>
            <a:solidFill>
              <a:schemeClr val="accent1">
                <a:lumMod val="50000"/>
              </a:schemeClr>
            </a:solidFill>
            <a:ln>
              <a:noFill/>
            </a:ln>
            <a:effectLst/>
          </c:spPr>
          <c:invertIfNegative val="0"/>
          <c:cat>
            <c:numRef>
              <c:f>'Cap, Height &amp; Diameter Trends'!$B$25:$L$25</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Trends'!$B$29:$L$29</c:f>
              <c:numCache>
                <c:formatCode>0%</c:formatCode>
                <c:ptCount val="11"/>
                <c:pt idx="0">
                  <c:v>3.6900000000000002E-2</c:v>
                </c:pt>
                <c:pt idx="1">
                  <c:v>0.16089999999999999</c:v>
                </c:pt>
                <c:pt idx="2">
                  <c:v>6.8999999999999999E-3</c:v>
                </c:pt>
                <c:pt idx="3">
                  <c:v>6.4000000000000003E-3</c:v>
                </c:pt>
                <c:pt idx="4">
                  <c:v>2.8000000000000004E-3</c:v>
                </c:pt>
                <c:pt idx="5">
                  <c:v>6.6E-3</c:v>
                </c:pt>
                <c:pt idx="6">
                  <c:v>0</c:v>
                </c:pt>
                <c:pt idx="7">
                  <c:v>1.6E-2</c:v>
                </c:pt>
                <c:pt idx="8">
                  <c:v>6.2600000000000003E-2</c:v>
                </c:pt>
                <c:pt idx="9">
                  <c:v>0.14730000000000001</c:v>
                </c:pt>
                <c:pt idx="10">
                  <c:v>0.27729999999999999</c:v>
                </c:pt>
              </c:numCache>
            </c:numRef>
          </c:val>
          <c:extLst>
            <c:ext xmlns:c16="http://schemas.microsoft.com/office/drawing/2014/chart" uri="{C3380CC4-5D6E-409C-BE32-E72D297353CC}">
              <c16:uniqueId val="{00000003-B6FD-4474-B21A-836B889BBD0D}"/>
            </c:ext>
          </c:extLst>
        </c:ser>
        <c:dLbls>
          <c:showLegendKey val="0"/>
          <c:showVal val="0"/>
          <c:showCatName val="0"/>
          <c:showSerName val="0"/>
          <c:showPercent val="0"/>
          <c:showBubbleSize val="0"/>
        </c:dLbls>
        <c:gapWidth val="25"/>
        <c:overlap val="100"/>
        <c:axId val="2109817224"/>
        <c:axId val="2109820968"/>
      </c:barChart>
      <c:lineChart>
        <c:grouping val="standard"/>
        <c:varyColors val="0"/>
        <c:ser>
          <c:idx val="5"/>
          <c:order val="4"/>
          <c:tx>
            <c:strRef>
              <c:f>'Cap, Height &amp; Diameter Trends'!$A$30</c:f>
              <c:strCache>
                <c:ptCount val="1"/>
                <c:pt idx="0">
                  <c:v>Average</c:v>
                </c:pt>
              </c:strCache>
            </c:strRef>
          </c:tx>
          <c:spPr>
            <a:ln w="28575" cap="rnd" cmpd="sng" algn="ctr">
              <a:solidFill>
                <a:sysClr val="windowText" lastClr="000000"/>
              </a:solidFill>
              <a:prstDash val="solid"/>
              <a:round/>
            </a:ln>
            <a:effectLst/>
          </c:spPr>
          <c:marker>
            <c:symbol val="none"/>
          </c:marker>
          <c:cat>
            <c:numRef>
              <c:f>'Cap, Height &amp; Diameter Trends'!$B$25:$L$25</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Trends'!$B$30:$L$30</c:f>
              <c:numCache>
                <c:formatCode>0.0</c:formatCode>
                <c:ptCount val="11"/>
                <c:pt idx="0">
                  <c:v>80.965689999999995</c:v>
                </c:pt>
                <c:pt idx="1">
                  <c:v>83.772999999999996</c:v>
                </c:pt>
                <c:pt idx="2">
                  <c:v>80.49485</c:v>
                </c:pt>
                <c:pt idx="3">
                  <c:v>82.677199999999999</c:v>
                </c:pt>
                <c:pt idx="4">
                  <c:v>82.432460000000006</c:v>
                </c:pt>
                <c:pt idx="5">
                  <c:v>82.996629999999996</c:v>
                </c:pt>
                <c:pt idx="6">
                  <c:v>86.00761</c:v>
                </c:pt>
                <c:pt idx="7">
                  <c:v>88.093050000000005</c:v>
                </c:pt>
                <c:pt idx="8">
                  <c:v>90.084779999999995</c:v>
                </c:pt>
                <c:pt idx="9">
                  <c:v>90.055670000000006</c:v>
                </c:pt>
                <c:pt idx="10">
                  <c:v>93.908150000000006</c:v>
                </c:pt>
              </c:numCache>
            </c:numRef>
          </c:val>
          <c:smooth val="0"/>
          <c:extLst>
            <c:ext xmlns:c16="http://schemas.microsoft.com/office/drawing/2014/chart" uri="{C3380CC4-5D6E-409C-BE32-E72D297353CC}">
              <c16:uniqueId val="{00000004-B6FD-4474-B21A-836B889BBD0D}"/>
            </c:ext>
          </c:extLst>
        </c:ser>
        <c:dLbls>
          <c:showLegendKey val="0"/>
          <c:showVal val="0"/>
          <c:showCatName val="0"/>
          <c:showSerName val="0"/>
          <c:showPercent val="0"/>
          <c:showBubbleSize val="0"/>
        </c:dLbls>
        <c:marker val="1"/>
        <c:smooth val="0"/>
        <c:axId val="2109828280"/>
        <c:axId val="2109824632"/>
      </c:lineChart>
      <c:catAx>
        <c:axId val="2109817224"/>
        <c:scaling>
          <c:orientation val="minMax"/>
        </c:scaling>
        <c:delete val="0"/>
        <c:axPos val="b"/>
        <c:numFmt formatCode="General" sourceLinked="1"/>
        <c:majorTickMark val="out"/>
        <c:minorTickMark val="none"/>
        <c:tickLblPos val="nextTo"/>
        <c:spPr>
          <a:noFill/>
          <a:ln w="3175" cap="flat" cmpd="sng" algn="ctr">
            <a:noFill/>
            <a:prstDash val="solid"/>
            <a:round/>
          </a:ln>
          <a:effectLst/>
        </c:spPr>
        <c:txPr>
          <a:bodyPr rot="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20968"/>
        <c:crosses val="autoZero"/>
        <c:auto val="0"/>
        <c:lblAlgn val="ctr"/>
        <c:lblOffset val="0"/>
        <c:tickLblSkip val="2"/>
        <c:noMultiLvlLbl val="0"/>
      </c:catAx>
      <c:valAx>
        <c:axId val="2109820968"/>
        <c:scaling>
          <c:orientation val="minMax"/>
          <c:max val="1"/>
        </c:scaling>
        <c:delete val="0"/>
        <c:axPos val="l"/>
        <c:majorGridlines>
          <c:spPr>
            <a:ln w="3175" cap="flat" cmpd="sng" algn="ctr">
              <a:noFill/>
              <a:prstDash val="solid"/>
              <a:round/>
            </a:ln>
            <a:effectLst/>
          </c:spPr>
        </c:majorGridlines>
        <c:numFmt formatCode="0%" sourceLinked="1"/>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17224"/>
        <c:crosses val="autoZero"/>
        <c:crossBetween val="between"/>
        <c:majorUnit val="0.2"/>
      </c:valAx>
      <c:valAx>
        <c:axId val="2109824632"/>
        <c:scaling>
          <c:orientation val="minMax"/>
          <c:max val="95"/>
          <c:min val="70"/>
        </c:scaling>
        <c:delete val="0"/>
        <c:axPos val="r"/>
        <c:numFmt formatCode="0" sourceLinked="0"/>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828280"/>
        <c:crosses val="max"/>
        <c:crossBetween val="between"/>
        <c:majorUnit val="5"/>
      </c:valAx>
      <c:catAx>
        <c:axId val="2109828280"/>
        <c:scaling>
          <c:orientation val="minMax"/>
        </c:scaling>
        <c:delete val="1"/>
        <c:axPos val="b"/>
        <c:numFmt formatCode="General" sourceLinked="1"/>
        <c:majorTickMark val="out"/>
        <c:minorTickMark val="none"/>
        <c:tickLblPos val="nextTo"/>
        <c:crossAx val="2109824632"/>
        <c:crosses val="autoZero"/>
        <c:auto val="0"/>
        <c:lblAlgn val="ctr"/>
        <c:lblOffset val="100"/>
        <c:noMultiLvlLbl val="0"/>
      </c:catAx>
      <c:spPr>
        <a:solidFill>
          <a:schemeClr val="bg1"/>
        </a:solidFill>
        <a:ln w="3175">
          <a:noFill/>
        </a:ln>
        <a:effectLst/>
      </c:spPr>
    </c:plotArea>
    <c:legend>
      <c:legendPos val="r"/>
      <c:legendEntry>
        <c:idx val="4"/>
        <c:delete val="1"/>
      </c:legendEntry>
      <c:layout>
        <c:manualLayout>
          <c:xMode val="edge"/>
          <c:yMode val="edge"/>
          <c:x val="0.39863259044987226"/>
          <c:y val="0.53714995763324858"/>
          <c:w val="0.25620925408517498"/>
          <c:h val="0.31302880939095212"/>
        </c:manualLayout>
      </c:layout>
      <c:overlay val="0"/>
      <c:spPr>
        <a:solidFill>
          <a:schemeClr val="bg1">
            <a:alpha val="50000"/>
          </a:schemeClr>
        </a:solidFill>
        <a:ln w="6350">
          <a:solidFill>
            <a:schemeClr val="tx1"/>
          </a:solid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0"/>
    <c:plotArea>
      <c:layout>
        <c:manualLayout>
          <c:layoutTarget val="inner"/>
          <c:xMode val="edge"/>
          <c:yMode val="edge"/>
          <c:x val="0.185126363518371"/>
          <c:y val="0.15415312726022901"/>
          <c:w val="0.65632689468503902"/>
          <c:h val="0.71461067366579201"/>
        </c:manualLayout>
      </c:layout>
      <c:barChart>
        <c:barDir val="col"/>
        <c:grouping val="percentStacked"/>
        <c:varyColors val="0"/>
        <c:ser>
          <c:idx val="1"/>
          <c:order val="0"/>
          <c:tx>
            <c:strRef>
              <c:f>'Cap, Height &amp; Diameter Trends'!$A$18</c:f>
              <c:strCache>
                <c:ptCount val="1"/>
                <c:pt idx="0">
                  <c:v>&lt;2.0 MW</c:v>
                </c:pt>
              </c:strCache>
            </c:strRef>
          </c:tx>
          <c:spPr>
            <a:solidFill>
              <a:schemeClr val="bg1">
                <a:lumMod val="95000"/>
              </a:schemeClr>
            </a:solidFill>
            <a:ln>
              <a:noFill/>
            </a:ln>
            <a:effectLst/>
          </c:spPr>
          <c:invertIfNegative val="0"/>
          <c:cat>
            <c:numRef>
              <c:f>'Cap, Height &amp; Diameter Trends'!$B$17:$L$17</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Trends'!$B$18:$L$18</c:f>
              <c:numCache>
                <c:formatCode>0%</c:formatCode>
                <c:ptCount val="11"/>
                <c:pt idx="0">
                  <c:v>0.56059999999999999</c:v>
                </c:pt>
                <c:pt idx="1">
                  <c:v>0.52800000000000002</c:v>
                </c:pt>
                <c:pt idx="2">
                  <c:v>0.83160000000000001</c:v>
                </c:pt>
                <c:pt idx="3">
                  <c:v>0.67040000000000011</c:v>
                </c:pt>
                <c:pt idx="4">
                  <c:v>0.41920000000000002</c:v>
                </c:pt>
                <c:pt idx="5">
                  <c:v>0.22170000000000001</c:v>
                </c:pt>
                <c:pt idx="6">
                  <c:v>1.4199999999999999E-2</c:v>
                </c:pt>
                <c:pt idx="7">
                  <c:v>5.9299999999999999E-2</c:v>
                </c:pt>
                <c:pt idx="8">
                  <c:v>2.3199999999999998E-2</c:v>
                </c:pt>
                <c:pt idx="9">
                  <c:v>1.43E-2</c:v>
                </c:pt>
                <c:pt idx="10">
                  <c:v>0</c:v>
                </c:pt>
              </c:numCache>
            </c:numRef>
          </c:val>
          <c:extLst>
            <c:ext xmlns:c16="http://schemas.microsoft.com/office/drawing/2014/chart" uri="{C3380CC4-5D6E-409C-BE32-E72D297353CC}">
              <c16:uniqueId val="{00000000-7874-4F75-90D1-8391338E8D37}"/>
            </c:ext>
          </c:extLst>
        </c:ser>
        <c:ser>
          <c:idx val="2"/>
          <c:order val="1"/>
          <c:tx>
            <c:strRef>
              <c:f>'Cap, Height &amp; Diameter Trends'!$A$19</c:f>
              <c:strCache>
                <c:ptCount val="1"/>
                <c:pt idx="0">
                  <c:v>2.0−2.75 MW</c:v>
                </c:pt>
              </c:strCache>
            </c:strRef>
          </c:tx>
          <c:spPr>
            <a:solidFill>
              <a:schemeClr val="bg1">
                <a:lumMod val="85000"/>
              </a:schemeClr>
            </a:solidFill>
            <a:ln>
              <a:noFill/>
            </a:ln>
            <a:effectLst/>
          </c:spPr>
          <c:invertIfNegative val="0"/>
          <c:cat>
            <c:numRef>
              <c:f>'Cap, Height &amp; Diameter Trends'!$B$17:$L$17</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Trends'!$B$19:$L$19</c:f>
              <c:numCache>
                <c:formatCode>0%</c:formatCode>
                <c:ptCount val="11"/>
                <c:pt idx="0">
                  <c:v>0.37109999999999999</c:v>
                </c:pt>
                <c:pt idx="1">
                  <c:v>0.41170000000000001</c:v>
                </c:pt>
                <c:pt idx="2">
                  <c:v>7.3899999999999993E-2</c:v>
                </c:pt>
                <c:pt idx="3">
                  <c:v>0.2908</c:v>
                </c:pt>
                <c:pt idx="4">
                  <c:v>0.52270000000000005</c:v>
                </c:pt>
                <c:pt idx="5">
                  <c:v>0.68019999999999992</c:v>
                </c:pt>
                <c:pt idx="6">
                  <c:v>0.84050000000000002</c:v>
                </c:pt>
                <c:pt idx="7">
                  <c:v>0.7611</c:v>
                </c:pt>
                <c:pt idx="8">
                  <c:v>0.78379999999999994</c:v>
                </c:pt>
                <c:pt idx="9">
                  <c:v>0.48469999999999996</c:v>
                </c:pt>
                <c:pt idx="10">
                  <c:v>0.29410000000000003</c:v>
                </c:pt>
              </c:numCache>
            </c:numRef>
          </c:val>
          <c:extLst>
            <c:ext xmlns:c16="http://schemas.microsoft.com/office/drawing/2014/chart" uri="{C3380CC4-5D6E-409C-BE32-E72D297353CC}">
              <c16:uniqueId val="{00000001-7874-4F75-90D1-8391338E8D37}"/>
            </c:ext>
          </c:extLst>
        </c:ser>
        <c:ser>
          <c:idx val="6"/>
          <c:order val="2"/>
          <c:tx>
            <c:strRef>
              <c:f>'Cap, Height &amp; Diameter Trends'!$A$20</c:f>
              <c:strCache>
                <c:ptCount val="1"/>
                <c:pt idx="0">
                  <c:v>2.75−3.5 MW</c:v>
                </c:pt>
              </c:strCache>
            </c:strRef>
          </c:tx>
          <c:spPr>
            <a:solidFill>
              <a:schemeClr val="bg1">
                <a:lumMod val="65000"/>
              </a:schemeClr>
            </a:solidFill>
            <a:ln>
              <a:noFill/>
            </a:ln>
            <a:effectLst/>
          </c:spPr>
          <c:invertIfNegative val="0"/>
          <c:cat>
            <c:numRef>
              <c:f>'Cap, Height &amp; Diameter Trends'!$B$17:$L$17</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Trends'!$B$20:$L$20</c:f>
              <c:numCache>
                <c:formatCode>0%</c:formatCode>
                <c:ptCount val="11"/>
                <c:pt idx="0">
                  <c:v>6.83E-2</c:v>
                </c:pt>
                <c:pt idx="1">
                  <c:v>5.7800000000000004E-2</c:v>
                </c:pt>
                <c:pt idx="2">
                  <c:v>9.4499999999999987E-2</c:v>
                </c:pt>
                <c:pt idx="3">
                  <c:v>3.8800000000000001E-2</c:v>
                </c:pt>
                <c:pt idx="4">
                  <c:v>5.8200000000000002E-2</c:v>
                </c:pt>
                <c:pt idx="5">
                  <c:v>9.8100000000000007E-2</c:v>
                </c:pt>
                <c:pt idx="6">
                  <c:v>0.14529999999999998</c:v>
                </c:pt>
                <c:pt idx="7">
                  <c:v>0.13550000000000001</c:v>
                </c:pt>
                <c:pt idx="8">
                  <c:v>9.2200000000000004E-2</c:v>
                </c:pt>
                <c:pt idx="9">
                  <c:v>0.3533</c:v>
                </c:pt>
                <c:pt idx="10">
                  <c:v>0.50600000000000001</c:v>
                </c:pt>
              </c:numCache>
            </c:numRef>
          </c:val>
          <c:extLst>
            <c:ext xmlns:c16="http://schemas.microsoft.com/office/drawing/2014/chart" uri="{C3380CC4-5D6E-409C-BE32-E72D297353CC}">
              <c16:uniqueId val="{00000002-7874-4F75-90D1-8391338E8D37}"/>
            </c:ext>
          </c:extLst>
        </c:ser>
        <c:ser>
          <c:idx val="7"/>
          <c:order val="3"/>
          <c:tx>
            <c:strRef>
              <c:f>'Cap, Height &amp; Diameter Trends'!$A$21</c:f>
              <c:strCache>
                <c:ptCount val="1"/>
                <c:pt idx="0">
                  <c:v>≥3.5 MW</c:v>
                </c:pt>
              </c:strCache>
            </c:strRef>
          </c:tx>
          <c:spPr>
            <a:solidFill>
              <a:schemeClr val="bg1">
                <a:lumMod val="50000"/>
              </a:schemeClr>
            </a:solidFill>
            <a:ln>
              <a:noFill/>
            </a:ln>
            <a:effectLst/>
          </c:spPr>
          <c:invertIfNegative val="0"/>
          <c:cat>
            <c:numRef>
              <c:f>'Cap, Height &amp; Diameter Trends'!$B$17:$L$17</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Trends'!$B$21:$L$21</c:f>
              <c:numCache>
                <c:formatCode>0%</c:formatCode>
                <c:ptCount val="11"/>
                <c:pt idx="0">
                  <c:v>0</c:v>
                </c:pt>
                <c:pt idx="1">
                  <c:v>2.5000000000000001E-3</c:v>
                </c:pt>
                <c:pt idx="2">
                  <c:v>0</c:v>
                </c:pt>
                <c:pt idx="3">
                  <c:v>0</c:v>
                </c:pt>
                <c:pt idx="4">
                  <c:v>0</c:v>
                </c:pt>
                <c:pt idx="5">
                  <c:v>0</c:v>
                </c:pt>
                <c:pt idx="6">
                  <c:v>0</c:v>
                </c:pt>
                <c:pt idx="7">
                  <c:v>4.4199999999999996E-2</c:v>
                </c:pt>
                <c:pt idx="8">
                  <c:v>0.1008</c:v>
                </c:pt>
                <c:pt idx="9">
                  <c:v>0.1477</c:v>
                </c:pt>
                <c:pt idx="10">
                  <c:v>0.19980000000000001</c:v>
                </c:pt>
              </c:numCache>
            </c:numRef>
          </c:val>
          <c:extLst>
            <c:ext xmlns:c16="http://schemas.microsoft.com/office/drawing/2014/chart" uri="{C3380CC4-5D6E-409C-BE32-E72D297353CC}">
              <c16:uniqueId val="{00000003-7874-4F75-90D1-8391338E8D37}"/>
            </c:ext>
          </c:extLst>
        </c:ser>
        <c:dLbls>
          <c:showLegendKey val="0"/>
          <c:showVal val="0"/>
          <c:showCatName val="0"/>
          <c:showSerName val="0"/>
          <c:showPercent val="0"/>
          <c:showBubbleSize val="0"/>
        </c:dLbls>
        <c:gapWidth val="25"/>
        <c:overlap val="100"/>
        <c:axId val="2109919448"/>
        <c:axId val="2109923192"/>
      </c:barChart>
      <c:lineChart>
        <c:grouping val="standard"/>
        <c:varyColors val="0"/>
        <c:ser>
          <c:idx val="5"/>
          <c:order val="4"/>
          <c:tx>
            <c:strRef>
              <c:f>'Cap, Height &amp; Diameter Trends'!$A$22</c:f>
              <c:strCache>
                <c:ptCount val="1"/>
                <c:pt idx="0">
                  <c:v>Average</c:v>
                </c:pt>
              </c:strCache>
            </c:strRef>
          </c:tx>
          <c:spPr>
            <a:ln w="28575" cap="rnd" cmpd="sng" algn="ctr">
              <a:solidFill>
                <a:sysClr val="windowText" lastClr="000000"/>
              </a:solidFill>
              <a:prstDash val="solid"/>
              <a:round/>
            </a:ln>
            <a:effectLst/>
          </c:spPr>
          <c:marker>
            <c:symbol val="none"/>
          </c:marker>
          <c:cat>
            <c:numRef>
              <c:f>'Cap, Height &amp; Diameter Trends'!$B$17:$L$17</c:f>
              <c:numCache>
                <c:formatCode>General</c:formatCode>
                <c:ptCount val="11"/>
                <c:pt idx="0">
                  <c:v>2011</c:v>
                </c:pt>
                <c:pt idx="1">
                  <c:v>2012</c:v>
                </c:pt>
                <c:pt idx="2">
                  <c:v>2013</c:v>
                </c:pt>
                <c:pt idx="3">
                  <c:v>2014</c:v>
                </c:pt>
                <c:pt idx="4">
                  <c:v>2015</c:v>
                </c:pt>
                <c:pt idx="5">
                  <c:v>2016</c:v>
                </c:pt>
                <c:pt idx="6">
                  <c:v>2017</c:v>
                </c:pt>
                <c:pt idx="7">
                  <c:v>2018</c:v>
                </c:pt>
                <c:pt idx="8">
                  <c:v>2019</c:v>
                </c:pt>
                <c:pt idx="9">
                  <c:v>2020</c:v>
                </c:pt>
                <c:pt idx="10">
                  <c:v>2021</c:v>
                </c:pt>
              </c:numCache>
            </c:numRef>
          </c:cat>
          <c:val>
            <c:numRef>
              <c:f>'Cap, Height &amp; Diameter Trends'!$B$22:$L$22</c:f>
              <c:numCache>
                <c:formatCode>0.00</c:formatCode>
                <c:ptCount val="11"/>
                <c:pt idx="0">
                  <c:v>1.9663729999999999</c:v>
                </c:pt>
                <c:pt idx="1">
                  <c:v>1.9456389999999999</c:v>
                </c:pt>
                <c:pt idx="2">
                  <c:v>1.864476</c:v>
                </c:pt>
                <c:pt idx="3">
                  <c:v>1.9407350000000001</c:v>
                </c:pt>
                <c:pt idx="4">
                  <c:v>2.0062259999999998</c:v>
                </c:pt>
                <c:pt idx="5">
                  <c:v>2.1511100000000001</c:v>
                </c:pt>
                <c:pt idx="6">
                  <c:v>2.3218130000000001</c:v>
                </c:pt>
                <c:pt idx="7">
                  <c:v>2.4303759999999999</c:v>
                </c:pt>
                <c:pt idx="8">
                  <c:v>2.5508519999999999</c:v>
                </c:pt>
                <c:pt idx="9">
                  <c:v>2.7620819999999999</c:v>
                </c:pt>
                <c:pt idx="10">
                  <c:v>3.0020449999999999</c:v>
                </c:pt>
              </c:numCache>
            </c:numRef>
          </c:val>
          <c:smooth val="0"/>
          <c:extLst>
            <c:ext xmlns:c16="http://schemas.microsoft.com/office/drawing/2014/chart" uri="{C3380CC4-5D6E-409C-BE32-E72D297353CC}">
              <c16:uniqueId val="{00000004-7874-4F75-90D1-8391338E8D37}"/>
            </c:ext>
          </c:extLst>
        </c:ser>
        <c:dLbls>
          <c:showLegendKey val="0"/>
          <c:showVal val="0"/>
          <c:showCatName val="0"/>
          <c:showSerName val="0"/>
          <c:showPercent val="0"/>
          <c:showBubbleSize val="0"/>
        </c:dLbls>
        <c:marker val="1"/>
        <c:smooth val="0"/>
        <c:axId val="2109930504"/>
        <c:axId val="2109926856"/>
      </c:lineChart>
      <c:catAx>
        <c:axId val="2109919448"/>
        <c:scaling>
          <c:orientation val="minMax"/>
        </c:scaling>
        <c:delete val="0"/>
        <c:axPos val="b"/>
        <c:numFmt formatCode="General" sourceLinked="1"/>
        <c:majorTickMark val="out"/>
        <c:minorTickMark val="none"/>
        <c:tickLblPos val="nextTo"/>
        <c:spPr>
          <a:noFill/>
          <a:ln w="3175" cap="flat" cmpd="sng" algn="ctr">
            <a:noFill/>
            <a:prstDash val="solid"/>
            <a:round/>
          </a:ln>
          <a:effectLst/>
        </c:spPr>
        <c:txPr>
          <a:bodyPr rot="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23192"/>
        <c:crosses val="autoZero"/>
        <c:auto val="0"/>
        <c:lblAlgn val="ctr"/>
        <c:lblOffset val="0"/>
        <c:tickLblSkip val="2"/>
        <c:tickMarkSkip val="2"/>
        <c:noMultiLvlLbl val="0"/>
      </c:catAx>
      <c:valAx>
        <c:axId val="2109923192"/>
        <c:scaling>
          <c:orientation val="minMax"/>
          <c:max val="1"/>
        </c:scaling>
        <c:delete val="0"/>
        <c:axPos val="l"/>
        <c:majorGridlines>
          <c:spPr>
            <a:ln w="3175" cap="flat" cmpd="sng" algn="ctr">
              <a:noFill/>
              <a:prstDash val="solid"/>
              <a:round/>
            </a:ln>
            <a:effectLst/>
          </c:spPr>
        </c:majorGridlines>
        <c:numFmt formatCode="0%" sourceLinked="1"/>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19448"/>
        <c:crosses val="autoZero"/>
        <c:crossBetween val="between"/>
        <c:majorUnit val="0.2"/>
      </c:valAx>
      <c:valAx>
        <c:axId val="2109926856"/>
        <c:scaling>
          <c:orientation val="minMax"/>
          <c:max val="3"/>
          <c:min val="0.5"/>
        </c:scaling>
        <c:delete val="0"/>
        <c:axPos val="r"/>
        <c:numFmt formatCode="0.0" sourceLinked="0"/>
        <c:majorTickMark val="out"/>
        <c:minorTickMark val="none"/>
        <c:tickLblPos val="nextTo"/>
        <c:spPr>
          <a:noFill/>
          <a:ln w="3175" cap="flat" cmpd="sng" algn="ctr">
            <a:noFill/>
            <a:prstDash val="solid"/>
            <a:round/>
          </a:ln>
          <a:effectLst/>
        </c:spPr>
        <c:txPr>
          <a:bodyPr rot="-6000000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930504"/>
        <c:crosses val="max"/>
        <c:crossBetween val="between"/>
      </c:valAx>
      <c:catAx>
        <c:axId val="2109930504"/>
        <c:scaling>
          <c:orientation val="minMax"/>
        </c:scaling>
        <c:delete val="1"/>
        <c:axPos val="b"/>
        <c:numFmt formatCode="General" sourceLinked="1"/>
        <c:majorTickMark val="out"/>
        <c:minorTickMark val="none"/>
        <c:tickLblPos val="nextTo"/>
        <c:crossAx val="2109926856"/>
        <c:crosses val="autoZero"/>
        <c:auto val="0"/>
        <c:lblAlgn val="ctr"/>
        <c:lblOffset val="100"/>
        <c:noMultiLvlLbl val="0"/>
      </c:catAx>
      <c:spPr>
        <a:solidFill>
          <a:schemeClr val="bg1"/>
        </a:solidFill>
        <a:ln w="3175">
          <a:noFill/>
        </a:ln>
        <a:effectLst/>
      </c:spPr>
    </c:plotArea>
    <c:legend>
      <c:legendPos val="r"/>
      <c:legendEntry>
        <c:idx val="4"/>
        <c:delete val="1"/>
      </c:legendEntry>
      <c:layout>
        <c:manualLayout>
          <c:xMode val="edge"/>
          <c:yMode val="edge"/>
          <c:x val="0.22393038660835099"/>
          <c:y val="0.52295399590799174"/>
          <c:w val="0.34312347800660398"/>
          <c:h val="0.32554353442040218"/>
        </c:manualLayout>
      </c:layout>
      <c:overlay val="0"/>
      <c:spPr>
        <a:solidFill>
          <a:schemeClr val="bg1">
            <a:alpha val="50000"/>
          </a:schemeClr>
        </a:solidFill>
        <a:ln w="6350">
          <a:solidFill>
            <a:schemeClr val="tx1"/>
          </a:solid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1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1547042196648503E-2"/>
          <c:y val="0.117011002763727"/>
          <c:w val="0.83598677569150015"/>
          <c:h val="0.77826980236741905"/>
        </c:manualLayout>
      </c:layout>
      <c:barChart>
        <c:barDir val="col"/>
        <c:grouping val="percentStacked"/>
        <c:varyColors val="0"/>
        <c:ser>
          <c:idx val="0"/>
          <c:order val="0"/>
          <c:tx>
            <c:strRef>
              <c:f>'Trends in Specific Power'!$A$25</c:f>
              <c:strCache>
                <c:ptCount val="1"/>
                <c:pt idx="0">
                  <c:v>180−200</c:v>
                </c:pt>
              </c:strCache>
            </c:strRef>
          </c:tx>
          <c:spPr>
            <a:solidFill>
              <a:schemeClr val="accent6">
                <a:lumMod val="50000"/>
              </a:schemeClr>
            </a:solidFill>
          </c:spPr>
          <c:invertIfNegative val="0"/>
          <c:cat>
            <c:strRef>
              <c:f>'Trends in Specific Power'!$B$24:$U$24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'Trends in Specific Power'!$B$25:$U$25</c:f>
              <c:numCache>
                <c:formatCode>0%</c:formatCode>
                <c:ptCount val="20"/>
                <c:pt idx="0">
                  <c:v>0</c:v>
                </c:pt>
                <c:pt idx="1">
                  <c:v>0</c:v>
                </c:pt>
                <c:pt idx="2">
                  <c:v>0</c:v>
                </c:pt>
                <c:pt idx="3">
                  <c:v>0</c:v>
                </c:pt>
                <c:pt idx="4">
                  <c:v>0</c:v>
                </c:pt>
                <c:pt idx="5">
                  <c:v>0</c:v>
                </c:pt>
                <c:pt idx="6">
                  <c:v>0</c:v>
                </c:pt>
                <c:pt idx="7">
                  <c:v>0</c:v>
                </c:pt>
                <c:pt idx="8">
                  <c:v>0</c:v>
                </c:pt>
                <c:pt idx="9">
                  <c:v>0</c:v>
                </c:pt>
                <c:pt idx="10">
                  <c:v>0</c:v>
                </c:pt>
                <c:pt idx="11">
                  <c:v>0</c:v>
                </c:pt>
                <c:pt idx="12">
                  <c:v>1.0800000000000001E-2</c:v>
                </c:pt>
                <c:pt idx="13">
                  <c:v>3.7100000000000001E-2</c:v>
                </c:pt>
                <c:pt idx="14">
                  <c:v>9.9700000000000011E-2</c:v>
                </c:pt>
                <c:pt idx="15">
                  <c:v>8.3400000000000002E-2</c:v>
                </c:pt>
                <c:pt idx="16">
                  <c:v>9.5100000000000004E-2</c:v>
                </c:pt>
                <c:pt idx="17">
                  <c:v>0.35909999999999997</c:v>
                </c:pt>
                <c:pt idx="18">
                  <c:v>0.2626</c:v>
                </c:pt>
                <c:pt idx="19">
                  <c:v>0.1308</c:v>
                </c:pt>
              </c:numCache>
            </c:numRef>
          </c:val>
          <c:extLst>
            <c:ext xmlns:c16="http://schemas.microsoft.com/office/drawing/2014/chart" uri="{C3380CC4-5D6E-409C-BE32-E72D297353CC}">
              <c16:uniqueId val="{00000000-8719-4705-9C8A-8C4697FB9ECD}"/>
            </c:ext>
          </c:extLst>
        </c:ser>
        <c:ser>
          <c:idx val="4"/>
          <c:order val="1"/>
          <c:tx>
            <c:strRef>
              <c:f>'Trends in Specific Power'!$A$26</c:f>
              <c:strCache>
                <c:ptCount val="1"/>
                <c:pt idx="0">
                  <c:v>≥200−250</c:v>
                </c:pt>
              </c:strCache>
            </c:strRef>
          </c:tx>
          <c:spPr>
            <a:solidFill>
              <a:schemeClr val="accent6"/>
            </a:solidFill>
          </c:spPr>
          <c:invertIfNegative val="0"/>
          <c:cat>
            <c:strRef>
              <c:f>'Trends in Specific Power'!$B$24:$U$24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'Trends in Specific Power'!$B$26:$U$26</c:f>
              <c:numCache>
                <c:formatCode>0%</c:formatCode>
                <c:ptCount val="20"/>
                <c:pt idx="0">
                  <c:v>0</c:v>
                </c:pt>
                <c:pt idx="1">
                  <c:v>0</c:v>
                </c:pt>
                <c:pt idx="2">
                  <c:v>0</c:v>
                </c:pt>
                <c:pt idx="3">
                  <c:v>0</c:v>
                </c:pt>
                <c:pt idx="4">
                  <c:v>0</c:v>
                </c:pt>
                <c:pt idx="5">
                  <c:v>0</c:v>
                </c:pt>
                <c:pt idx="6">
                  <c:v>0</c:v>
                </c:pt>
                <c:pt idx="7">
                  <c:v>0</c:v>
                </c:pt>
                <c:pt idx="8">
                  <c:v>2.9999999999999997E-4</c:v>
                </c:pt>
                <c:pt idx="9">
                  <c:v>5.16E-2</c:v>
                </c:pt>
                <c:pt idx="10">
                  <c:v>0.22440000000000002</c:v>
                </c:pt>
                <c:pt idx="11">
                  <c:v>0.58250000000000002</c:v>
                </c:pt>
                <c:pt idx="12">
                  <c:v>0.47840000000000005</c:v>
                </c:pt>
                <c:pt idx="13">
                  <c:v>0.45189999999999997</c:v>
                </c:pt>
                <c:pt idx="14">
                  <c:v>0.53180000000000005</c:v>
                </c:pt>
                <c:pt idx="15">
                  <c:v>0.60850000000000004</c:v>
                </c:pt>
                <c:pt idx="16">
                  <c:v>0.69889999999999997</c:v>
                </c:pt>
                <c:pt idx="17">
                  <c:v>0.49200000000000005</c:v>
                </c:pt>
                <c:pt idx="18">
                  <c:v>0.54869999999999997</c:v>
                </c:pt>
                <c:pt idx="19">
                  <c:v>0.66349999999999998</c:v>
                </c:pt>
              </c:numCache>
            </c:numRef>
          </c:val>
          <c:extLst>
            <c:ext xmlns:c16="http://schemas.microsoft.com/office/drawing/2014/chart" uri="{C3380CC4-5D6E-409C-BE32-E72D297353CC}">
              <c16:uniqueId val="{00000001-8719-4705-9C8A-8C4697FB9ECD}"/>
            </c:ext>
          </c:extLst>
        </c:ser>
        <c:ser>
          <c:idx val="1"/>
          <c:order val="2"/>
          <c:tx>
            <c:strRef>
              <c:f>'Trends in Specific Power'!$A$27</c:f>
              <c:strCache>
                <c:ptCount val="1"/>
                <c:pt idx="0">
                  <c:v>≥250−300</c:v>
                </c:pt>
              </c:strCache>
            </c:strRef>
          </c:tx>
          <c:spPr>
            <a:solidFill>
              <a:schemeClr val="accent6">
                <a:lumMod val="60000"/>
                <a:lumOff val="40000"/>
              </a:schemeClr>
            </a:solidFill>
          </c:spPr>
          <c:invertIfNegative val="0"/>
          <c:cat>
            <c:strRef>
              <c:f>'Trends in Specific Power'!$B$24:$U$24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'Trends in Specific Power'!$B$27:$U$27</c:f>
              <c:numCache>
                <c:formatCode>0%</c:formatCode>
                <c:ptCount val="20"/>
                <c:pt idx="0">
                  <c:v>0</c:v>
                </c:pt>
                <c:pt idx="1">
                  <c:v>0</c:v>
                </c:pt>
                <c:pt idx="2">
                  <c:v>1.0700000000000001E-2</c:v>
                </c:pt>
                <c:pt idx="3">
                  <c:v>0</c:v>
                </c:pt>
                <c:pt idx="4">
                  <c:v>2E-3</c:v>
                </c:pt>
                <c:pt idx="5">
                  <c:v>0</c:v>
                </c:pt>
                <c:pt idx="6">
                  <c:v>4.8399999999999999E-2</c:v>
                </c:pt>
                <c:pt idx="7">
                  <c:v>7.51E-2</c:v>
                </c:pt>
                <c:pt idx="8">
                  <c:v>0.35049999999999998</c:v>
                </c:pt>
                <c:pt idx="9">
                  <c:v>0.47549999999999998</c:v>
                </c:pt>
                <c:pt idx="10">
                  <c:v>0.38100000000000001</c:v>
                </c:pt>
                <c:pt idx="11">
                  <c:v>6.8699999999999997E-2</c:v>
                </c:pt>
                <c:pt idx="12">
                  <c:v>0.28559999999999997</c:v>
                </c:pt>
                <c:pt idx="13">
                  <c:v>0.36570000000000003</c:v>
                </c:pt>
                <c:pt idx="14">
                  <c:v>0.28589999999999999</c:v>
                </c:pt>
                <c:pt idx="15">
                  <c:v>0.28160000000000002</c:v>
                </c:pt>
                <c:pt idx="16">
                  <c:v>0.18230000000000002</c:v>
                </c:pt>
                <c:pt idx="17">
                  <c:v>0.1353</c:v>
                </c:pt>
                <c:pt idx="18">
                  <c:v>0.18359999999999999</c:v>
                </c:pt>
                <c:pt idx="19">
                  <c:v>0.17519999999999999</c:v>
                </c:pt>
              </c:numCache>
            </c:numRef>
          </c:val>
          <c:extLst>
            <c:ext xmlns:c16="http://schemas.microsoft.com/office/drawing/2014/chart" uri="{C3380CC4-5D6E-409C-BE32-E72D297353CC}">
              <c16:uniqueId val="{00000002-8719-4705-9C8A-8C4697FB9ECD}"/>
            </c:ext>
          </c:extLst>
        </c:ser>
        <c:ser>
          <c:idx val="2"/>
          <c:order val="3"/>
          <c:tx>
            <c:strRef>
              <c:f>'Trends in Specific Power'!$A$28</c:f>
              <c:strCache>
                <c:ptCount val="1"/>
                <c:pt idx="0">
                  <c:v>≥300−350</c:v>
                </c:pt>
              </c:strCache>
            </c:strRef>
          </c:tx>
          <c:spPr>
            <a:solidFill>
              <a:schemeClr val="accent6">
                <a:lumMod val="40000"/>
                <a:lumOff val="60000"/>
              </a:schemeClr>
            </a:solidFill>
          </c:spPr>
          <c:invertIfNegative val="0"/>
          <c:cat>
            <c:strRef>
              <c:f>'Trends in Specific Power'!$B$24:$U$24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'Trends in Specific Power'!$B$28:$U$28</c:f>
              <c:numCache>
                <c:formatCode>0%</c:formatCode>
                <c:ptCount val="20"/>
                <c:pt idx="0">
                  <c:v>6.0299999999999999E-2</c:v>
                </c:pt>
                <c:pt idx="1">
                  <c:v>2.0799999999999999E-2</c:v>
                </c:pt>
                <c:pt idx="2">
                  <c:v>0.14990000000000001</c:v>
                </c:pt>
                <c:pt idx="3">
                  <c:v>0.68909999999999993</c:v>
                </c:pt>
                <c:pt idx="4">
                  <c:v>0.83209999999999995</c:v>
                </c:pt>
                <c:pt idx="5">
                  <c:v>0.92480000000000007</c:v>
                </c:pt>
                <c:pt idx="6">
                  <c:v>0.86760000000000004</c:v>
                </c:pt>
                <c:pt idx="7">
                  <c:v>0.83550000000000002</c:v>
                </c:pt>
                <c:pt idx="8">
                  <c:v>0.58520000000000005</c:v>
                </c:pt>
                <c:pt idx="9">
                  <c:v>0.37459999999999999</c:v>
                </c:pt>
                <c:pt idx="10">
                  <c:v>0.34139999999999998</c:v>
                </c:pt>
                <c:pt idx="11">
                  <c:v>0.33509999999999995</c:v>
                </c:pt>
                <c:pt idx="12">
                  <c:v>0.22440000000000002</c:v>
                </c:pt>
                <c:pt idx="13">
                  <c:v>0.1401</c:v>
                </c:pt>
                <c:pt idx="14">
                  <c:v>8.2599999999999993E-2</c:v>
                </c:pt>
                <c:pt idx="15">
                  <c:v>2.4799999999999999E-2</c:v>
                </c:pt>
                <c:pt idx="16">
                  <c:v>2.1499999999999998E-2</c:v>
                </c:pt>
                <c:pt idx="17">
                  <c:v>2.5999999999999999E-3</c:v>
                </c:pt>
                <c:pt idx="18">
                  <c:v>3.0999999999999999E-3</c:v>
                </c:pt>
                <c:pt idx="19">
                  <c:v>2.9600000000000001E-2</c:v>
                </c:pt>
              </c:numCache>
            </c:numRef>
          </c:val>
          <c:extLst>
            <c:ext xmlns:c16="http://schemas.microsoft.com/office/drawing/2014/chart" uri="{C3380CC4-5D6E-409C-BE32-E72D297353CC}">
              <c16:uniqueId val="{00000003-8719-4705-9C8A-8C4697FB9ECD}"/>
            </c:ext>
          </c:extLst>
        </c:ser>
        <c:ser>
          <c:idx val="3"/>
          <c:order val="4"/>
          <c:tx>
            <c:strRef>
              <c:f>'Trends in Specific Power'!$A$29</c:f>
              <c:strCache>
                <c:ptCount val="1"/>
                <c:pt idx="0">
                  <c:v>≥350</c:v>
                </c:pt>
              </c:strCache>
            </c:strRef>
          </c:tx>
          <c:spPr>
            <a:solidFill>
              <a:schemeClr val="accent6">
                <a:lumMod val="20000"/>
                <a:lumOff val="80000"/>
              </a:schemeClr>
            </a:solidFill>
          </c:spPr>
          <c:invertIfNegative val="0"/>
          <c:cat>
            <c:strRef>
              <c:f>'Trends in Specific Power'!$B$24:$U$24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'Trends in Specific Power'!$B$29:$U$29</c:f>
              <c:numCache>
                <c:formatCode>0%</c:formatCode>
                <c:ptCount val="20"/>
                <c:pt idx="0">
                  <c:v>0.93969999999999998</c:v>
                </c:pt>
                <c:pt idx="1">
                  <c:v>0.97920000000000007</c:v>
                </c:pt>
                <c:pt idx="2">
                  <c:v>0.83939999999999992</c:v>
                </c:pt>
                <c:pt idx="3">
                  <c:v>0.31090000000000001</c:v>
                </c:pt>
                <c:pt idx="4">
                  <c:v>0.16589999999999999</c:v>
                </c:pt>
                <c:pt idx="5">
                  <c:v>7.5199999999999989E-2</c:v>
                </c:pt>
                <c:pt idx="6">
                  <c:v>8.3900000000000002E-2</c:v>
                </c:pt>
                <c:pt idx="7">
                  <c:v>8.9399999999999993E-2</c:v>
                </c:pt>
                <c:pt idx="8">
                  <c:v>6.3899999999999998E-2</c:v>
                </c:pt>
                <c:pt idx="9">
                  <c:v>9.8299999999999998E-2</c:v>
                </c:pt>
                <c:pt idx="10">
                  <c:v>5.3200000000000004E-2</c:v>
                </c:pt>
                <c:pt idx="11">
                  <c:v>1.37E-2</c:v>
                </c:pt>
                <c:pt idx="12">
                  <c:v>8.0000000000000004E-4</c:v>
                </c:pt>
                <c:pt idx="13">
                  <c:v>5.1000000000000004E-3</c:v>
                </c:pt>
                <c:pt idx="14">
                  <c:v>0</c:v>
                </c:pt>
                <c:pt idx="15">
                  <c:v>1.7000000000000001E-3</c:v>
                </c:pt>
                <c:pt idx="16">
                  <c:v>2.2000000000000001E-3</c:v>
                </c:pt>
                <c:pt idx="17">
                  <c:v>1.11E-2</c:v>
                </c:pt>
                <c:pt idx="18">
                  <c:v>2E-3</c:v>
                </c:pt>
                <c:pt idx="19">
                  <c:v>8.9999999999999998E-4</c:v>
                </c:pt>
              </c:numCache>
            </c:numRef>
          </c:val>
          <c:extLst>
            <c:ext xmlns:c16="http://schemas.microsoft.com/office/drawing/2014/chart" uri="{C3380CC4-5D6E-409C-BE32-E72D297353CC}">
              <c16:uniqueId val="{00000004-8719-4705-9C8A-8C4697FB9ECD}"/>
            </c:ext>
          </c:extLst>
        </c:ser>
        <c:dLbls>
          <c:showLegendKey val="0"/>
          <c:showVal val="0"/>
          <c:showCatName val="0"/>
          <c:showSerName val="0"/>
          <c:showPercent val="0"/>
          <c:showBubbleSize val="0"/>
        </c:dLbls>
        <c:gapWidth val="50"/>
        <c:overlap val="100"/>
        <c:axId val="2110011016"/>
        <c:axId val="2110014408"/>
      </c:barChart>
      <c:lineChart>
        <c:grouping val="standard"/>
        <c:varyColors val="0"/>
        <c:ser>
          <c:idx val="6"/>
          <c:order val="5"/>
          <c:tx>
            <c:strRef>
              <c:f>'Trends in Specific Power'!$A$30</c:f>
              <c:strCache>
                <c:ptCount val="1"/>
                <c:pt idx="0">
                  <c:v>Average</c:v>
                </c:pt>
              </c:strCache>
            </c:strRef>
          </c:tx>
          <c:spPr>
            <a:ln w="25400">
              <a:solidFill>
                <a:schemeClr val="tx1"/>
              </a:solidFill>
            </a:ln>
          </c:spPr>
          <c:marker>
            <c:symbol val="none"/>
          </c:marker>
          <c:cat>
            <c:strRef>
              <c:f>'Trends in Specific Power'!$B$24:$U$24</c:f>
              <c:strCache>
                <c:ptCount val="20"/>
                <c:pt idx="0">
                  <c:v>'98−99</c:v>
                </c:pt>
                <c:pt idx="1">
                  <c:v>'00−01</c:v>
                </c:pt>
                <c:pt idx="2">
                  <c:v>'02−03</c:v>
                </c:pt>
                <c:pt idx="3">
                  <c:v>'04−05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'Trends in Specific Power'!$B$30:$U$30</c:f>
              <c:numCache>
                <c:formatCode>0</c:formatCode>
                <c:ptCount val="20"/>
                <c:pt idx="0">
                  <c:v>392.83530000000002</c:v>
                </c:pt>
                <c:pt idx="1">
                  <c:v>389.87830000000002</c:v>
                </c:pt>
                <c:pt idx="2">
                  <c:v>377.03530000000001</c:v>
                </c:pt>
                <c:pt idx="3">
                  <c:v>340.0634</c:v>
                </c:pt>
                <c:pt idx="4">
                  <c:v>334.26620000000003</c:v>
                </c:pt>
                <c:pt idx="5">
                  <c:v>330.75029999999998</c:v>
                </c:pt>
                <c:pt idx="6">
                  <c:v>332.56200000000001</c:v>
                </c:pt>
                <c:pt idx="7">
                  <c:v>329.2824</c:v>
                </c:pt>
                <c:pt idx="8">
                  <c:v>319.18669999999997</c:v>
                </c:pt>
                <c:pt idx="9">
                  <c:v>314.91320000000002</c:v>
                </c:pt>
                <c:pt idx="10">
                  <c:v>285.90069999999997</c:v>
                </c:pt>
                <c:pt idx="11">
                  <c:v>255.25729999999999</c:v>
                </c:pt>
                <c:pt idx="12">
                  <c:v>250.62649999999999</c:v>
                </c:pt>
                <c:pt idx="13">
                  <c:v>245.0146</c:v>
                </c:pt>
                <c:pt idx="14">
                  <c:v>233.43469999999999</c:v>
                </c:pt>
                <c:pt idx="15">
                  <c:v>230.68279999999999</c:v>
                </c:pt>
                <c:pt idx="16">
                  <c:v>229.83539999999999</c:v>
                </c:pt>
                <c:pt idx="17">
                  <c:v>219.82759999999999</c:v>
                </c:pt>
                <c:pt idx="18">
                  <c:v>223.1508</c:v>
                </c:pt>
                <c:pt idx="19">
                  <c:v>230.98159999999999</c:v>
                </c:pt>
              </c:numCache>
            </c:numRef>
          </c:val>
          <c:smooth val="0"/>
          <c:extLst>
            <c:ext xmlns:c16="http://schemas.microsoft.com/office/drawing/2014/chart" uri="{C3380CC4-5D6E-409C-BE32-E72D297353CC}">
              <c16:uniqueId val="{00000005-8719-4705-9C8A-8C4697FB9ECD}"/>
            </c:ext>
          </c:extLst>
        </c:ser>
        <c:dLbls>
          <c:showLegendKey val="0"/>
          <c:showVal val="0"/>
          <c:showCatName val="0"/>
          <c:showSerName val="0"/>
          <c:showPercent val="0"/>
          <c:showBubbleSize val="0"/>
        </c:dLbls>
        <c:marker val="1"/>
        <c:smooth val="0"/>
        <c:axId val="2110021336"/>
        <c:axId val="2110017992"/>
      </c:lineChart>
      <c:catAx>
        <c:axId val="2110011016"/>
        <c:scaling>
          <c:orientation val="minMax"/>
        </c:scaling>
        <c:delete val="0"/>
        <c:axPos val="b"/>
        <c:numFmt formatCode="General" sourceLinked="1"/>
        <c:majorTickMark val="none"/>
        <c:minorTickMark val="none"/>
        <c:tickLblPos val="nextTo"/>
        <c:spPr>
          <a:ln w="3175">
            <a:noFill/>
          </a:ln>
        </c:spPr>
        <c:txPr>
          <a:bodyPr rot="0" vert="horz"/>
          <a:lstStyle/>
          <a:p>
            <a:pPr>
              <a:defRPr sz="1000" b="0">
                <a:latin typeface="Arial" panose="020B0604020202020204" pitchFamily="34" charset="0"/>
                <a:cs typeface="Arial" panose="020B0604020202020204" pitchFamily="34" charset="0"/>
              </a:defRPr>
            </a:pPr>
            <a:endParaRPr lang="en-US"/>
          </a:p>
        </c:txPr>
        <c:crossAx val="2110014408"/>
        <c:crosses val="autoZero"/>
        <c:auto val="1"/>
        <c:lblAlgn val="ctr"/>
        <c:lblOffset val="100"/>
        <c:tickLblSkip val="2"/>
        <c:noMultiLvlLbl val="0"/>
      </c:catAx>
      <c:valAx>
        <c:axId val="2110014408"/>
        <c:scaling>
          <c:orientation val="minMax"/>
          <c:max val="1"/>
        </c:scaling>
        <c:delete val="0"/>
        <c:axPos val="l"/>
        <c:majorGridlines>
          <c:spPr>
            <a:ln w="3175">
              <a:noFill/>
            </a:ln>
          </c:spPr>
        </c:majorGridlines>
        <c:numFmt formatCode="0%" sourceLinked="1"/>
        <c:majorTickMark val="none"/>
        <c:minorTickMark val="none"/>
        <c:tickLblPos val="nextTo"/>
        <c:spPr>
          <a:ln w="3175">
            <a:noFill/>
          </a:ln>
        </c:spPr>
        <c:txPr>
          <a:bodyPr/>
          <a:lstStyle/>
          <a:p>
            <a:pPr>
              <a:defRPr sz="1000" b="0">
                <a:latin typeface="Arial" panose="020B0604020202020204" pitchFamily="34" charset="0"/>
                <a:cs typeface="Arial" panose="020B0604020202020204" pitchFamily="34" charset="0"/>
              </a:defRPr>
            </a:pPr>
            <a:endParaRPr lang="en-US"/>
          </a:p>
        </c:txPr>
        <c:crossAx val="2110011016"/>
        <c:crosses val="autoZero"/>
        <c:crossBetween val="between"/>
        <c:majorUnit val="0.2"/>
      </c:valAx>
      <c:valAx>
        <c:axId val="2110017992"/>
        <c:scaling>
          <c:orientation val="minMax"/>
          <c:max val="400"/>
          <c:min val="150"/>
        </c:scaling>
        <c:delete val="0"/>
        <c:axPos val="r"/>
        <c:numFmt formatCode="0" sourceLinked="1"/>
        <c:majorTickMark val="none"/>
        <c:minorTickMark val="none"/>
        <c:tickLblPos val="nextTo"/>
        <c:spPr>
          <a:ln w="3175">
            <a:noFill/>
          </a:ln>
        </c:spPr>
        <c:txPr>
          <a:bodyPr/>
          <a:lstStyle/>
          <a:p>
            <a:pPr>
              <a:defRPr sz="1000" b="0">
                <a:latin typeface="Arial" panose="020B0604020202020204" pitchFamily="34" charset="0"/>
                <a:cs typeface="Arial" panose="020B0604020202020204" pitchFamily="34" charset="0"/>
              </a:defRPr>
            </a:pPr>
            <a:endParaRPr lang="en-US"/>
          </a:p>
        </c:txPr>
        <c:crossAx val="2110021336"/>
        <c:crosses val="max"/>
        <c:crossBetween val="between"/>
      </c:valAx>
      <c:catAx>
        <c:axId val="2110021336"/>
        <c:scaling>
          <c:orientation val="minMax"/>
        </c:scaling>
        <c:delete val="1"/>
        <c:axPos val="b"/>
        <c:numFmt formatCode="General" sourceLinked="1"/>
        <c:majorTickMark val="out"/>
        <c:minorTickMark val="none"/>
        <c:tickLblPos val="nextTo"/>
        <c:crossAx val="2110017992"/>
        <c:crosses val="autoZero"/>
        <c:auto val="1"/>
        <c:lblAlgn val="ctr"/>
        <c:lblOffset val="100"/>
        <c:noMultiLvlLbl val="0"/>
      </c:catAx>
      <c:spPr>
        <a:ln w="3175">
          <a:noFill/>
        </a:ln>
      </c:spPr>
    </c:plotArea>
    <c:legend>
      <c:legendPos val="r"/>
      <c:legendEntry>
        <c:idx val="5"/>
        <c:delete val="1"/>
      </c:legendEntry>
      <c:layout>
        <c:manualLayout>
          <c:xMode val="edge"/>
          <c:yMode val="edge"/>
          <c:x val="0.10270997375328088"/>
          <c:y val="0.42234970628671414"/>
          <c:w val="0.16692137199427301"/>
          <c:h val="0.30318755980349699"/>
        </c:manualLayout>
      </c:layout>
      <c:overlay val="0"/>
      <c:spPr>
        <a:solidFill>
          <a:srgbClr val="FFFFFF">
            <a:alpha val="50196"/>
          </a:srgbClr>
        </a:solidFill>
        <a:ln w="3175">
          <a:solidFill>
            <a:schemeClr val="tx1"/>
          </a:solidFill>
        </a:ln>
      </c:spPr>
      <c:txPr>
        <a:bodyPr/>
        <a:lstStyle/>
        <a:p>
          <a:pPr>
            <a:defRPr sz="1000">
              <a:latin typeface="Arial" panose="020B0604020202020204" pitchFamily="34" charset="0"/>
              <a:cs typeface="Arial" panose="020B0604020202020204" pitchFamily="34" charset="0"/>
            </a:defRPr>
          </a:pPr>
          <a:endParaRPr lang="en-US"/>
        </a:p>
      </c:txPr>
    </c:legend>
    <c:plotVisOnly val="1"/>
    <c:dispBlanksAs val="gap"/>
    <c:showDLblsOverMax val="0"/>
  </c:chart>
  <c:spPr>
    <a:ln>
      <a:noFill/>
    </a:ln>
  </c:spPr>
  <c:txPr>
    <a:bodyPr/>
    <a:lstStyle/>
    <a:p>
      <a:pPr>
        <a:defRPr sz="1100" b="0">
          <a:latin typeface="+mn-lt"/>
          <a:cs typeface="Arial" panose="020B0604020202020204" pitchFamily="34" charset="0"/>
        </a:defRPr>
      </a:pPr>
      <a:endParaRPr lang="en-US"/>
    </a:p>
  </c:txPr>
  <c:printSettings>
    <c:headerFooter/>
    <c:pageMargins b="0.75" l="0.7" r="0.7" t="0.75" header="0.3" footer="0.3"/>
    <c:pageSetup/>
  </c:printSettings>
  <c:userShapes r:id="rId1"/>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65297126320748E-2"/>
          <c:y val="0.120135295588052"/>
          <c:w val="0.86133017026717795"/>
          <c:h val="0.79394388201474797"/>
        </c:manualLayout>
      </c:layout>
      <c:barChart>
        <c:barDir val="col"/>
        <c:grouping val="clustered"/>
        <c:varyColors val="0"/>
        <c:ser>
          <c:idx val="3"/>
          <c:order val="0"/>
          <c:spPr>
            <a:solidFill>
              <a:schemeClr val="accent1">
                <a:lumMod val="60000"/>
                <a:lumOff val="40000"/>
              </a:schemeClr>
            </a:solidFill>
            <a:ln w="12700">
              <a:noFill/>
            </a:ln>
            <a:effectLst/>
          </c:spPr>
          <c:invertIfNegative val="0"/>
          <c:cat>
            <c:strRef>
              <c:f>'Wind Resource by Year'!$B$28:$B$52</c:f>
              <c:strCache>
                <c:ptCount val="20"/>
                <c:pt idx="1">
                  <c:v>00-01</c:v>
                </c:pt>
                <c:pt idx="3">
                  <c:v>04-05</c:v>
                </c:pt>
                <c:pt idx="5">
                  <c:v>2007</c:v>
                </c:pt>
                <c:pt idx="7">
                  <c:v>2009</c:v>
                </c:pt>
                <c:pt idx="9">
                  <c:v>2011</c:v>
                </c:pt>
                <c:pt idx="11">
                  <c:v>2013</c:v>
                </c:pt>
                <c:pt idx="13">
                  <c:v>2015</c:v>
                </c:pt>
                <c:pt idx="15">
                  <c:v>2017</c:v>
                </c:pt>
                <c:pt idx="17">
                  <c:v>2019</c:v>
                </c:pt>
                <c:pt idx="19">
                  <c:v>2021</c:v>
                </c:pt>
              </c:strCache>
            </c:strRef>
          </c:cat>
          <c:val>
            <c:numRef>
              <c:f>'Wind Resource by Year'!$E$28:$E$52</c:f>
              <c:numCache>
                <c:formatCode>0.0</c:formatCode>
                <c:ptCount val="25"/>
                <c:pt idx="0">
                  <c:v>100</c:v>
                </c:pt>
                <c:pt idx="1">
                  <c:v>93.654633074273121</c:v>
                </c:pt>
                <c:pt idx="2">
                  <c:v>92.245030151007057</c:v>
                </c:pt>
                <c:pt idx="3">
                  <c:v>92.33152059094472</c:v>
                </c:pt>
                <c:pt idx="4">
                  <c:v>88.304540721286301</c:v>
                </c:pt>
                <c:pt idx="5">
                  <c:v>90.740089346644169</c:v>
                </c:pt>
                <c:pt idx="6">
                  <c:v>91.097329359670468</c:v>
                </c:pt>
                <c:pt idx="7">
                  <c:v>85.714635526533584</c:v>
                </c:pt>
                <c:pt idx="8">
                  <c:v>84.962817511427502</c:v>
                </c:pt>
                <c:pt idx="9">
                  <c:v>82.384762525742488</c:v>
                </c:pt>
                <c:pt idx="10">
                  <c:v>82.065164353284231</c:v>
                </c:pt>
                <c:pt idx="11">
                  <c:v>85.824290176051576</c:v>
                </c:pt>
                <c:pt idx="12">
                  <c:v>91.404326631083862</c:v>
                </c:pt>
                <c:pt idx="13">
                  <c:v>90.172226613174516</c:v>
                </c:pt>
                <c:pt idx="14">
                  <c:v>90.992107367541294</c:v>
                </c:pt>
                <c:pt idx="15">
                  <c:v>87.30778263821044</c:v>
                </c:pt>
                <c:pt idx="16">
                  <c:v>87.838968706511253</c:v>
                </c:pt>
                <c:pt idx="17">
                  <c:v>89.970862427115861</c:v>
                </c:pt>
                <c:pt idx="18">
                  <c:v>85.811993126521273</c:v>
                </c:pt>
                <c:pt idx="19">
                  <c:v>85.6003158625862</c:v>
                </c:pt>
              </c:numCache>
            </c:numRef>
          </c:val>
          <c:extLst>
            <c:ext xmlns:c16="http://schemas.microsoft.com/office/drawing/2014/chart" uri="{C3380CC4-5D6E-409C-BE32-E72D297353CC}">
              <c16:uniqueId val="{00000000-BE29-447A-A2F5-83171DD3B428}"/>
            </c:ext>
          </c:extLst>
        </c:ser>
        <c:ser>
          <c:idx val="2"/>
          <c:order val="1"/>
          <c:tx>
            <c:v>Average 80m Wind Resource Quality for Future Projects</c:v>
          </c:tx>
          <c:spPr>
            <a:solidFill>
              <a:schemeClr val="accent3"/>
            </a:solidFill>
            <a:ln w="25400">
              <a:noFill/>
              <a:prstDash val="sysDash"/>
            </a:ln>
            <a:effectLst/>
          </c:spPr>
          <c:invertIfNegative val="0"/>
          <c:cat>
            <c:strRef>
              <c:f>'Wind Resource by Year'!$B$28:$B$52</c:f>
              <c:strCache>
                <c:ptCount val="20"/>
                <c:pt idx="1">
                  <c:v>00-01</c:v>
                </c:pt>
                <c:pt idx="3">
                  <c:v>04-05</c:v>
                </c:pt>
                <c:pt idx="5">
                  <c:v>2007</c:v>
                </c:pt>
                <c:pt idx="7">
                  <c:v>2009</c:v>
                </c:pt>
                <c:pt idx="9">
                  <c:v>2011</c:v>
                </c:pt>
                <c:pt idx="11">
                  <c:v>2013</c:v>
                </c:pt>
                <c:pt idx="13">
                  <c:v>2015</c:v>
                </c:pt>
                <c:pt idx="15">
                  <c:v>2017</c:v>
                </c:pt>
                <c:pt idx="17">
                  <c:v>2019</c:v>
                </c:pt>
                <c:pt idx="19">
                  <c:v>2021</c:v>
                </c:pt>
              </c:strCache>
            </c:strRef>
          </c:cat>
          <c:val>
            <c:numRef>
              <c:f>'Wind Resource by Year'!$F$28:$F$52</c:f>
              <c:numCache>
                <c:formatCode>0.0</c:formatCode>
                <c:ptCount val="25"/>
                <c:pt idx="21">
                  <c:v>83.670340410213839</c:v>
                </c:pt>
                <c:pt idx="22">
                  <c:v>84.142239685939074</c:v>
                </c:pt>
                <c:pt idx="23">
                  <c:v>83.459109986741353</c:v>
                </c:pt>
                <c:pt idx="24">
                  <c:v>86.235705126761488</c:v>
                </c:pt>
              </c:numCache>
            </c:numRef>
          </c:val>
          <c:extLst>
            <c:ext xmlns:c16="http://schemas.microsoft.com/office/drawing/2014/chart" uri="{C3380CC4-5D6E-409C-BE32-E72D297353CC}">
              <c16:uniqueId val="{00000001-BE29-447A-A2F5-83171DD3B428}"/>
            </c:ext>
          </c:extLst>
        </c:ser>
        <c:dLbls>
          <c:showLegendKey val="0"/>
          <c:showVal val="0"/>
          <c:showCatName val="0"/>
          <c:showSerName val="0"/>
          <c:showPercent val="0"/>
          <c:showBubbleSize val="0"/>
        </c:dLbls>
        <c:gapWidth val="40"/>
        <c:overlap val="100"/>
        <c:axId val="2110091272"/>
        <c:axId val="2110095112"/>
      </c:barChart>
      <c:lineChart>
        <c:grouping val="standard"/>
        <c:varyColors val="0"/>
        <c:ser>
          <c:idx val="1"/>
          <c:order val="2"/>
          <c:tx>
            <c:strRef>
              <c:f>'Wind Resource by Year'!$D$26</c:f>
              <c:strCache>
                <c:ptCount val="1"/>
                <c:pt idx="0">
                  <c:v>Wind speed</c:v>
                </c:pt>
              </c:strCache>
            </c:strRef>
          </c:tx>
          <c:spPr>
            <a:ln w="50800" cap="rnd">
              <a:solidFill>
                <a:schemeClr val="accent3">
                  <a:lumMod val="50000"/>
                </a:schemeClr>
              </a:solidFill>
              <a:prstDash val="solid"/>
              <a:round/>
            </a:ln>
            <a:effectLst/>
          </c:spPr>
          <c:marker>
            <c:symbol val="none"/>
          </c:marker>
          <c:val>
            <c:numRef>
              <c:f>'Wind Resource by Year'!$D$28:$D$52</c:f>
              <c:numCache>
                <c:formatCode>General</c:formatCode>
                <c:ptCount val="25"/>
                <c:pt idx="21" formatCode="0.00">
                  <c:v>7.8189770000000003</c:v>
                </c:pt>
                <c:pt idx="22" formatCode="0.00">
                  <c:v>7.9821470000000003</c:v>
                </c:pt>
                <c:pt idx="23" formatCode="0.00">
                  <c:v>7.9986170000000003</c:v>
                </c:pt>
                <c:pt idx="24" formatCode="0.00">
                  <c:v>7.9318280000000003</c:v>
                </c:pt>
              </c:numCache>
            </c:numRef>
          </c:val>
          <c:smooth val="0"/>
          <c:extLst>
            <c:ext xmlns:c16="http://schemas.microsoft.com/office/drawing/2014/chart" uri="{C3380CC4-5D6E-409C-BE32-E72D297353CC}">
              <c16:uniqueId val="{00000002-BE29-447A-A2F5-83171DD3B428}"/>
            </c:ext>
          </c:extLst>
        </c:ser>
        <c:ser>
          <c:idx val="0"/>
          <c:order val="3"/>
          <c:tx>
            <c:v>Average Wind Speed at 80m (past and future projects, right scale)</c:v>
          </c:tx>
          <c:spPr>
            <a:ln w="44450" cap="rnd">
              <a:solidFill>
                <a:srgbClr val="002060"/>
              </a:solidFill>
              <a:prstDash val="solid"/>
              <a:round/>
            </a:ln>
            <a:effectLst/>
          </c:spPr>
          <c:marker>
            <c:symbol val="none"/>
          </c:marker>
          <c:val>
            <c:numRef>
              <c:f>'Wind Resource by Year'!$C$28:$C$52</c:f>
              <c:numCache>
                <c:formatCode>0.00</c:formatCode>
                <c:ptCount val="25"/>
                <c:pt idx="0">
                  <c:v>8.8097930000000009</c:v>
                </c:pt>
                <c:pt idx="1">
                  <c:v>8.3787439999999993</c:v>
                </c:pt>
                <c:pt idx="2">
                  <c:v>8.2968569999999993</c:v>
                </c:pt>
                <c:pt idx="3">
                  <c:v>8.2992849999999994</c:v>
                </c:pt>
                <c:pt idx="4">
                  <c:v>8.0121970000000005</c:v>
                </c:pt>
                <c:pt idx="5">
                  <c:v>8.2515309999999999</c:v>
                </c:pt>
                <c:pt idx="6">
                  <c:v>8.2360690000000005</c:v>
                </c:pt>
                <c:pt idx="7">
                  <c:v>7.906085</c:v>
                </c:pt>
                <c:pt idx="8">
                  <c:v>7.8820499999999996</c:v>
                </c:pt>
                <c:pt idx="9">
                  <c:v>7.6735530000000001</c:v>
                </c:pt>
                <c:pt idx="10">
                  <c:v>7.6789639999999997</c:v>
                </c:pt>
                <c:pt idx="11">
                  <c:v>7.9825739999999996</c:v>
                </c:pt>
                <c:pt idx="12">
                  <c:v>8.3419699999999999</c:v>
                </c:pt>
                <c:pt idx="13">
                  <c:v>8.2627249999999997</c:v>
                </c:pt>
                <c:pt idx="14">
                  <c:v>8.2681109999999993</c:v>
                </c:pt>
                <c:pt idx="15">
                  <c:v>8.0795309999999994</c:v>
                </c:pt>
                <c:pt idx="16">
                  <c:v>8.1029680000000006</c:v>
                </c:pt>
                <c:pt idx="17">
                  <c:v>8.1774369999999994</c:v>
                </c:pt>
                <c:pt idx="18">
                  <c:v>8.0133679999999998</c:v>
                </c:pt>
                <c:pt idx="19">
                  <c:v>7.9982280000000001</c:v>
                </c:pt>
              </c:numCache>
            </c:numRef>
          </c:val>
          <c:smooth val="0"/>
          <c:extLst>
            <c:ext xmlns:c16="http://schemas.microsoft.com/office/drawing/2014/chart" uri="{C3380CC4-5D6E-409C-BE32-E72D297353CC}">
              <c16:uniqueId val="{00000003-BE29-447A-A2F5-83171DD3B428}"/>
            </c:ext>
          </c:extLst>
        </c:ser>
        <c:dLbls>
          <c:showLegendKey val="0"/>
          <c:showVal val="0"/>
          <c:showCatName val="0"/>
          <c:showSerName val="0"/>
          <c:showPercent val="0"/>
          <c:showBubbleSize val="0"/>
        </c:dLbls>
        <c:marker val="1"/>
        <c:smooth val="0"/>
        <c:axId val="2110102328"/>
        <c:axId val="2110098808"/>
      </c:lineChart>
      <c:catAx>
        <c:axId val="2110091272"/>
        <c:scaling>
          <c:orientation val="minMax"/>
        </c:scaling>
        <c:delete val="0"/>
        <c:axPos val="b"/>
        <c:numFmt formatCode="General" sourceLinked="1"/>
        <c:majorTickMark val="out"/>
        <c:minorTickMark val="none"/>
        <c:tickLblPos val="nextTo"/>
        <c:spPr>
          <a:noFill/>
          <a:ln w="3175" cap="flat" cmpd="sng" algn="ctr">
            <a:noFill/>
            <a:round/>
          </a:ln>
          <a:effectLst/>
        </c:spPr>
        <c:txPr>
          <a:bodyPr rot="0" spcFirstLastPara="1" vertOverflow="ellipsis"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095112"/>
        <c:crosses val="autoZero"/>
        <c:auto val="0"/>
        <c:lblAlgn val="ctr"/>
        <c:lblOffset val="100"/>
        <c:tickLblSkip val="1"/>
        <c:noMultiLvlLbl val="0"/>
      </c:catAx>
      <c:valAx>
        <c:axId val="2110095112"/>
        <c:scaling>
          <c:orientation val="minMax"/>
          <c:max val="100"/>
          <c:min val="65"/>
        </c:scaling>
        <c:delete val="0"/>
        <c:axPos val="l"/>
        <c:majorGridlines>
          <c:spPr>
            <a:ln w="3175" cap="flat" cmpd="sng" algn="ctr">
              <a:solidFill>
                <a:schemeClr val="bg1">
                  <a:lumMod val="7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091272"/>
        <c:crosses val="autoZero"/>
        <c:crossBetween val="between"/>
      </c:valAx>
      <c:valAx>
        <c:axId val="2110098808"/>
        <c:scaling>
          <c:orientation val="minMax"/>
          <c:max val="8.6"/>
          <c:min val="7.2"/>
        </c:scaling>
        <c:delete val="0"/>
        <c:axPos val="r"/>
        <c:numFmt formatCode="_(* #,##0.0_);_(* \(#,##0.0\);_(* &quot;-&quot;?_);_(@_)"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10102328"/>
        <c:crosses val="max"/>
        <c:crossBetween val="between"/>
      </c:valAx>
      <c:catAx>
        <c:axId val="2110102328"/>
        <c:scaling>
          <c:orientation val="minMax"/>
        </c:scaling>
        <c:delete val="1"/>
        <c:axPos val="b"/>
        <c:majorTickMark val="out"/>
        <c:minorTickMark val="none"/>
        <c:tickLblPos val="nextTo"/>
        <c:crossAx val="2110098808"/>
        <c:crosses val="autoZero"/>
        <c:auto val="0"/>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solidFill>
            <a:schemeClr val="tx1"/>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manualLayout>
          <c:layoutTarget val="inner"/>
          <c:xMode val="edge"/>
          <c:yMode val="edge"/>
          <c:x val="8.7241907261592297E-2"/>
          <c:y val="0.111032058492688"/>
          <c:w val="0.66503886533414103"/>
          <c:h val="0.80699343878888097"/>
        </c:manualLayout>
      </c:layout>
      <c:barChart>
        <c:barDir val="col"/>
        <c:grouping val="percentStacked"/>
        <c:varyColors val="0"/>
        <c:ser>
          <c:idx val="3"/>
          <c:order val="0"/>
          <c:tx>
            <c:strRef>
              <c:f>'Future Total Height Trends'!$A$25</c:f>
              <c:strCache>
                <c:ptCount val="1"/>
                <c:pt idx="0">
                  <c:v>&lt;450 ft</c:v>
                </c:pt>
              </c:strCache>
            </c:strRef>
          </c:tx>
          <c:spPr>
            <a:solidFill>
              <a:schemeClr val="accent1">
                <a:lumMod val="20000"/>
                <a:lumOff val="80000"/>
              </a:schemeClr>
            </a:solidFill>
            <a:ln>
              <a:noFill/>
            </a:ln>
            <a:effectLst/>
          </c:spPr>
          <c:invertIfNegative val="0"/>
          <c:cat>
            <c:strRef>
              <c:f>'Future Total Height Trends'!$B$24:$F$24</c:f>
              <c:strCache>
                <c:ptCount val="5"/>
                <c:pt idx="0">
                  <c:v>2021 projects</c:v>
                </c:pt>
                <c:pt idx="1">
                  <c:v>Under const.</c:v>
                </c:pt>
                <c:pt idx="2">
                  <c:v>Adv. dev.</c:v>
                </c:pt>
                <c:pt idx="3">
                  <c:v>Pending</c:v>
                </c:pt>
                <c:pt idx="4">
                  <c:v>Proposed</c:v>
                </c:pt>
              </c:strCache>
            </c:strRef>
          </c:cat>
          <c:val>
            <c:numRef>
              <c:f>'Future Total Height Trends'!$B$25:$F$25</c:f>
              <c:numCache>
                <c:formatCode>#,##0</c:formatCode>
                <c:ptCount val="5"/>
                <c:pt idx="0" formatCode="General">
                  <c:v>422</c:v>
                </c:pt>
                <c:pt idx="1">
                  <c:v>0</c:v>
                </c:pt>
                <c:pt idx="2">
                  <c:v>180</c:v>
                </c:pt>
                <c:pt idx="3">
                  <c:v>28</c:v>
                </c:pt>
                <c:pt idx="4">
                  <c:v>18</c:v>
                </c:pt>
              </c:numCache>
            </c:numRef>
          </c:val>
          <c:extLst>
            <c:ext xmlns:c16="http://schemas.microsoft.com/office/drawing/2014/chart" uri="{C3380CC4-5D6E-409C-BE32-E72D297353CC}">
              <c16:uniqueId val="{00000000-1A91-4601-93B6-21CD3EBC47DB}"/>
            </c:ext>
          </c:extLst>
        </c:ser>
        <c:ser>
          <c:idx val="0"/>
          <c:order val="1"/>
          <c:tx>
            <c:strRef>
              <c:f>'Future Total Height Trends'!$A$26</c:f>
              <c:strCache>
                <c:ptCount val="1"/>
                <c:pt idx="0">
                  <c:v>450−550 ft</c:v>
                </c:pt>
              </c:strCache>
            </c:strRef>
          </c:tx>
          <c:spPr>
            <a:solidFill>
              <a:schemeClr val="accent1">
                <a:lumMod val="40000"/>
                <a:lumOff val="60000"/>
              </a:schemeClr>
            </a:solidFill>
            <a:ln>
              <a:noFill/>
            </a:ln>
            <a:effectLst/>
          </c:spPr>
          <c:invertIfNegative val="0"/>
          <c:cat>
            <c:strRef>
              <c:f>'Future Total Height Trends'!$B$24:$F$24</c:f>
              <c:strCache>
                <c:ptCount val="5"/>
                <c:pt idx="0">
                  <c:v>2021 projects</c:v>
                </c:pt>
                <c:pt idx="1">
                  <c:v>Under const.</c:v>
                </c:pt>
                <c:pt idx="2">
                  <c:v>Adv. dev.</c:v>
                </c:pt>
                <c:pt idx="3">
                  <c:v>Pending</c:v>
                </c:pt>
                <c:pt idx="4">
                  <c:v>Proposed</c:v>
                </c:pt>
              </c:strCache>
            </c:strRef>
          </c:cat>
          <c:val>
            <c:numRef>
              <c:f>'Future Total Height Trends'!$B$26:$F$26</c:f>
              <c:numCache>
                <c:formatCode>#,##0</c:formatCode>
                <c:ptCount val="5"/>
                <c:pt idx="0">
                  <c:v>2793</c:v>
                </c:pt>
                <c:pt idx="1">
                  <c:v>589</c:v>
                </c:pt>
                <c:pt idx="2">
                  <c:v>1751</c:v>
                </c:pt>
                <c:pt idx="3">
                  <c:v>2904</c:v>
                </c:pt>
                <c:pt idx="4">
                  <c:v>821</c:v>
                </c:pt>
              </c:numCache>
            </c:numRef>
          </c:val>
          <c:extLst>
            <c:ext xmlns:c16="http://schemas.microsoft.com/office/drawing/2014/chart" uri="{C3380CC4-5D6E-409C-BE32-E72D297353CC}">
              <c16:uniqueId val="{00000001-1A91-4601-93B6-21CD3EBC47DB}"/>
            </c:ext>
          </c:extLst>
        </c:ser>
        <c:ser>
          <c:idx val="1"/>
          <c:order val="2"/>
          <c:tx>
            <c:strRef>
              <c:f>'Future Total Height Trends'!$A$27</c:f>
              <c:strCache>
                <c:ptCount val="1"/>
                <c:pt idx="0">
                  <c:v>550−650 ft</c:v>
                </c:pt>
              </c:strCache>
            </c:strRef>
          </c:tx>
          <c:spPr>
            <a:solidFill>
              <a:schemeClr val="accent1">
                <a:lumMod val="60000"/>
                <a:lumOff val="40000"/>
              </a:schemeClr>
            </a:solidFill>
            <a:ln>
              <a:noFill/>
            </a:ln>
            <a:effectLst/>
          </c:spPr>
          <c:invertIfNegative val="0"/>
          <c:cat>
            <c:strRef>
              <c:f>'Future Total Height Trends'!$B$24:$F$24</c:f>
              <c:strCache>
                <c:ptCount val="5"/>
                <c:pt idx="0">
                  <c:v>2021 projects</c:v>
                </c:pt>
                <c:pt idx="1">
                  <c:v>Under const.</c:v>
                </c:pt>
                <c:pt idx="2">
                  <c:v>Adv. dev.</c:v>
                </c:pt>
                <c:pt idx="3">
                  <c:v>Pending</c:v>
                </c:pt>
                <c:pt idx="4">
                  <c:v>Proposed</c:v>
                </c:pt>
              </c:strCache>
            </c:strRef>
          </c:cat>
          <c:val>
            <c:numRef>
              <c:f>'Future Total Height Trends'!$B$27:$F$27</c:f>
              <c:numCache>
                <c:formatCode>#,##0</c:formatCode>
                <c:ptCount val="5"/>
                <c:pt idx="0">
                  <c:v>1245</c:v>
                </c:pt>
                <c:pt idx="1">
                  <c:v>312</c:v>
                </c:pt>
                <c:pt idx="2">
                  <c:v>385</c:v>
                </c:pt>
                <c:pt idx="3">
                  <c:v>3301</c:v>
                </c:pt>
                <c:pt idx="4">
                  <c:v>4391</c:v>
                </c:pt>
              </c:numCache>
            </c:numRef>
          </c:val>
          <c:extLst>
            <c:ext xmlns:c16="http://schemas.microsoft.com/office/drawing/2014/chart" uri="{C3380CC4-5D6E-409C-BE32-E72D297353CC}">
              <c16:uniqueId val="{00000002-1A91-4601-93B6-21CD3EBC47DB}"/>
            </c:ext>
          </c:extLst>
        </c:ser>
        <c:ser>
          <c:idx val="2"/>
          <c:order val="3"/>
          <c:tx>
            <c:strRef>
              <c:f>'Future Total Height Trends'!$A$28</c:f>
              <c:strCache>
                <c:ptCount val="1"/>
                <c:pt idx="0">
                  <c:v>650−750 ft</c:v>
                </c:pt>
              </c:strCache>
            </c:strRef>
          </c:tx>
          <c:spPr>
            <a:solidFill>
              <a:schemeClr val="accent1"/>
            </a:solidFill>
            <a:ln>
              <a:noFill/>
            </a:ln>
            <a:effectLst/>
          </c:spPr>
          <c:invertIfNegative val="0"/>
          <c:cat>
            <c:strRef>
              <c:f>'Future Total Height Trends'!$B$24:$F$24</c:f>
              <c:strCache>
                <c:ptCount val="5"/>
                <c:pt idx="0">
                  <c:v>2021 projects</c:v>
                </c:pt>
                <c:pt idx="1">
                  <c:v>Under const.</c:v>
                </c:pt>
                <c:pt idx="2">
                  <c:v>Adv. dev.</c:v>
                </c:pt>
                <c:pt idx="3">
                  <c:v>Pending</c:v>
                </c:pt>
                <c:pt idx="4">
                  <c:v>Proposed</c:v>
                </c:pt>
              </c:strCache>
            </c:strRef>
          </c:cat>
          <c:val>
            <c:numRef>
              <c:f>'Future Total Height Trends'!$B$28:$F$28</c:f>
              <c:numCache>
                <c:formatCode>#,##0</c:formatCode>
                <c:ptCount val="5"/>
                <c:pt idx="0" formatCode="General">
                  <c:v>4</c:v>
                </c:pt>
                <c:pt idx="1">
                  <c:v>932</c:v>
                </c:pt>
                <c:pt idx="2">
                  <c:v>288</c:v>
                </c:pt>
                <c:pt idx="3">
                  <c:v>3758</c:v>
                </c:pt>
                <c:pt idx="4">
                  <c:v>4517</c:v>
                </c:pt>
              </c:numCache>
            </c:numRef>
          </c:val>
          <c:extLst>
            <c:ext xmlns:c16="http://schemas.microsoft.com/office/drawing/2014/chart" uri="{C3380CC4-5D6E-409C-BE32-E72D297353CC}">
              <c16:uniqueId val="{00000003-1A91-4601-93B6-21CD3EBC47DB}"/>
            </c:ext>
          </c:extLst>
        </c:ser>
        <c:ser>
          <c:idx val="4"/>
          <c:order val="4"/>
          <c:tx>
            <c:strRef>
              <c:f>'Future Total Height Trends'!$A$29</c:f>
              <c:strCache>
                <c:ptCount val="1"/>
                <c:pt idx="0">
                  <c:v>&gt;750 ft</c:v>
                </c:pt>
              </c:strCache>
            </c:strRef>
          </c:tx>
          <c:spPr>
            <a:solidFill>
              <a:schemeClr val="accent1">
                <a:lumMod val="75000"/>
              </a:schemeClr>
            </a:solidFill>
            <a:ln>
              <a:noFill/>
            </a:ln>
            <a:effectLst/>
          </c:spPr>
          <c:invertIfNegative val="0"/>
          <c:cat>
            <c:strRef>
              <c:f>'Future Total Height Trends'!$B$24:$F$24</c:f>
              <c:strCache>
                <c:ptCount val="5"/>
                <c:pt idx="0">
                  <c:v>2021 projects</c:v>
                </c:pt>
                <c:pt idx="1">
                  <c:v>Under const.</c:v>
                </c:pt>
                <c:pt idx="2">
                  <c:v>Adv. dev.</c:v>
                </c:pt>
                <c:pt idx="3">
                  <c:v>Pending</c:v>
                </c:pt>
                <c:pt idx="4">
                  <c:v>Proposed</c:v>
                </c:pt>
              </c:strCache>
            </c:strRef>
          </c:cat>
          <c:val>
            <c:numRef>
              <c:f>'Future Total Height Trends'!$B$29:$F$29</c:f>
              <c:numCache>
                <c:formatCode>#,##0</c:formatCode>
                <c:ptCount val="5"/>
                <c:pt idx="0" formatCode="General">
                  <c:v>0</c:v>
                </c:pt>
                <c:pt idx="1">
                  <c:v>0</c:v>
                </c:pt>
                <c:pt idx="2">
                  <c:v>0</c:v>
                </c:pt>
                <c:pt idx="3">
                  <c:v>2</c:v>
                </c:pt>
                <c:pt idx="4">
                  <c:v>347</c:v>
                </c:pt>
              </c:numCache>
            </c:numRef>
          </c:val>
          <c:extLst>
            <c:ext xmlns:c16="http://schemas.microsoft.com/office/drawing/2014/chart" uri="{C3380CC4-5D6E-409C-BE32-E72D297353CC}">
              <c16:uniqueId val="{00000004-1A91-4601-93B6-21CD3EBC47DB}"/>
            </c:ext>
          </c:extLst>
        </c:ser>
        <c:dLbls>
          <c:showLegendKey val="0"/>
          <c:showVal val="0"/>
          <c:showCatName val="0"/>
          <c:showSerName val="0"/>
          <c:showPercent val="0"/>
          <c:showBubbleSize val="0"/>
        </c:dLbls>
        <c:gapWidth val="50"/>
        <c:overlap val="100"/>
        <c:axId val="2109566440"/>
        <c:axId val="2109572104"/>
      </c:barChart>
      <c:lineChart>
        <c:grouping val="stacked"/>
        <c:varyColors val="0"/>
        <c:ser>
          <c:idx val="5"/>
          <c:order val="5"/>
          <c:tx>
            <c:strRef>
              <c:f>'Future Total Height Trends'!$A$30</c:f>
              <c:strCache>
                <c:ptCount val="1"/>
                <c:pt idx="0">
                  <c:v>Average:
right axis</c:v>
                </c:pt>
              </c:strCache>
            </c:strRef>
          </c:tx>
          <c:spPr>
            <a:ln w="28575" cap="rnd">
              <a:noFill/>
              <a:round/>
            </a:ln>
            <a:effectLst/>
          </c:spPr>
          <c:marker>
            <c:symbol val="diamond"/>
            <c:size val="13"/>
            <c:spPr>
              <a:solidFill>
                <a:schemeClr val="accent3"/>
              </a:solidFill>
              <a:ln w="9525">
                <a:solidFill>
                  <a:schemeClr val="tx1"/>
                </a:solidFill>
              </a:ln>
              <a:effectLst/>
            </c:spPr>
          </c:marker>
          <c:cat>
            <c:strRef>
              <c:f>'Future Total Height Trends'!$B$24:$F$24</c:f>
              <c:strCache>
                <c:ptCount val="5"/>
                <c:pt idx="0">
                  <c:v>2021 projects</c:v>
                </c:pt>
                <c:pt idx="1">
                  <c:v>Under const.</c:v>
                </c:pt>
                <c:pt idx="2">
                  <c:v>Adv. dev.</c:v>
                </c:pt>
                <c:pt idx="3">
                  <c:v>Pending</c:v>
                </c:pt>
                <c:pt idx="4">
                  <c:v>Proposed</c:v>
                </c:pt>
              </c:strCache>
            </c:strRef>
          </c:cat>
          <c:val>
            <c:numRef>
              <c:f>'Future Total Height Trends'!$B$30:$F$30</c:f>
              <c:numCache>
                <c:formatCode>0</c:formatCode>
                <c:ptCount val="5"/>
                <c:pt idx="0">
                  <c:v>517.11900000000003</c:v>
                </c:pt>
                <c:pt idx="1">
                  <c:v>614.33609999999999</c:v>
                </c:pt>
                <c:pt idx="2">
                  <c:v>524.50080000000003</c:v>
                </c:pt>
                <c:pt idx="3">
                  <c:v>599.33540000000005</c:v>
                </c:pt>
                <c:pt idx="4">
                  <c:v>642.51790000000005</c:v>
                </c:pt>
              </c:numCache>
            </c:numRef>
          </c:val>
          <c:smooth val="0"/>
          <c:extLst>
            <c:ext xmlns:c16="http://schemas.microsoft.com/office/drawing/2014/chart" uri="{C3380CC4-5D6E-409C-BE32-E72D297353CC}">
              <c16:uniqueId val="{00000005-1A91-4601-93B6-21CD3EBC47DB}"/>
            </c:ext>
          </c:extLst>
        </c:ser>
        <c:dLbls>
          <c:showLegendKey val="0"/>
          <c:showVal val="0"/>
          <c:showCatName val="0"/>
          <c:showSerName val="0"/>
          <c:showPercent val="0"/>
          <c:showBubbleSize val="0"/>
        </c:dLbls>
        <c:marker val="1"/>
        <c:smooth val="0"/>
        <c:axId val="2109579416"/>
        <c:axId val="2109575896"/>
      </c:lineChart>
      <c:catAx>
        <c:axId val="2109566440"/>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72104"/>
        <c:crosses val="autoZero"/>
        <c:auto val="1"/>
        <c:lblAlgn val="ctr"/>
        <c:lblOffset val="100"/>
        <c:noMultiLvlLbl val="0"/>
      </c:catAx>
      <c:valAx>
        <c:axId val="2109572104"/>
        <c:scaling>
          <c:orientation val="minMax"/>
          <c:max val="1"/>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66440"/>
        <c:crosses val="autoZero"/>
        <c:crossBetween val="between"/>
        <c:majorUnit val="0.2"/>
      </c:valAx>
      <c:valAx>
        <c:axId val="2109575896"/>
        <c:scaling>
          <c:orientation val="minMax"/>
          <c:min val="450"/>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2109579416"/>
        <c:crosses val="max"/>
        <c:crossBetween val="between"/>
      </c:valAx>
      <c:catAx>
        <c:axId val="2109579416"/>
        <c:scaling>
          <c:orientation val="minMax"/>
        </c:scaling>
        <c:delete val="1"/>
        <c:axPos val="b"/>
        <c:numFmt formatCode="General" sourceLinked="1"/>
        <c:majorTickMark val="out"/>
        <c:minorTickMark val="none"/>
        <c:tickLblPos val="nextTo"/>
        <c:crossAx val="2109575896"/>
        <c:crosses val="autoZero"/>
        <c:auto val="1"/>
        <c:lblAlgn val="ctr"/>
        <c:lblOffset val="100"/>
        <c:noMultiLvlLbl val="0"/>
      </c:catAx>
      <c:spPr>
        <a:noFill/>
        <a:ln w="3175">
          <a:noFill/>
        </a:ln>
        <a:effectLst/>
      </c:spPr>
    </c:plotArea>
    <c:legend>
      <c:legendPos val="r"/>
      <c:layout>
        <c:manualLayout>
          <c:xMode val="edge"/>
          <c:yMode val="edge"/>
          <c:x val="0.84274042667743454"/>
          <c:y val="0.29289807524059491"/>
          <c:w val="0.13589205195504409"/>
          <c:h val="0.49507436570428687"/>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12700"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userShapes r:id="rId3"/>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888283195369812E-2"/>
          <c:y val="0.11618391451068615"/>
          <c:w val="0.89876573120667624"/>
          <c:h val="0.79308336457942752"/>
        </c:manualLayout>
      </c:layout>
      <c:barChart>
        <c:barDir val="col"/>
        <c:grouping val="stacked"/>
        <c:varyColors val="0"/>
        <c:ser>
          <c:idx val="0"/>
          <c:order val="0"/>
          <c:tx>
            <c:strRef>
              <c:f>'Partial Repowering Over Time'!$B$27</c:f>
              <c:strCache>
                <c:ptCount val="1"/>
                <c:pt idx="0">
                  <c:v>Original capacity (MW)</c:v>
                </c:pt>
              </c:strCache>
            </c:strRef>
          </c:tx>
          <c:spPr>
            <a:solidFill>
              <a:schemeClr val="accent1">
                <a:lumMod val="60000"/>
                <a:lumOff val="40000"/>
              </a:schemeClr>
            </a:solidFill>
            <a:ln>
              <a:noFill/>
            </a:ln>
            <a:effectLst/>
          </c:spPr>
          <c:invertIfNegative val="0"/>
          <c:cat>
            <c:numRef>
              <c:f>'Partial Repowering Over Time'!$A$30:$A$34</c:f>
              <c:numCache>
                <c:formatCode>General</c:formatCode>
                <c:ptCount val="5"/>
                <c:pt idx="0">
                  <c:v>2017</c:v>
                </c:pt>
                <c:pt idx="1">
                  <c:v>2018</c:v>
                </c:pt>
                <c:pt idx="2">
                  <c:v>2019</c:v>
                </c:pt>
                <c:pt idx="3">
                  <c:v>2020</c:v>
                </c:pt>
                <c:pt idx="4">
                  <c:v>2021</c:v>
                </c:pt>
              </c:numCache>
            </c:numRef>
          </c:cat>
          <c:val>
            <c:numRef>
              <c:f>'Partial Repowering Over Time'!$B$30:$B$34</c:f>
              <c:numCache>
                <c:formatCode>0</c:formatCode>
                <c:ptCount val="5"/>
                <c:pt idx="0">
                  <c:v>2130.6999999999998</c:v>
                </c:pt>
                <c:pt idx="1">
                  <c:v>1311.76</c:v>
                </c:pt>
                <c:pt idx="2">
                  <c:v>2863.58</c:v>
                </c:pt>
                <c:pt idx="3">
                  <c:v>3036.08</c:v>
                </c:pt>
                <c:pt idx="4">
                  <c:v>1583.3</c:v>
                </c:pt>
              </c:numCache>
            </c:numRef>
          </c:val>
          <c:extLst>
            <c:ext xmlns:c16="http://schemas.microsoft.com/office/drawing/2014/chart" uri="{C3380CC4-5D6E-409C-BE32-E72D297353CC}">
              <c16:uniqueId val="{00000000-D6BF-41B6-876D-E9B51CB2BA8B}"/>
            </c:ext>
          </c:extLst>
        </c:ser>
        <c:ser>
          <c:idx val="1"/>
          <c:order val="1"/>
          <c:tx>
            <c:strRef>
              <c:f>'Partial Repowering Over Time'!$C$27</c:f>
              <c:strCache>
                <c:ptCount val="1"/>
                <c:pt idx="0">
                  <c:v>Added capacity (MW)</c:v>
                </c:pt>
              </c:strCache>
            </c:strRef>
          </c:tx>
          <c:spPr>
            <a:solidFill>
              <a:schemeClr val="accent3">
                <a:lumMod val="75000"/>
              </a:schemeClr>
            </a:solidFill>
            <a:ln>
              <a:noFill/>
            </a:ln>
            <a:effectLst/>
          </c:spPr>
          <c:invertIfNegative val="0"/>
          <c:cat>
            <c:numRef>
              <c:f>'Partial Repowering Over Time'!$A$30:$A$34</c:f>
              <c:numCache>
                <c:formatCode>General</c:formatCode>
                <c:ptCount val="5"/>
                <c:pt idx="0">
                  <c:v>2017</c:v>
                </c:pt>
                <c:pt idx="1">
                  <c:v>2018</c:v>
                </c:pt>
                <c:pt idx="2">
                  <c:v>2019</c:v>
                </c:pt>
                <c:pt idx="3">
                  <c:v>2020</c:v>
                </c:pt>
                <c:pt idx="4">
                  <c:v>2021</c:v>
                </c:pt>
              </c:numCache>
            </c:numRef>
          </c:cat>
          <c:val>
            <c:numRef>
              <c:f>'Partial Repowering Over Time'!$C$30:$C$34</c:f>
              <c:numCache>
                <c:formatCode>0</c:formatCode>
                <c:ptCount val="5"/>
                <c:pt idx="0">
                  <c:v>12.52</c:v>
                </c:pt>
                <c:pt idx="1">
                  <c:v>11.16</c:v>
                </c:pt>
                <c:pt idx="2">
                  <c:v>181.56800000000001</c:v>
                </c:pt>
                <c:pt idx="3">
                  <c:v>74.328000000000003</c:v>
                </c:pt>
                <c:pt idx="4">
                  <c:v>144.93</c:v>
                </c:pt>
              </c:numCache>
            </c:numRef>
          </c:val>
          <c:extLst>
            <c:ext xmlns:c16="http://schemas.microsoft.com/office/drawing/2014/chart" uri="{C3380CC4-5D6E-409C-BE32-E72D297353CC}">
              <c16:uniqueId val="{00000001-D6BF-41B6-876D-E9B51CB2BA8B}"/>
            </c:ext>
          </c:extLst>
        </c:ser>
        <c:dLbls>
          <c:showLegendKey val="0"/>
          <c:showVal val="0"/>
          <c:showCatName val="0"/>
          <c:showSerName val="0"/>
          <c:showPercent val="0"/>
          <c:showBubbleSize val="0"/>
        </c:dLbls>
        <c:gapWidth val="150"/>
        <c:overlap val="100"/>
        <c:axId val="490816352"/>
        <c:axId val="490808808"/>
      </c:barChart>
      <c:lineChart>
        <c:grouping val="standard"/>
        <c:varyColors val="0"/>
        <c:ser>
          <c:idx val="2"/>
          <c:order val="2"/>
          <c:tx>
            <c:strRef>
              <c:f>'Partial Repowering Over Time'!$D$27</c:f>
              <c:strCache>
                <c:ptCount val="1"/>
                <c:pt idx="0">
                  <c:v>Number of turbines (#)</c:v>
                </c:pt>
              </c:strCache>
            </c:strRef>
          </c:tx>
          <c:spPr>
            <a:ln w="25400" cap="rnd">
              <a:solidFill>
                <a:schemeClr val="tx2"/>
              </a:solidFill>
              <a:prstDash val="solid"/>
              <a:round/>
            </a:ln>
            <a:effectLst/>
          </c:spPr>
          <c:marker>
            <c:symbol val="none"/>
          </c:marker>
          <c:val>
            <c:numRef>
              <c:f>'Partial Repowering Over Time'!$D$30:$D$34</c:f>
              <c:numCache>
                <c:formatCode>General</c:formatCode>
                <c:ptCount val="5"/>
                <c:pt idx="0">
                  <c:v>1317</c:v>
                </c:pt>
                <c:pt idx="1">
                  <c:v>1106</c:v>
                </c:pt>
                <c:pt idx="2">
                  <c:v>1828</c:v>
                </c:pt>
                <c:pt idx="3">
                  <c:v>1807</c:v>
                </c:pt>
                <c:pt idx="4">
                  <c:v>769</c:v>
                </c:pt>
              </c:numCache>
            </c:numRef>
          </c:val>
          <c:smooth val="0"/>
          <c:extLst>
            <c:ext xmlns:c16="http://schemas.microsoft.com/office/drawing/2014/chart" uri="{C3380CC4-5D6E-409C-BE32-E72D297353CC}">
              <c16:uniqueId val="{00000002-D6BF-41B6-876D-E9B51CB2BA8B}"/>
            </c:ext>
          </c:extLst>
        </c:ser>
        <c:dLbls>
          <c:showLegendKey val="0"/>
          <c:showVal val="0"/>
          <c:showCatName val="0"/>
          <c:showSerName val="0"/>
          <c:showPercent val="0"/>
          <c:showBubbleSize val="0"/>
        </c:dLbls>
        <c:marker val="1"/>
        <c:smooth val="0"/>
        <c:axId val="490816352"/>
        <c:axId val="490808808"/>
      </c:lineChart>
      <c:catAx>
        <c:axId val="490816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90808808"/>
        <c:crosses val="autoZero"/>
        <c:auto val="1"/>
        <c:lblAlgn val="ctr"/>
        <c:lblOffset val="100"/>
        <c:noMultiLvlLbl val="0"/>
      </c:catAx>
      <c:valAx>
        <c:axId val="490808808"/>
        <c:scaling>
          <c:orientation val="minMax"/>
          <c:max val="4000"/>
        </c:scaling>
        <c:delete val="0"/>
        <c:axPos val="l"/>
        <c:majorGridlines>
          <c:spPr>
            <a:ln w="317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90816352"/>
        <c:crosses val="autoZero"/>
        <c:crossBetween val="between"/>
        <c:majorUnit val="1000"/>
      </c:valAx>
      <c:spPr>
        <a:noFill/>
        <a:ln>
          <a:noFill/>
        </a:ln>
        <a:effectLst/>
      </c:spPr>
    </c:plotArea>
    <c:legend>
      <c:legendPos val="b"/>
      <c:layout>
        <c:manualLayout>
          <c:xMode val="edge"/>
          <c:yMode val="edge"/>
          <c:x val="0.67576838952823193"/>
          <c:y val="8.9262904636920382E-2"/>
          <c:w val="0.31091577495120803"/>
          <c:h val="0.17216566679165105"/>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6057060906099421"/>
          <c:y val="0.11716097987751531"/>
          <c:w val="0.75765632199252331"/>
          <c:h val="0.69257217847769015"/>
        </c:manualLayout>
      </c:layout>
      <c:barChart>
        <c:barDir val="col"/>
        <c:grouping val="clustered"/>
        <c:varyColors val="0"/>
        <c:ser>
          <c:idx val="0"/>
          <c:order val="0"/>
          <c:tx>
            <c:strRef>
              <c:f>'Average Retrofit Tech Change'!$D$26</c:f>
              <c:strCache>
                <c:ptCount val="1"/>
                <c:pt idx="0">
                  <c:v>average</c:v>
                </c:pt>
              </c:strCache>
            </c:strRef>
          </c:tx>
          <c:spPr>
            <a:solidFill>
              <a:schemeClr val="accent1"/>
            </a:solidFill>
            <a:ln>
              <a:noFill/>
            </a:ln>
            <a:effectLst/>
          </c:spPr>
          <c:invertIfNegative val="0"/>
          <c:dPt>
            <c:idx val="0"/>
            <c:invertIfNegative val="0"/>
            <c:bubble3D val="0"/>
            <c:spPr>
              <a:solidFill>
                <a:schemeClr val="accent1">
                  <a:lumMod val="40000"/>
                  <a:lumOff val="60000"/>
                </a:schemeClr>
              </a:solidFill>
              <a:ln>
                <a:noFill/>
              </a:ln>
              <a:effectLst/>
            </c:spPr>
            <c:extLst>
              <c:ext xmlns:c16="http://schemas.microsoft.com/office/drawing/2014/chart" uri="{C3380CC4-5D6E-409C-BE32-E72D297353CC}">
                <c16:uniqueId val="{00000001-A3D2-4411-B865-9FDBC8353E4E}"/>
              </c:ext>
            </c:extLst>
          </c:dPt>
          <c:dPt>
            <c:idx val="1"/>
            <c:invertIfNegative val="0"/>
            <c:bubble3D val="0"/>
            <c:spPr>
              <a:solidFill>
                <a:schemeClr val="accent1">
                  <a:lumMod val="75000"/>
                </a:schemeClr>
              </a:solidFill>
              <a:ln>
                <a:noFill/>
              </a:ln>
              <a:effectLst/>
            </c:spPr>
            <c:extLst>
              <c:ext xmlns:c16="http://schemas.microsoft.com/office/drawing/2014/chart" uri="{C3380CC4-5D6E-409C-BE32-E72D297353CC}">
                <c16:uniqueId val="{00000003-A3D2-4411-B865-9FDBC8353E4E}"/>
              </c:ext>
            </c:extLst>
          </c:dPt>
          <c:dPt>
            <c:idx val="2"/>
            <c:invertIfNegative val="0"/>
            <c:bubble3D val="0"/>
            <c:spPr>
              <a:solidFill>
                <a:schemeClr val="accent3">
                  <a:lumMod val="40000"/>
                  <a:lumOff val="60000"/>
                </a:schemeClr>
              </a:solidFill>
              <a:ln>
                <a:noFill/>
              </a:ln>
              <a:effectLst/>
            </c:spPr>
            <c:extLst>
              <c:ext xmlns:c16="http://schemas.microsoft.com/office/drawing/2014/chart" uri="{C3380CC4-5D6E-409C-BE32-E72D297353CC}">
                <c16:uniqueId val="{00000005-A3D2-4411-B865-9FDBC8353E4E}"/>
              </c:ext>
            </c:extLst>
          </c:dPt>
          <c:dPt>
            <c:idx val="3"/>
            <c:invertIfNegative val="0"/>
            <c:bubble3D val="0"/>
            <c:spPr>
              <a:solidFill>
                <a:schemeClr val="accent3">
                  <a:lumMod val="75000"/>
                </a:schemeClr>
              </a:solidFill>
              <a:ln>
                <a:noFill/>
              </a:ln>
              <a:effectLst/>
            </c:spPr>
            <c:extLst>
              <c:ext xmlns:c16="http://schemas.microsoft.com/office/drawing/2014/chart" uri="{C3380CC4-5D6E-409C-BE32-E72D297353CC}">
                <c16:uniqueId val="{00000007-A3D2-4411-B865-9FDBC8353E4E}"/>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Change'!$B$33:$C$38</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Specific Power</c:v>
                  </c:pt>
                </c:lvl>
              </c:multiLvlStrCache>
            </c:multiLvlStrRef>
          </c:cat>
          <c:val>
            <c:numRef>
              <c:f>'Average Retrofit Tech Change'!$D$27:$D$32</c:f>
              <c:numCache>
                <c:formatCode>0.0</c:formatCode>
                <c:ptCount val="6"/>
                <c:pt idx="0">
                  <c:v>81.984399999999994</c:v>
                </c:pt>
                <c:pt idx="1">
                  <c:v>82.128399999999999</c:v>
                </c:pt>
                <c:pt idx="2">
                  <c:v>91.435000000000002</c:v>
                </c:pt>
                <c:pt idx="3">
                  <c:v>113.9601</c:v>
                </c:pt>
              </c:numCache>
            </c:numRef>
          </c:val>
          <c:extLst>
            <c:ext xmlns:c16="http://schemas.microsoft.com/office/drawing/2014/chart" uri="{C3380CC4-5D6E-409C-BE32-E72D297353CC}">
              <c16:uniqueId val="{00000008-A3D2-4411-B865-9FDBC8353E4E}"/>
            </c:ext>
          </c:extLst>
        </c:ser>
        <c:dLbls>
          <c:showLegendKey val="0"/>
          <c:showVal val="0"/>
          <c:showCatName val="0"/>
          <c:showSerName val="0"/>
          <c:showPercent val="0"/>
          <c:showBubbleSize val="0"/>
        </c:dLbls>
        <c:gapWidth val="50"/>
        <c:overlap val="-27"/>
        <c:axId val="541623744"/>
        <c:axId val="541617864"/>
      </c:barChart>
      <c:barChart>
        <c:barDir val="col"/>
        <c:grouping val="clustered"/>
        <c:varyColors val="0"/>
        <c:ser>
          <c:idx val="1"/>
          <c:order val="1"/>
          <c:tx>
            <c:strRef>
              <c:f>'Average Retrofit Tech Change'!$D$26</c:f>
              <c:strCache>
                <c:ptCount val="1"/>
                <c:pt idx="0">
                  <c:v>average</c:v>
                </c:pt>
              </c:strCache>
            </c:strRef>
          </c:tx>
          <c:spPr>
            <a:solidFill>
              <a:schemeClr val="accent2"/>
            </a:solidFill>
            <a:ln>
              <a:noFill/>
            </a:ln>
            <a:effectLst/>
          </c:spPr>
          <c:invertIfNegative val="0"/>
          <c:dPt>
            <c:idx val="4"/>
            <c:invertIfNegative val="0"/>
            <c:bubble3D val="0"/>
            <c:spPr>
              <a:solidFill>
                <a:schemeClr val="accent6">
                  <a:lumMod val="40000"/>
                  <a:lumOff val="60000"/>
                </a:schemeClr>
              </a:solidFill>
              <a:ln>
                <a:noFill/>
              </a:ln>
              <a:effectLst/>
            </c:spPr>
            <c:extLst>
              <c:ext xmlns:c16="http://schemas.microsoft.com/office/drawing/2014/chart" uri="{C3380CC4-5D6E-409C-BE32-E72D297353CC}">
                <c16:uniqueId val="{0000000A-A3D2-4411-B865-9FDBC8353E4E}"/>
              </c:ext>
            </c:extLst>
          </c:dPt>
          <c:dPt>
            <c:idx val="5"/>
            <c:invertIfNegative val="0"/>
            <c:bubble3D val="0"/>
            <c:spPr>
              <a:solidFill>
                <a:schemeClr val="accent6">
                  <a:lumMod val="75000"/>
                </a:schemeClr>
              </a:solidFill>
              <a:ln>
                <a:noFill/>
              </a:ln>
              <a:effectLst/>
            </c:spPr>
            <c:extLst>
              <c:ext xmlns:c16="http://schemas.microsoft.com/office/drawing/2014/chart" uri="{C3380CC4-5D6E-409C-BE32-E72D297353CC}">
                <c16:uniqueId val="{0000000C-A3D2-4411-B865-9FDBC8353E4E}"/>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Change'!$B$33:$C$38</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Specific Power</c:v>
                  </c:pt>
                </c:lvl>
              </c:multiLvlStrCache>
            </c:multiLvlStrRef>
          </c:cat>
          <c:val>
            <c:numRef>
              <c:f>'Average Retrofit Tech Change'!$D$33:$D$38</c:f>
              <c:numCache>
                <c:formatCode>General</c:formatCode>
                <c:ptCount val="6"/>
                <c:pt idx="4" formatCode="0">
                  <c:v>312.34300000000002</c:v>
                </c:pt>
                <c:pt idx="5" formatCode="0">
                  <c:v>222.91550000000001</c:v>
                </c:pt>
              </c:numCache>
            </c:numRef>
          </c:val>
          <c:extLst>
            <c:ext xmlns:c16="http://schemas.microsoft.com/office/drawing/2014/chart" uri="{C3380CC4-5D6E-409C-BE32-E72D297353CC}">
              <c16:uniqueId val="{0000000D-A3D2-4411-B865-9FDBC8353E4E}"/>
            </c:ext>
          </c:extLst>
        </c:ser>
        <c:dLbls>
          <c:showLegendKey val="0"/>
          <c:showVal val="0"/>
          <c:showCatName val="0"/>
          <c:showSerName val="0"/>
          <c:showPercent val="0"/>
          <c:showBubbleSize val="0"/>
        </c:dLbls>
        <c:gapWidth val="50"/>
        <c:overlap val="-27"/>
        <c:axId val="541615120"/>
        <c:axId val="541617472"/>
      </c:barChart>
      <c:catAx>
        <c:axId val="541623744"/>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17864"/>
        <c:crosses val="autoZero"/>
        <c:auto val="1"/>
        <c:lblAlgn val="ctr"/>
        <c:lblOffset val="100"/>
        <c:noMultiLvlLbl val="0"/>
      </c:catAx>
      <c:valAx>
        <c:axId val="541617864"/>
        <c:scaling>
          <c:orientation val="minMax"/>
          <c:max val="100"/>
          <c:min val="0"/>
        </c:scaling>
        <c:delete val="0"/>
        <c:axPos val="l"/>
        <c:numFmt formatCode="0" sourceLinked="0"/>
        <c:majorTickMark val="out"/>
        <c:minorTickMark val="none"/>
        <c:tickLblPos val="nextTo"/>
        <c:spPr>
          <a:noFill/>
          <a:ln w="3175">
            <a:solidFill>
              <a:schemeClr val="tx1"/>
            </a:solid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en-US"/>
          </a:p>
        </c:txPr>
        <c:crossAx val="541623744"/>
        <c:crosses val="autoZero"/>
        <c:crossBetween val="between"/>
        <c:majorUnit val="20"/>
      </c:valAx>
      <c:valAx>
        <c:axId val="541617472"/>
        <c:scaling>
          <c:orientation val="minMax"/>
          <c:max val="350"/>
          <c:min val="0"/>
        </c:scaling>
        <c:delete val="0"/>
        <c:axPos val="r"/>
        <c:majorGridlines>
          <c:spPr>
            <a:ln w="9525" cap="flat" cmpd="sng" algn="ctr">
              <a:solidFill>
                <a:schemeClr val="tx1">
                  <a:lumMod val="15000"/>
                  <a:lumOff val="8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41615120"/>
        <c:crosses val="max"/>
        <c:crossBetween val="between"/>
        <c:majorUnit val="50"/>
      </c:valAx>
      <c:catAx>
        <c:axId val="541615120"/>
        <c:scaling>
          <c:orientation val="minMax"/>
        </c:scaling>
        <c:delete val="1"/>
        <c:axPos val="b"/>
        <c:numFmt formatCode="General" sourceLinked="1"/>
        <c:majorTickMark val="out"/>
        <c:minorTickMark val="none"/>
        <c:tickLblPos val="nextTo"/>
        <c:crossAx val="541617472"/>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0725909261342335E-2"/>
          <c:y val="0.11713035870516185"/>
          <c:w val="0.8135293088363954"/>
          <c:h val="0.69257217847769015"/>
        </c:manualLayout>
      </c:layout>
      <c:barChart>
        <c:barDir val="col"/>
        <c:grouping val="clustered"/>
        <c:varyColors val="0"/>
        <c:ser>
          <c:idx val="0"/>
          <c:order val="0"/>
          <c:tx>
            <c:strRef>
              <c:f>'Average Retrofit Tech Change'!$D$26</c:f>
              <c:strCache>
                <c:ptCount val="1"/>
                <c:pt idx="0">
                  <c:v>average</c:v>
                </c:pt>
              </c:strCache>
            </c:strRef>
          </c:tx>
          <c:spPr>
            <a:solidFill>
              <a:schemeClr val="accent1"/>
            </a:solidFill>
            <a:ln>
              <a:noFill/>
            </a:ln>
            <a:effectLst/>
          </c:spPr>
          <c:invertIfNegative val="0"/>
          <c:dPt>
            <c:idx val="0"/>
            <c:invertIfNegative val="0"/>
            <c:bubble3D val="0"/>
            <c:spPr>
              <a:solidFill>
                <a:schemeClr val="accent1">
                  <a:lumMod val="40000"/>
                  <a:lumOff val="60000"/>
                </a:schemeClr>
              </a:solidFill>
              <a:ln>
                <a:noFill/>
              </a:ln>
              <a:effectLst/>
            </c:spPr>
            <c:extLst>
              <c:ext xmlns:c16="http://schemas.microsoft.com/office/drawing/2014/chart" uri="{C3380CC4-5D6E-409C-BE32-E72D297353CC}">
                <c16:uniqueId val="{00000001-46FB-4EB6-9F55-636B6F3C3DC4}"/>
              </c:ext>
            </c:extLst>
          </c:dPt>
          <c:dPt>
            <c:idx val="1"/>
            <c:invertIfNegative val="0"/>
            <c:bubble3D val="0"/>
            <c:spPr>
              <a:solidFill>
                <a:schemeClr val="accent1">
                  <a:lumMod val="75000"/>
                </a:schemeClr>
              </a:solidFill>
              <a:ln>
                <a:noFill/>
              </a:ln>
              <a:effectLst/>
            </c:spPr>
            <c:extLst>
              <c:ext xmlns:c16="http://schemas.microsoft.com/office/drawing/2014/chart" uri="{C3380CC4-5D6E-409C-BE32-E72D297353CC}">
                <c16:uniqueId val="{00000003-46FB-4EB6-9F55-636B6F3C3DC4}"/>
              </c:ext>
            </c:extLst>
          </c:dPt>
          <c:dPt>
            <c:idx val="2"/>
            <c:invertIfNegative val="0"/>
            <c:bubble3D val="0"/>
            <c:spPr>
              <a:solidFill>
                <a:schemeClr val="accent3">
                  <a:lumMod val="40000"/>
                  <a:lumOff val="60000"/>
                </a:schemeClr>
              </a:solidFill>
              <a:ln>
                <a:noFill/>
              </a:ln>
              <a:effectLst/>
            </c:spPr>
            <c:extLst>
              <c:ext xmlns:c16="http://schemas.microsoft.com/office/drawing/2014/chart" uri="{C3380CC4-5D6E-409C-BE32-E72D297353CC}">
                <c16:uniqueId val="{00000005-46FB-4EB6-9F55-636B6F3C3DC4}"/>
              </c:ext>
            </c:extLst>
          </c:dPt>
          <c:dPt>
            <c:idx val="3"/>
            <c:invertIfNegative val="0"/>
            <c:bubble3D val="0"/>
            <c:spPr>
              <a:solidFill>
                <a:schemeClr val="accent3">
                  <a:lumMod val="75000"/>
                </a:schemeClr>
              </a:solidFill>
              <a:ln>
                <a:noFill/>
              </a:ln>
              <a:effectLst/>
            </c:spPr>
            <c:extLst>
              <c:ext xmlns:c16="http://schemas.microsoft.com/office/drawing/2014/chart" uri="{C3380CC4-5D6E-409C-BE32-E72D297353CC}">
                <c16:uniqueId val="{00000007-46FB-4EB6-9F55-636B6F3C3DC4}"/>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Change'!$B$27:$C$32</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Capacity</c:v>
                  </c:pt>
                </c:lvl>
              </c:multiLvlStrCache>
            </c:multiLvlStrRef>
          </c:cat>
          <c:val>
            <c:numRef>
              <c:f>'Average Retrofit Tech Change'!$D$27:$D$32</c:f>
              <c:numCache>
                <c:formatCode>0.0</c:formatCode>
                <c:ptCount val="6"/>
                <c:pt idx="0">
                  <c:v>81.984399999999994</c:v>
                </c:pt>
                <c:pt idx="1">
                  <c:v>82.128399999999999</c:v>
                </c:pt>
                <c:pt idx="2">
                  <c:v>91.435000000000002</c:v>
                </c:pt>
                <c:pt idx="3">
                  <c:v>113.9601</c:v>
                </c:pt>
              </c:numCache>
            </c:numRef>
          </c:val>
          <c:extLst>
            <c:ext xmlns:c16="http://schemas.microsoft.com/office/drawing/2014/chart" uri="{C3380CC4-5D6E-409C-BE32-E72D297353CC}">
              <c16:uniqueId val="{00000008-46FB-4EB6-9F55-636B6F3C3DC4}"/>
            </c:ext>
          </c:extLst>
        </c:ser>
        <c:dLbls>
          <c:showLegendKey val="0"/>
          <c:showVal val="0"/>
          <c:showCatName val="0"/>
          <c:showSerName val="0"/>
          <c:showPercent val="0"/>
          <c:showBubbleSize val="0"/>
        </c:dLbls>
        <c:gapWidth val="50"/>
        <c:overlap val="-27"/>
        <c:axId val="541623744"/>
        <c:axId val="541617864"/>
      </c:barChart>
      <c:barChart>
        <c:barDir val="col"/>
        <c:grouping val="clustered"/>
        <c:varyColors val="0"/>
        <c:ser>
          <c:idx val="1"/>
          <c:order val="1"/>
          <c:tx>
            <c:strRef>
              <c:f>'Average Retrofit Tech Change'!$B$31:$B$32</c:f>
              <c:strCache>
                <c:ptCount val="2"/>
                <c:pt idx="0">
                  <c:v>Capacity</c:v>
                </c:pt>
              </c:strCache>
            </c:strRef>
          </c:tx>
          <c:spPr>
            <a:solidFill>
              <a:schemeClr val="bg1">
                <a:lumMod val="75000"/>
              </a:schemeClr>
            </a:solidFill>
            <a:ln>
              <a:noFill/>
            </a:ln>
            <a:effectLst/>
          </c:spPr>
          <c:invertIfNegative val="0"/>
          <c:dPt>
            <c:idx val="4"/>
            <c:invertIfNegative val="0"/>
            <c:bubble3D val="0"/>
            <c:extLst>
              <c:ext xmlns:c16="http://schemas.microsoft.com/office/drawing/2014/chart" uri="{C3380CC4-5D6E-409C-BE32-E72D297353CC}">
                <c16:uniqueId val="{00000009-46FB-4EB6-9F55-636B6F3C3DC4}"/>
              </c:ext>
            </c:extLst>
          </c:dPt>
          <c:dPt>
            <c:idx val="5"/>
            <c:invertIfNegative val="0"/>
            <c:bubble3D val="0"/>
            <c:spPr>
              <a:solidFill>
                <a:schemeClr val="tx1">
                  <a:lumMod val="50000"/>
                  <a:lumOff val="50000"/>
                </a:schemeClr>
              </a:solidFill>
              <a:ln>
                <a:noFill/>
              </a:ln>
              <a:effectLst/>
            </c:spPr>
            <c:extLst>
              <c:ext xmlns:c16="http://schemas.microsoft.com/office/drawing/2014/chart" uri="{C3380CC4-5D6E-409C-BE32-E72D297353CC}">
                <c16:uniqueId val="{0000000B-46FB-4EB6-9F55-636B6F3C3DC4}"/>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'Average Retrofit Tech Change'!$B$27:$C$32</c:f>
              <c:multiLvlStrCache>
                <c:ptCount val="6"/>
                <c:lvl>
                  <c:pt idx="0">
                    <c:v>Original</c:v>
                  </c:pt>
                  <c:pt idx="1">
                    <c:v>Retrofitted</c:v>
                  </c:pt>
                  <c:pt idx="2">
                    <c:v>Original</c:v>
                  </c:pt>
                  <c:pt idx="3">
                    <c:v>Retrofitted</c:v>
                  </c:pt>
                  <c:pt idx="4">
                    <c:v>Original</c:v>
                  </c:pt>
                  <c:pt idx="5">
                    <c:v>Retrofitted</c:v>
                  </c:pt>
                </c:lvl>
                <c:lvl>
                  <c:pt idx="0">
                    <c:v>Hub Height</c:v>
                  </c:pt>
                  <c:pt idx="2">
                    <c:v>Rotor Diameter</c:v>
                  </c:pt>
                  <c:pt idx="4">
                    <c:v>Capacity</c:v>
                  </c:pt>
                </c:lvl>
              </c:multiLvlStrCache>
            </c:multiLvlStrRef>
          </c:cat>
          <c:val>
            <c:numRef>
              <c:f>'Average Retrofit Tech Change'!$E$27:$E$32</c:f>
              <c:numCache>
                <c:formatCode>0.0</c:formatCode>
                <c:ptCount val="6"/>
                <c:pt idx="4" formatCode="0.00">
                  <c:v>2.15455</c:v>
                </c:pt>
                <c:pt idx="5" formatCode="0.00">
                  <c:v>2.447505</c:v>
                </c:pt>
              </c:numCache>
            </c:numRef>
          </c:val>
          <c:extLst>
            <c:ext xmlns:c16="http://schemas.microsoft.com/office/drawing/2014/chart" uri="{C3380CC4-5D6E-409C-BE32-E72D297353CC}">
              <c16:uniqueId val="{0000000C-46FB-4EB6-9F55-636B6F3C3DC4}"/>
            </c:ext>
          </c:extLst>
        </c:ser>
        <c:dLbls>
          <c:showLegendKey val="0"/>
          <c:showVal val="0"/>
          <c:showCatName val="0"/>
          <c:showSerName val="0"/>
          <c:showPercent val="0"/>
          <c:showBubbleSize val="0"/>
        </c:dLbls>
        <c:gapWidth val="50"/>
        <c:overlap val="-27"/>
        <c:axId val="541615120"/>
        <c:axId val="541617472"/>
      </c:barChart>
      <c:catAx>
        <c:axId val="541623744"/>
        <c:scaling>
          <c:orientation val="minMax"/>
        </c:scaling>
        <c:delete val="0"/>
        <c:axPos val="b"/>
        <c:numFmt formatCode="General" sourceLinked="1"/>
        <c:majorTickMark val="none"/>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17864"/>
        <c:crosses val="autoZero"/>
        <c:auto val="1"/>
        <c:lblAlgn val="ctr"/>
        <c:lblOffset val="100"/>
        <c:noMultiLvlLbl val="0"/>
      </c:catAx>
      <c:valAx>
        <c:axId val="541617864"/>
        <c:scaling>
          <c:orientation val="minMax"/>
          <c:max val="140"/>
          <c:min val="0"/>
        </c:scaling>
        <c:delete val="0"/>
        <c:axPos val="l"/>
        <c:majorGridlines>
          <c:spPr>
            <a:ln w="3175" cap="flat" cmpd="sng" algn="ctr">
              <a:solidFill>
                <a:schemeClr val="tx1">
                  <a:lumMod val="15000"/>
                  <a:lumOff val="85000"/>
                </a:schemeClr>
              </a:solidFill>
              <a:round/>
            </a:ln>
            <a:effectLst/>
          </c:spPr>
        </c:majorGridlines>
        <c:numFmt formatCode="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1623744"/>
        <c:crosses val="autoZero"/>
        <c:crossBetween val="between"/>
        <c:majorUnit val="20"/>
      </c:valAx>
      <c:valAx>
        <c:axId val="541617472"/>
        <c:scaling>
          <c:orientation val="minMax"/>
          <c:max val="2.8"/>
          <c:min val="0"/>
        </c:scaling>
        <c:delete val="0"/>
        <c:axPos val="r"/>
        <c:numFmt formatCode="#,##0.0"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41615120"/>
        <c:crosses val="max"/>
        <c:crossBetween val="between"/>
        <c:majorUnit val="0.4"/>
      </c:valAx>
      <c:catAx>
        <c:axId val="541615120"/>
        <c:scaling>
          <c:orientation val="minMax"/>
        </c:scaling>
        <c:delete val="1"/>
        <c:axPos val="b"/>
        <c:numFmt formatCode="General" sourceLinked="1"/>
        <c:majorTickMark val="out"/>
        <c:minorTickMark val="none"/>
        <c:tickLblPos val="nextTo"/>
        <c:crossAx val="541617472"/>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624032572851464E-2"/>
          <c:y val="9.4394206583552062E-2"/>
          <c:w val="0.91917793929604952"/>
          <c:h val="0.69623172103487063"/>
        </c:manualLayout>
      </c:layout>
      <c:barChart>
        <c:barDir val="col"/>
        <c:grouping val="clustered"/>
        <c:varyColors val="0"/>
        <c:ser>
          <c:idx val="1"/>
          <c:order val="0"/>
          <c:tx>
            <c:v> Generation-Weighted Average</c:v>
          </c:tx>
          <c:spPr>
            <a:solidFill>
              <a:schemeClr val="accent1">
                <a:lumMod val="60000"/>
                <a:lumOff val="40000"/>
              </a:schemeClr>
            </a:solidFill>
            <a:ln w="3175">
              <a:noFill/>
              <a:prstDash val="solid"/>
            </a:ln>
          </c:spPr>
          <c:invertIfNegative val="0"/>
          <c:cat>
            <c:numRef>
              <c:f>'Capacity Factor in 2021 by COD'!$A$30:$A$48</c:f>
              <c:numCache>
                <c:formatCode>"2000-01"</c:formatCode>
                <c:ptCount val="19"/>
                <c:pt idx="0" formatCode="&quot;1998-99&quot;">
                  <c:v>1</c:v>
                </c:pt>
                <c:pt idx="1">
                  <c:v>2</c:v>
                </c:pt>
                <c:pt idx="2" formatCode="&quot;2002-03&quot;">
                  <c:v>3</c:v>
                </c:pt>
                <c:pt idx="3" formatCode="&quot;2004-05&quot;">
                  <c:v>4</c:v>
                </c:pt>
                <c:pt idx="4" formatCode="&quot;2006&quot;">
                  <c:v>5</c:v>
                </c:pt>
                <c:pt idx="5" formatCode="&quot;2007&quot;">
                  <c:v>6</c:v>
                </c:pt>
                <c:pt idx="6" formatCode="&quot;2008&quot;">
                  <c:v>7</c:v>
                </c:pt>
                <c:pt idx="7" formatCode="&quot;2009&quot;">
                  <c:v>8</c:v>
                </c:pt>
                <c:pt idx="8" formatCode="&quot;2010&quot;">
                  <c:v>9</c:v>
                </c:pt>
                <c:pt idx="9" formatCode="&quot;2011&quot;">
                  <c:v>10</c:v>
                </c:pt>
                <c:pt idx="10" formatCode="&quot;2012&quot;">
                  <c:v>11</c:v>
                </c:pt>
                <c:pt idx="11" formatCode="&quot;2013&quot;">
                  <c:v>12</c:v>
                </c:pt>
                <c:pt idx="12" formatCode="&quot;2014&quot;">
                  <c:v>13</c:v>
                </c:pt>
                <c:pt idx="13" formatCode="&quot;2015&quot;">
                  <c:v>14</c:v>
                </c:pt>
                <c:pt idx="14" formatCode="&quot;2016&quot;">
                  <c:v>15</c:v>
                </c:pt>
                <c:pt idx="15" formatCode="&quot;2017&quot;">
                  <c:v>16</c:v>
                </c:pt>
                <c:pt idx="16" formatCode="&quot;2018&quot;">
                  <c:v>17</c:v>
                </c:pt>
                <c:pt idx="17" formatCode="&quot;2019&quot;">
                  <c:v>18</c:v>
                </c:pt>
                <c:pt idx="18" formatCode="&quot;2020&quot;">
                  <c:v>19</c:v>
                </c:pt>
              </c:numCache>
            </c:numRef>
          </c:cat>
          <c:val>
            <c:numRef>
              <c:f>'Capacity Factor in 2021 by COD'!$D$30:$D$48</c:f>
              <c:numCache>
                <c:formatCode>0.0%</c:formatCode>
                <c:ptCount val="19"/>
                <c:pt idx="0">
                  <c:v>0.21465397569440861</c:v>
                </c:pt>
                <c:pt idx="1">
                  <c:v>0.17866114094338531</c:v>
                </c:pt>
                <c:pt idx="2">
                  <c:v>0.2272618041378317</c:v>
                </c:pt>
                <c:pt idx="3">
                  <c:v>0.2725819881528751</c:v>
                </c:pt>
                <c:pt idx="4">
                  <c:v>0.26773822056734536</c:v>
                </c:pt>
                <c:pt idx="5">
                  <c:v>0.2724648677263305</c:v>
                </c:pt>
                <c:pt idx="6">
                  <c:v>0.24580180806731283</c:v>
                </c:pt>
                <c:pt idx="7">
                  <c:v>0.26213390999487063</c:v>
                </c:pt>
                <c:pt idx="8">
                  <c:v>0.27286152961585858</c:v>
                </c:pt>
                <c:pt idx="9">
                  <c:v>0.26899180780880172</c:v>
                </c:pt>
                <c:pt idx="10">
                  <c:v>0.32996296893849636</c:v>
                </c:pt>
                <c:pt idx="11">
                  <c:v>0.367037428807579</c:v>
                </c:pt>
                <c:pt idx="12">
                  <c:v>0.38811357724430945</c:v>
                </c:pt>
                <c:pt idx="13">
                  <c:v>0.3872529287389192</c:v>
                </c:pt>
                <c:pt idx="14">
                  <c:v>0.40340376047631299</c:v>
                </c:pt>
                <c:pt idx="15">
                  <c:v>0.40430669644861283</c:v>
                </c:pt>
                <c:pt idx="16">
                  <c:v>0.41260975773064451</c:v>
                </c:pt>
                <c:pt idx="17">
                  <c:v>0.40117058503537739</c:v>
                </c:pt>
                <c:pt idx="18">
                  <c:v>0.38163141548454166</c:v>
                </c:pt>
              </c:numCache>
            </c:numRef>
          </c:val>
          <c:extLst>
            <c:ext xmlns:c16="http://schemas.microsoft.com/office/drawing/2014/chart" uri="{C3380CC4-5D6E-409C-BE32-E72D297353CC}">
              <c16:uniqueId val="{00000000-1043-4FE4-AD09-04B0230F4DE6}"/>
            </c:ext>
          </c:extLst>
        </c:ser>
        <c:dLbls>
          <c:showLegendKey val="0"/>
          <c:showVal val="0"/>
          <c:showCatName val="0"/>
          <c:showSerName val="0"/>
          <c:showPercent val="0"/>
          <c:showBubbleSize val="0"/>
        </c:dLbls>
        <c:gapWidth val="40"/>
        <c:axId val="1286001368"/>
        <c:axId val="1"/>
      </c:barChart>
      <c:scatterChart>
        <c:scatterStyle val="lineMarker"/>
        <c:varyColors val="0"/>
        <c:ser>
          <c:idx val="0"/>
          <c:order val="1"/>
          <c:tx>
            <c:v> Individual Project</c:v>
          </c:tx>
          <c:spPr>
            <a:ln w="28575">
              <a:noFill/>
            </a:ln>
          </c:spPr>
          <c:marker>
            <c:symbol val="circle"/>
            <c:size val="5"/>
            <c:spPr>
              <a:solidFill>
                <a:schemeClr val="accent6">
                  <a:lumMod val="20000"/>
                  <a:lumOff val="80000"/>
                </a:schemeClr>
              </a:solidFill>
              <a:ln w="1270">
                <a:solidFill>
                  <a:schemeClr val="accent6">
                    <a:lumMod val="50000"/>
                  </a:schemeClr>
                </a:solidFill>
                <a:prstDash val="solid"/>
              </a:ln>
            </c:spPr>
          </c:marker>
          <c:xVal>
            <c:numRef>
              <c:f>'Capacity Factor in 2021 by COD'!$K$29:$K$1017</c:f>
              <c:numCache>
                <c:formatCode>General</c:formatCode>
                <c:ptCount val="989"/>
                <c:pt idx="0">
                  <c:v>6</c:v>
                </c:pt>
                <c:pt idx="1">
                  <c:v>17</c:v>
                </c:pt>
                <c:pt idx="2">
                  <c:v>17</c:v>
                </c:pt>
                <c:pt idx="3">
                  <c:v>18</c:v>
                </c:pt>
                <c:pt idx="4">
                  <c:v>16</c:v>
                </c:pt>
                <c:pt idx="5">
                  <c:v>19</c:v>
                </c:pt>
                <c:pt idx="6">
                  <c:v>14</c:v>
                </c:pt>
                <c:pt idx="7">
                  <c:v>19</c:v>
                </c:pt>
                <c:pt idx="8">
                  <c:v>19</c:v>
                </c:pt>
                <c:pt idx="9">
                  <c:v>14</c:v>
                </c:pt>
                <c:pt idx="10">
                  <c:v>14</c:v>
                </c:pt>
                <c:pt idx="11">
                  <c:v>17</c:v>
                </c:pt>
                <c:pt idx="12">
                  <c:v>18</c:v>
                </c:pt>
                <c:pt idx="13">
                  <c:v>19</c:v>
                </c:pt>
                <c:pt idx="14">
                  <c:v>18</c:v>
                </c:pt>
                <c:pt idx="15">
                  <c:v>19</c:v>
                </c:pt>
                <c:pt idx="16">
                  <c:v>16</c:v>
                </c:pt>
                <c:pt idx="17">
                  <c:v>17</c:v>
                </c:pt>
                <c:pt idx="18">
                  <c:v>15</c:v>
                </c:pt>
                <c:pt idx="19">
                  <c:v>15</c:v>
                </c:pt>
                <c:pt idx="20">
                  <c:v>14</c:v>
                </c:pt>
                <c:pt idx="21">
                  <c:v>14</c:v>
                </c:pt>
                <c:pt idx="22">
                  <c:v>18</c:v>
                </c:pt>
                <c:pt idx="23">
                  <c:v>16</c:v>
                </c:pt>
                <c:pt idx="24">
                  <c:v>17</c:v>
                </c:pt>
                <c:pt idx="25">
                  <c:v>11</c:v>
                </c:pt>
                <c:pt idx="26">
                  <c:v>15</c:v>
                </c:pt>
                <c:pt idx="27">
                  <c:v>19</c:v>
                </c:pt>
                <c:pt idx="28">
                  <c:v>17</c:v>
                </c:pt>
                <c:pt idx="29">
                  <c:v>16</c:v>
                </c:pt>
                <c:pt idx="30">
                  <c:v>16</c:v>
                </c:pt>
                <c:pt idx="31">
                  <c:v>18</c:v>
                </c:pt>
                <c:pt idx="32">
                  <c:v>18</c:v>
                </c:pt>
                <c:pt idx="33">
                  <c:v>14</c:v>
                </c:pt>
                <c:pt idx="34">
                  <c:v>17</c:v>
                </c:pt>
                <c:pt idx="35">
                  <c:v>11</c:v>
                </c:pt>
                <c:pt idx="36">
                  <c:v>17</c:v>
                </c:pt>
                <c:pt idx="37">
                  <c:v>14</c:v>
                </c:pt>
                <c:pt idx="38">
                  <c:v>16</c:v>
                </c:pt>
                <c:pt idx="39">
                  <c:v>18</c:v>
                </c:pt>
                <c:pt idx="40">
                  <c:v>15</c:v>
                </c:pt>
                <c:pt idx="41">
                  <c:v>13</c:v>
                </c:pt>
                <c:pt idx="42">
                  <c:v>15</c:v>
                </c:pt>
                <c:pt idx="43">
                  <c:v>13</c:v>
                </c:pt>
                <c:pt idx="44">
                  <c:v>19</c:v>
                </c:pt>
                <c:pt idx="45">
                  <c:v>11</c:v>
                </c:pt>
                <c:pt idx="46">
                  <c:v>14</c:v>
                </c:pt>
                <c:pt idx="47">
                  <c:v>16</c:v>
                </c:pt>
                <c:pt idx="48">
                  <c:v>14</c:v>
                </c:pt>
                <c:pt idx="49">
                  <c:v>19</c:v>
                </c:pt>
                <c:pt idx="50">
                  <c:v>15</c:v>
                </c:pt>
                <c:pt idx="51">
                  <c:v>18</c:v>
                </c:pt>
                <c:pt idx="52">
                  <c:v>15</c:v>
                </c:pt>
                <c:pt idx="53">
                  <c:v>11</c:v>
                </c:pt>
                <c:pt idx="54">
                  <c:v>19</c:v>
                </c:pt>
                <c:pt idx="55">
                  <c:v>18</c:v>
                </c:pt>
                <c:pt idx="56">
                  <c:v>12</c:v>
                </c:pt>
                <c:pt idx="57">
                  <c:v>19</c:v>
                </c:pt>
                <c:pt idx="58">
                  <c:v>16</c:v>
                </c:pt>
                <c:pt idx="59">
                  <c:v>15</c:v>
                </c:pt>
                <c:pt idx="60">
                  <c:v>18</c:v>
                </c:pt>
                <c:pt idx="61">
                  <c:v>13</c:v>
                </c:pt>
                <c:pt idx="62">
                  <c:v>11</c:v>
                </c:pt>
                <c:pt idx="63">
                  <c:v>11</c:v>
                </c:pt>
                <c:pt idx="64">
                  <c:v>14</c:v>
                </c:pt>
                <c:pt idx="65">
                  <c:v>16</c:v>
                </c:pt>
                <c:pt idx="66">
                  <c:v>17</c:v>
                </c:pt>
                <c:pt idx="67">
                  <c:v>14</c:v>
                </c:pt>
                <c:pt idx="68">
                  <c:v>16</c:v>
                </c:pt>
                <c:pt idx="69">
                  <c:v>13</c:v>
                </c:pt>
                <c:pt idx="70">
                  <c:v>15</c:v>
                </c:pt>
                <c:pt idx="71">
                  <c:v>17</c:v>
                </c:pt>
                <c:pt idx="72">
                  <c:v>13</c:v>
                </c:pt>
                <c:pt idx="73">
                  <c:v>18</c:v>
                </c:pt>
                <c:pt idx="74">
                  <c:v>16</c:v>
                </c:pt>
                <c:pt idx="75">
                  <c:v>15</c:v>
                </c:pt>
                <c:pt idx="76">
                  <c:v>15</c:v>
                </c:pt>
                <c:pt idx="77">
                  <c:v>17</c:v>
                </c:pt>
                <c:pt idx="78">
                  <c:v>15</c:v>
                </c:pt>
                <c:pt idx="79">
                  <c:v>13</c:v>
                </c:pt>
                <c:pt idx="80">
                  <c:v>14</c:v>
                </c:pt>
                <c:pt idx="81">
                  <c:v>11</c:v>
                </c:pt>
                <c:pt idx="82">
                  <c:v>19</c:v>
                </c:pt>
                <c:pt idx="83">
                  <c:v>18</c:v>
                </c:pt>
                <c:pt idx="84">
                  <c:v>17</c:v>
                </c:pt>
                <c:pt idx="85">
                  <c:v>17</c:v>
                </c:pt>
                <c:pt idx="86">
                  <c:v>18</c:v>
                </c:pt>
                <c:pt idx="87">
                  <c:v>12</c:v>
                </c:pt>
                <c:pt idx="88">
                  <c:v>17</c:v>
                </c:pt>
                <c:pt idx="89">
                  <c:v>17</c:v>
                </c:pt>
                <c:pt idx="90">
                  <c:v>18</c:v>
                </c:pt>
                <c:pt idx="91">
                  <c:v>14</c:v>
                </c:pt>
                <c:pt idx="92">
                  <c:v>18</c:v>
                </c:pt>
                <c:pt idx="93">
                  <c:v>16</c:v>
                </c:pt>
                <c:pt idx="94">
                  <c:v>14</c:v>
                </c:pt>
                <c:pt idx="95">
                  <c:v>13</c:v>
                </c:pt>
                <c:pt idx="96">
                  <c:v>15</c:v>
                </c:pt>
                <c:pt idx="97">
                  <c:v>19</c:v>
                </c:pt>
                <c:pt idx="98">
                  <c:v>14</c:v>
                </c:pt>
                <c:pt idx="99">
                  <c:v>16</c:v>
                </c:pt>
                <c:pt idx="100">
                  <c:v>19</c:v>
                </c:pt>
                <c:pt idx="101">
                  <c:v>16</c:v>
                </c:pt>
                <c:pt idx="102">
                  <c:v>16</c:v>
                </c:pt>
                <c:pt idx="103">
                  <c:v>13</c:v>
                </c:pt>
                <c:pt idx="104">
                  <c:v>11</c:v>
                </c:pt>
                <c:pt idx="105">
                  <c:v>19</c:v>
                </c:pt>
                <c:pt idx="106">
                  <c:v>15</c:v>
                </c:pt>
                <c:pt idx="107">
                  <c:v>11</c:v>
                </c:pt>
                <c:pt idx="108">
                  <c:v>17</c:v>
                </c:pt>
                <c:pt idx="109">
                  <c:v>15</c:v>
                </c:pt>
                <c:pt idx="110">
                  <c:v>17</c:v>
                </c:pt>
                <c:pt idx="111">
                  <c:v>15</c:v>
                </c:pt>
                <c:pt idx="112">
                  <c:v>19</c:v>
                </c:pt>
                <c:pt idx="113">
                  <c:v>18</c:v>
                </c:pt>
                <c:pt idx="114">
                  <c:v>19</c:v>
                </c:pt>
                <c:pt idx="115">
                  <c:v>11</c:v>
                </c:pt>
                <c:pt idx="116">
                  <c:v>13</c:v>
                </c:pt>
                <c:pt idx="117">
                  <c:v>17</c:v>
                </c:pt>
                <c:pt idx="118">
                  <c:v>15</c:v>
                </c:pt>
                <c:pt idx="119">
                  <c:v>15</c:v>
                </c:pt>
                <c:pt idx="120">
                  <c:v>18</c:v>
                </c:pt>
                <c:pt idx="121">
                  <c:v>11</c:v>
                </c:pt>
                <c:pt idx="122">
                  <c:v>17</c:v>
                </c:pt>
                <c:pt idx="123">
                  <c:v>19</c:v>
                </c:pt>
                <c:pt idx="124">
                  <c:v>17</c:v>
                </c:pt>
                <c:pt idx="125">
                  <c:v>11</c:v>
                </c:pt>
                <c:pt idx="126">
                  <c:v>16</c:v>
                </c:pt>
                <c:pt idx="127">
                  <c:v>17</c:v>
                </c:pt>
                <c:pt idx="128">
                  <c:v>18</c:v>
                </c:pt>
                <c:pt idx="129">
                  <c:v>11</c:v>
                </c:pt>
                <c:pt idx="130">
                  <c:v>14</c:v>
                </c:pt>
                <c:pt idx="131">
                  <c:v>17</c:v>
                </c:pt>
                <c:pt idx="132">
                  <c:v>14</c:v>
                </c:pt>
                <c:pt idx="133">
                  <c:v>13</c:v>
                </c:pt>
                <c:pt idx="134">
                  <c:v>10</c:v>
                </c:pt>
                <c:pt idx="135">
                  <c:v>16</c:v>
                </c:pt>
                <c:pt idx="136">
                  <c:v>16</c:v>
                </c:pt>
                <c:pt idx="137">
                  <c:v>14</c:v>
                </c:pt>
                <c:pt idx="138">
                  <c:v>19</c:v>
                </c:pt>
                <c:pt idx="139">
                  <c:v>14</c:v>
                </c:pt>
                <c:pt idx="140">
                  <c:v>18</c:v>
                </c:pt>
                <c:pt idx="141">
                  <c:v>17</c:v>
                </c:pt>
                <c:pt idx="142">
                  <c:v>15</c:v>
                </c:pt>
                <c:pt idx="143">
                  <c:v>19</c:v>
                </c:pt>
                <c:pt idx="144">
                  <c:v>14</c:v>
                </c:pt>
                <c:pt idx="145">
                  <c:v>16</c:v>
                </c:pt>
                <c:pt idx="146">
                  <c:v>19</c:v>
                </c:pt>
                <c:pt idx="147">
                  <c:v>15</c:v>
                </c:pt>
                <c:pt idx="148">
                  <c:v>19</c:v>
                </c:pt>
                <c:pt idx="149">
                  <c:v>15</c:v>
                </c:pt>
                <c:pt idx="150">
                  <c:v>10</c:v>
                </c:pt>
                <c:pt idx="151">
                  <c:v>19</c:v>
                </c:pt>
                <c:pt idx="152">
                  <c:v>19</c:v>
                </c:pt>
                <c:pt idx="153">
                  <c:v>14</c:v>
                </c:pt>
                <c:pt idx="154">
                  <c:v>14</c:v>
                </c:pt>
                <c:pt idx="155">
                  <c:v>19</c:v>
                </c:pt>
                <c:pt idx="156">
                  <c:v>16</c:v>
                </c:pt>
                <c:pt idx="157">
                  <c:v>17</c:v>
                </c:pt>
                <c:pt idx="158">
                  <c:v>16</c:v>
                </c:pt>
                <c:pt idx="159">
                  <c:v>19</c:v>
                </c:pt>
                <c:pt idx="160">
                  <c:v>16</c:v>
                </c:pt>
                <c:pt idx="161">
                  <c:v>15</c:v>
                </c:pt>
                <c:pt idx="162">
                  <c:v>13</c:v>
                </c:pt>
                <c:pt idx="163">
                  <c:v>13</c:v>
                </c:pt>
                <c:pt idx="164">
                  <c:v>5</c:v>
                </c:pt>
                <c:pt idx="165">
                  <c:v>19</c:v>
                </c:pt>
                <c:pt idx="166">
                  <c:v>10</c:v>
                </c:pt>
                <c:pt idx="167">
                  <c:v>19</c:v>
                </c:pt>
                <c:pt idx="168">
                  <c:v>17</c:v>
                </c:pt>
                <c:pt idx="169">
                  <c:v>15</c:v>
                </c:pt>
                <c:pt idx="170">
                  <c:v>13</c:v>
                </c:pt>
                <c:pt idx="171">
                  <c:v>11</c:v>
                </c:pt>
                <c:pt idx="172">
                  <c:v>19</c:v>
                </c:pt>
                <c:pt idx="173">
                  <c:v>17</c:v>
                </c:pt>
                <c:pt idx="174">
                  <c:v>12</c:v>
                </c:pt>
                <c:pt idx="175">
                  <c:v>15</c:v>
                </c:pt>
                <c:pt idx="176">
                  <c:v>11</c:v>
                </c:pt>
                <c:pt idx="177">
                  <c:v>16</c:v>
                </c:pt>
                <c:pt idx="178">
                  <c:v>16</c:v>
                </c:pt>
                <c:pt idx="179">
                  <c:v>16</c:v>
                </c:pt>
                <c:pt idx="180">
                  <c:v>14</c:v>
                </c:pt>
                <c:pt idx="181">
                  <c:v>16</c:v>
                </c:pt>
                <c:pt idx="182">
                  <c:v>16</c:v>
                </c:pt>
                <c:pt idx="183">
                  <c:v>16</c:v>
                </c:pt>
                <c:pt idx="184">
                  <c:v>19</c:v>
                </c:pt>
                <c:pt idx="185">
                  <c:v>17</c:v>
                </c:pt>
                <c:pt idx="186">
                  <c:v>19</c:v>
                </c:pt>
                <c:pt idx="187">
                  <c:v>17</c:v>
                </c:pt>
                <c:pt idx="188">
                  <c:v>15</c:v>
                </c:pt>
                <c:pt idx="189">
                  <c:v>11</c:v>
                </c:pt>
                <c:pt idx="190">
                  <c:v>19</c:v>
                </c:pt>
                <c:pt idx="191">
                  <c:v>17</c:v>
                </c:pt>
                <c:pt idx="192">
                  <c:v>15</c:v>
                </c:pt>
                <c:pt idx="193">
                  <c:v>18</c:v>
                </c:pt>
                <c:pt idx="194">
                  <c:v>16</c:v>
                </c:pt>
                <c:pt idx="195">
                  <c:v>14</c:v>
                </c:pt>
                <c:pt idx="196">
                  <c:v>14</c:v>
                </c:pt>
                <c:pt idx="197">
                  <c:v>16</c:v>
                </c:pt>
                <c:pt idx="198">
                  <c:v>15</c:v>
                </c:pt>
                <c:pt idx="199">
                  <c:v>15</c:v>
                </c:pt>
                <c:pt idx="200">
                  <c:v>19</c:v>
                </c:pt>
                <c:pt idx="201">
                  <c:v>7</c:v>
                </c:pt>
                <c:pt idx="202">
                  <c:v>16</c:v>
                </c:pt>
                <c:pt idx="203">
                  <c:v>13</c:v>
                </c:pt>
                <c:pt idx="204">
                  <c:v>19</c:v>
                </c:pt>
                <c:pt idx="205">
                  <c:v>13</c:v>
                </c:pt>
                <c:pt idx="206">
                  <c:v>17</c:v>
                </c:pt>
                <c:pt idx="207">
                  <c:v>17</c:v>
                </c:pt>
                <c:pt idx="208">
                  <c:v>19</c:v>
                </c:pt>
                <c:pt idx="209">
                  <c:v>11</c:v>
                </c:pt>
                <c:pt idx="210">
                  <c:v>14</c:v>
                </c:pt>
                <c:pt idx="211">
                  <c:v>13</c:v>
                </c:pt>
                <c:pt idx="212">
                  <c:v>10</c:v>
                </c:pt>
                <c:pt idx="213">
                  <c:v>11</c:v>
                </c:pt>
                <c:pt idx="214">
                  <c:v>13</c:v>
                </c:pt>
                <c:pt idx="215">
                  <c:v>11</c:v>
                </c:pt>
                <c:pt idx="216">
                  <c:v>14</c:v>
                </c:pt>
                <c:pt idx="217">
                  <c:v>8</c:v>
                </c:pt>
                <c:pt idx="218">
                  <c:v>18</c:v>
                </c:pt>
                <c:pt idx="219">
                  <c:v>17</c:v>
                </c:pt>
                <c:pt idx="220">
                  <c:v>16</c:v>
                </c:pt>
                <c:pt idx="221">
                  <c:v>16</c:v>
                </c:pt>
                <c:pt idx="222">
                  <c:v>16</c:v>
                </c:pt>
                <c:pt idx="223">
                  <c:v>4</c:v>
                </c:pt>
                <c:pt idx="224">
                  <c:v>16</c:v>
                </c:pt>
                <c:pt idx="225">
                  <c:v>13</c:v>
                </c:pt>
                <c:pt idx="226">
                  <c:v>11</c:v>
                </c:pt>
                <c:pt idx="227">
                  <c:v>19</c:v>
                </c:pt>
                <c:pt idx="228">
                  <c:v>19</c:v>
                </c:pt>
                <c:pt idx="229">
                  <c:v>10</c:v>
                </c:pt>
                <c:pt idx="230">
                  <c:v>17</c:v>
                </c:pt>
                <c:pt idx="231">
                  <c:v>9</c:v>
                </c:pt>
                <c:pt idx="232">
                  <c:v>16</c:v>
                </c:pt>
                <c:pt idx="233">
                  <c:v>10</c:v>
                </c:pt>
                <c:pt idx="234">
                  <c:v>11</c:v>
                </c:pt>
                <c:pt idx="235">
                  <c:v>19</c:v>
                </c:pt>
                <c:pt idx="236">
                  <c:v>16</c:v>
                </c:pt>
                <c:pt idx="237">
                  <c:v>13</c:v>
                </c:pt>
                <c:pt idx="238">
                  <c:v>11</c:v>
                </c:pt>
                <c:pt idx="239">
                  <c:v>14</c:v>
                </c:pt>
                <c:pt idx="240">
                  <c:v>11</c:v>
                </c:pt>
                <c:pt idx="241">
                  <c:v>19</c:v>
                </c:pt>
                <c:pt idx="242">
                  <c:v>10</c:v>
                </c:pt>
                <c:pt idx="243">
                  <c:v>16</c:v>
                </c:pt>
                <c:pt idx="244">
                  <c:v>16</c:v>
                </c:pt>
                <c:pt idx="245">
                  <c:v>18</c:v>
                </c:pt>
                <c:pt idx="246">
                  <c:v>9</c:v>
                </c:pt>
                <c:pt idx="247">
                  <c:v>17</c:v>
                </c:pt>
                <c:pt idx="248">
                  <c:v>6</c:v>
                </c:pt>
                <c:pt idx="249">
                  <c:v>18</c:v>
                </c:pt>
                <c:pt idx="250">
                  <c:v>19</c:v>
                </c:pt>
                <c:pt idx="251">
                  <c:v>11</c:v>
                </c:pt>
                <c:pt idx="252">
                  <c:v>19</c:v>
                </c:pt>
                <c:pt idx="253">
                  <c:v>7</c:v>
                </c:pt>
                <c:pt idx="254">
                  <c:v>11</c:v>
                </c:pt>
                <c:pt idx="255">
                  <c:v>11</c:v>
                </c:pt>
                <c:pt idx="256">
                  <c:v>11</c:v>
                </c:pt>
                <c:pt idx="257">
                  <c:v>4</c:v>
                </c:pt>
                <c:pt idx="258">
                  <c:v>10</c:v>
                </c:pt>
                <c:pt idx="259">
                  <c:v>11</c:v>
                </c:pt>
                <c:pt idx="260">
                  <c:v>11</c:v>
                </c:pt>
                <c:pt idx="261">
                  <c:v>8</c:v>
                </c:pt>
                <c:pt idx="262">
                  <c:v>13</c:v>
                </c:pt>
                <c:pt idx="263">
                  <c:v>10</c:v>
                </c:pt>
                <c:pt idx="264">
                  <c:v>9</c:v>
                </c:pt>
                <c:pt idx="265">
                  <c:v>16</c:v>
                </c:pt>
                <c:pt idx="266">
                  <c:v>18</c:v>
                </c:pt>
                <c:pt idx="267">
                  <c:v>10</c:v>
                </c:pt>
                <c:pt idx="268">
                  <c:v>15</c:v>
                </c:pt>
                <c:pt idx="269">
                  <c:v>19</c:v>
                </c:pt>
                <c:pt idx="270">
                  <c:v>13</c:v>
                </c:pt>
                <c:pt idx="271">
                  <c:v>10</c:v>
                </c:pt>
                <c:pt idx="272">
                  <c:v>9</c:v>
                </c:pt>
                <c:pt idx="273">
                  <c:v>11</c:v>
                </c:pt>
                <c:pt idx="274">
                  <c:v>19</c:v>
                </c:pt>
                <c:pt idx="275">
                  <c:v>15</c:v>
                </c:pt>
                <c:pt idx="276">
                  <c:v>19</c:v>
                </c:pt>
                <c:pt idx="277">
                  <c:v>14</c:v>
                </c:pt>
                <c:pt idx="278">
                  <c:v>19</c:v>
                </c:pt>
                <c:pt idx="279">
                  <c:v>16</c:v>
                </c:pt>
                <c:pt idx="280">
                  <c:v>17</c:v>
                </c:pt>
                <c:pt idx="281">
                  <c:v>11</c:v>
                </c:pt>
                <c:pt idx="282">
                  <c:v>19</c:v>
                </c:pt>
                <c:pt idx="283">
                  <c:v>16</c:v>
                </c:pt>
                <c:pt idx="284">
                  <c:v>16</c:v>
                </c:pt>
                <c:pt idx="285">
                  <c:v>13</c:v>
                </c:pt>
                <c:pt idx="286">
                  <c:v>14</c:v>
                </c:pt>
                <c:pt idx="287">
                  <c:v>14</c:v>
                </c:pt>
                <c:pt idx="288">
                  <c:v>12</c:v>
                </c:pt>
                <c:pt idx="289">
                  <c:v>10</c:v>
                </c:pt>
                <c:pt idx="290">
                  <c:v>14</c:v>
                </c:pt>
                <c:pt idx="291">
                  <c:v>17</c:v>
                </c:pt>
                <c:pt idx="292">
                  <c:v>7</c:v>
                </c:pt>
                <c:pt idx="293">
                  <c:v>15</c:v>
                </c:pt>
                <c:pt idx="294">
                  <c:v>15</c:v>
                </c:pt>
                <c:pt idx="295">
                  <c:v>13</c:v>
                </c:pt>
                <c:pt idx="296">
                  <c:v>14</c:v>
                </c:pt>
                <c:pt idx="297">
                  <c:v>6</c:v>
                </c:pt>
                <c:pt idx="298">
                  <c:v>17</c:v>
                </c:pt>
                <c:pt idx="299">
                  <c:v>13</c:v>
                </c:pt>
                <c:pt idx="300">
                  <c:v>19</c:v>
                </c:pt>
                <c:pt idx="301">
                  <c:v>11</c:v>
                </c:pt>
                <c:pt idx="302">
                  <c:v>8</c:v>
                </c:pt>
                <c:pt idx="303">
                  <c:v>11</c:v>
                </c:pt>
                <c:pt idx="304">
                  <c:v>14</c:v>
                </c:pt>
                <c:pt idx="305">
                  <c:v>9</c:v>
                </c:pt>
                <c:pt idx="306">
                  <c:v>13</c:v>
                </c:pt>
                <c:pt idx="307">
                  <c:v>10</c:v>
                </c:pt>
                <c:pt idx="308">
                  <c:v>16</c:v>
                </c:pt>
                <c:pt idx="309">
                  <c:v>13</c:v>
                </c:pt>
                <c:pt idx="310">
                  <c:v>14</c:v>
                </c:pt>
                <c:pt idx="311">
                  <c:v>10</c:v>
                </c:pt>
                <c:pt idx="312">
                  <c:v>19</c:v>
                </c:pt>
                <c:pt idx="313">
                  <c:v>9</c:v>
                </c:pt>
                <c:pt idx="314">
                  <c:v>9</c:v>
                </c:pt>
                <c:pt idx="315">
                  <c:v>19</c:v>
                </c:pt>
                <c:pt idx="316">
                  <c:v>15</c:v>
                </c:pt>
                <c:pt idx="317">
                  <c:v>19</c:v>
                </c:pt>
                <c:pt idx="318">
                  <c:v>11</c:v>
                </c:pt>
                <c:pt idx="319">
                  <c:v>15</c:v>
                </c:pt>
                <c:pt idx="320">
                  <c:v>14</c:v>
                </c:pt>
                <c:pt idx="321">
                  <c:v>11</c:v>
                </c:pt>
                <c:pt idx="322">
                  <c:v>16</c:v>
                </c:pt>
                <c:pt idx="323">
                  <c:v>19</c:v>
                </c:pt>
                <c:pt idx="324">
                  <c:v>14</c:v>
                </c:pt>
                <c:pt idx="325">
                  <c:v>11</c:v>
                </c:pt>
                <c:pt idx="326">
                  <c:v>15</c:v>
                </c:pt>
                <c:pt idx="327">
                  <c:v>9</c:v>
                </c:pt>
                <c:pt idx="328">
                  <c:v>11</c:v>
                </c:pt>
                <c:pt idx="329">
                  <c:v>11</c:v>
                </c:pt>
                <c:pt idx="330">
                  <c:v>17</c:v>
                </c:pt>
                <c:pt idx="331">
                  <c:v>9</c:v>
                </c:pt>
                <c:pt idx="332">
                  <c:v>9</c:v>
                </c:pt>
                <c:pt idx="333">
                  <c:v>16</c:v>
                </c:pt>
                <c:pt idx="334">
                  <c:v>16</c:v>
                </c:pt>
                <c:pt idx="335">
                  <c:v>12</c:v>
                </c:pt>
                <c:pt idx="336">
                  <c:v>8</c:v>
                </c:pt>
                <c:pt idx="337">
                  <c:v>15</c:v>
                </c:pt>
                <c:pt idx="338">
                  <c:v>16</c:v>
                </c:pt>
                <c:pt idx="339">
                  <c:v>11</c:v>
                </c:pt>
                <c:pt idx="340">
                  <c:v>18</c:v>
                </c:pt>
                <c:pt idx="341">
                  <c:v>9</c:v>
                </c:pt>
                <c:pt idx="342">
                  <c:v>10</c:v>
                </c:pt>
                <c:pt idx="343">
                  <c:v>10</c:v>
                </c:pt>
                <c:pt idx="344">
                  <c:v>14</c:v>
                </c:pt>
                <c:pt idx="345">
                  <c:v>17</c:v>
                </c:pt>
                <c:pt idx="346">
                  <c:v>8</c:v>
                </c:pt>
                <c:pt idx="347">
                  <c:v>16</c:v>
                </c:pt>
                <c:pt idx="348">
                  <c:v>13</c:v>
                </c:pt>
                <c:pt idx="349">
                  <c:v>15</c:v>
                </c:pt>
                <c:pt idx="350">
                  <c:v>13</c:v>
                </c:pt>
                <c:pt idx="351">
                  <c:v>5</c:v>
                </c:pt>
                <c:pt idx="352">
                  <c:v>19</c:v>
                </c:pt>
                <c:pt idx="353">
                  <c:v>13</c:v>
                </c:pt>
                <c:pt idx="354">
                  <c:v>19</c:v>
                </c:pt>
                <c:pt idx="355">
                  <c:v>11</c:v>
                </c:pt>
                <c:pt idx="356">
                  <c:v>11</c:v>
                </c:pt>
                <c:pt idx="357">
                  <c:v>13</c:v>
                </c:pt>
                <c:pt idx="358">
                  <c:v>16</c:v>
                </c:pt>
                <c:pt idx="359">
                  <c:v>16</c:v>
                </c:pt>
                <c:pt idx="360">
                  <c:v>10</c:v>
                </c:pt>
                <c:pt idx="361">
                  <c:v>11</c:v>
                </c:pt>
                <c:pt idx="362">
                  <c:v>8</c:v>
                </c:pt>
                <c:pt idx="363">
                  <c:v>19</c:v>
                </c:pt>
                <c:pt idx="364">
                  <c:v>18</c:v>
                </c:pt>
                <c:pt idx="365">
                  <c:v>10</c:v>
                </c:pt>
                <c:pt idx="366">
                  <c:v>16</c:v>
                </c:pt>
                <c:pt idx="367">
                  <c:v>19</c:v>
                </c:pt>
                <c:pt idx="368">
                  <c:v>11</c:v>
                </c:pt>
                <c:pt idx="369">
                  <c:v>13</c:v>
                </c:pt>
                <c:pt idx="370">
                  <c:v>14</c:v>
                </c:pt>
                <c:pt idx="371">
                  <c:v>10</c:v>
                </c:pt>
                <c:pt idx="372">
                  <c:v>6</c:v>
                </c:pt>
                <c:pt idx="373">
                  <c:v>13</c:v>
                </c:pt>
                <c:pt idx="374">
                  <c:v>12</c:v>
                </c:pt>
                <c:pt idx="375">
                  <c:v>8</c:v>
                </c:pt>
                <c:pt idx="376">
                  <c:v>6</c:v>
                </c:pt>
                <c:pt idx="377">
                  <c:v>15</c:v>
                </c:pt>
                <c:pt idx="378">
                  <c:v>8</c:v>
                </c:pt>
                <c:pt idx="379">
                  <c:v>18</c:v>
                </c:pt>
                <c:pt idx="380">
                  <c:v>19</c:v>
                </c:pt>
                <c:pt idx="381">
                  <c:v>1</c:v>
                </c:pt>
                <c:pt idx="382">
                  <c:v>14</c:v>
                </c:pt>
                <c:pt idx="383">
                  <c:v>10</c:v>
                </c:pt>
                <c:pt idx="384">
                  <c:v>11</c:v>
                </c:pt>
                <c:pt idx="385">
                  <c:v>10</c:v>
                </c:pt>
                <c:pt idx="386">
                  <c:v>8</c:v>
                </c:pt>
                <c:pt idx="387">
                  <c:v>11</c:v>
                </c:pt>
                <c:pt idx="388">
                  <c:v>11</c:v>
                </c:pt>
                <c:pt idx="389">
                  <c:v>10</c:v>
                </c:pt>
                <c:pt idx="390">
                  <c:v>11</c:v>
                </c:pt>
                <c:pt idx="391">
                  <c:v>16</c:v>
                </c:pt>
                <c:pt idx="392">
                  <c:v>19</c:v>
                </c:pt>
                <c:pt idx="393">
                  <c:v>16</c:v>
                </c:pt>
                <c:pt idx="394">
                  <c:v>8</c:v>
                </c:pt>
                <c:pt idx="395">
                  <c:v>19</c:v>
                </c:pt>
                <c:pt idx="396">
                  <c:v>17</c:v>
                </c:pt>
                <c:pt idx="397">
                  <c:v>16</c:v>
                </c:pt>
                <c:pt idx="398">
                  <c:v>10</c:v>
                </c:pt>
                <c:pt idx="399">
                  <c:v>19</c:v>
                </c:pt>
                <c:pt idx="400">
                  <c:v>6</c:v>
                </c:pt>
                <c:pt idx="401">
                  <c:v>4</c:v>
                </c:pt>
                <c:pt idx="402">
                  <c:v>18</c:v>
                </c:pt>
                <c:pt idx="403">
                  <c:v>10</c:v>
                </c:pt>
                <c:pt idx="404">
                  <c:v>13</c:v>
                </c:pt>
                <c:pt idx="405">
                  <c:v>17</c:v>
                </c:pt>
                <c:pt idx="406">
                  <c:v>8</c:v>
                </c:pt>
                <c:pt idx="407">
                  <c:v>19</c:v>
                </c:pt>
                <c:pt idx="408">
                  <c:v>17</c:v>
                </c:pt>
                <c:pt idx="409">
                  <c:v>11</c:v>
                </c:pt>
                <c:pt idx="410">
                  <c:v>17</c:v>
                </c:pt>
                <c:pt idx="411">
                  <c:v>9</c:v>
                </c:pt>
                <c:pt idx="412">
                  <c:v>10</c:v>
                </c:pt>
                <c:pt idx="413">
                  <c:v>15</c:v>
                </c:pt>
                <c:pt idx="414">
                  <c:v>14</c:v>
                </c:pt>
                <c:pt idx="415">
                  <c:v>5</c:v>
                </c:pt>
                <c:pt idx="416">
                  <c:v>19</c:v>
                </c:pt>
                <c:pt idx="417">
                  <c:v>15</c:v>
                </c:pt>
                <c:pt idx="418">
                  <c:v>19</c:v>
                </c:pt>
                <c:pt idx="419">
                  <c:v>7</c:v>
                </c:pt>
                <c:pt idx="420">
                  <c:v>11</c:v>
                </c:pt>
                <c:pt idx="421">
                  <c:v>9</c:v>
                </c:pt>
                <c:pt idx="422">
                  <c:v>14</c:v>
                </c:pt>
                <c:pt idx="423">
                  <c:v>15</c:v>
                </c:pt>
                <c:pt idx="424">
                  <c:v>10</c:v>
                </c:pt>
                <c:pt idx="425">
                  <c:v>8</c:v>
                </c:pt>
                <c:pt idx="426">
                  <c:v>19</c:v>
                </c:pt>
                <c:pt idx="427">
                  <c:v>9</c:v>
                </c:pt>
                <c:pt idx="428">
                  <c:v>8</c:v>
                </c:pt>
                <c:pt idx="429">
                  <c:v>11</c:v>
                </c:pt>
                <c:pt idx="430">
                  <c:v>11</c:v>
                </c:pt>
                <c:pt idx="431">
                  <c:v>14</c:v>
                </c:pt>
                <c:pt idx="432">
                  <c:v>16</c:v>
                </c:pt>
                <c:pt idx="433">
                  <c:v>17</c:v>
                </c:pt>
                <c:pt idx="434">
                  <c:v>10</c:v>
                </c:pt>
                <c:pt idx="435">
                  <c:v>9</c:v>
                </c:pt>
                <c:pt idx="436">
                  <c:v>6</c:v>
                </c:pt>
                <c:pt idx="437">
                  <c:v>1</c:v>
                </c:pt>
                <c:pt idx="438">
                  <c:v>11</c:v>
                </c:pt>
                <c:pt idx="439">
                  <c:v>4</c:v>
                </c:pt>
                <c:pt idx="440">
                  <c:v>18</c:v>
                </c:pt>
                <c:pt idx="441">
                  <c:v>7</c:v>
                </c:pt>
                <c:pt idx="442">
                  <c:v>17</c:v>
                </c:pt>
                <c:pt idx="443">
                  <c:v>11</c:v>
                </c:pt>
                <c:pt idx="444">
                  <c:v>11</c:v>
                </c:pt>
                <c:pt idx="445">
                  <c:v>12</c:v>
                </c:pt>
                <c:pt idx="446">
                  <c:v>19</c:v>
                </c:pt>
                <c:pt idx="447">
                  <c:v>14</c:v>
                </c:pt>
                <c:pt idx="448">
                  <c:v>10</c:v>
                </c:pt>
                <c:pt idx="449">
                  <c:v>8</c:v>
                </c:pt>
                <c:pt idx="450">
                  <c:v>18</c:v>
                </c:pt>
                <c:pt idx="451">
                  <c:v>11</c:v>
                </c:pt>
                <c:pt idx="452">
                  <c:v>11</c:v>
                </c:pt>
                <c:pt idx="453">
                  <c:v>9</c:v>
                </c:pt>
                <c:pt idx="454">
                  <c:v>13</c:v>
                </c:pt>
                <c:pt idx="455">
                  <c:v>14</c:v>
                </c:pt>
                <c:pt idx="456">
                  <c:v>4</c:v>
                </c:pt>
                <c:pt idx="457">
                  <c:v>13</c:v>
                </c:pt>
                <c:pt idx="458">
                  <c:v>11</c:v>
                </c:pt>
                <c:pt idx="459">
                  <c:v>11</c:v>
                </c:pt>
                <c:pt idx="460">
                  <c:v>1</c:v>
                </c:pt>
                <c:pt idx="461">
                  <c:v>10</c:v>
                </c:pt>
                <c:pt idx="462">
                  <c:v>4</c:v>
                </c:pt>
                <c:pt idx="463">
                  <c:v>11</c:v>
                </c:pt>
                <c:pt idx="464">
                  <c:v>13</c:v>
                </c:pt>
                <c:pt idx="465">
                  <c:v>15</c:v>
                </c:pt>
                <c:pt idx="466">
                  <c:v>19</c:v>
                </c:pt>
                <c:pt idx="467">
                  <c:v>6</c:v>
                </c:pt>
                <c:pt idx="468">
                  <c:v>11</c:v>
                </c:pt>
                <c:pt idx="469">
                  <c:v>18</c:v>
                </c:pt>
                <c:pt idx="470">
                  <c:v>7</c:v>
                </c:pt>
                <c:pt idx="471">
                  <c:v>6</c:v>
                </c:pt>
                <c:pt idx="472">
                  <c:v>6</c:v>
                </c:pt>
                <c:pt idx="473">
                  <c:v>15</c:v>
                </c:pt>
                <c:pt idx="474">
                  <c:v>11</c:v>
                </c:pt>
                <c:pt idx="475">
                  <c:v>9</c:v>
                </c:pt>
                <c:pt idx="476">
                  <c:v>8</c:v>
                </c:pt>
                <c:pt idx="477">
                  <c:v>18</c:v>
                </c:pt>
                <c:pt idx="478">
                  <c:v>11</c:v>
                </c:pt>
                <c:pt idx="479">
                  <c:v>2</c:v>
                </c:pt>
                <c:pt idx="480">
                  <c:v>14</c:v>
                </c:pt>
                <c:pt idx="481">
                  <c:v>5</c:v>
                </c:pt>
                <c:pt idx="482">
                  <c:v>19</c:v>
                </c:pt>
                <c:pt idx="483">
                  <c:v>9</c:v>
                </c:pt>
                <c:pt idx="484">
                  <c:v>12</c:v>
                </c:pt>
                <c:pt idx="485">
                  <c:v>11</c:v>
                </c:pt>
                <c:pt idx="486">
                  <c:v>11</c:v>
                </c:pt>
                <c:pt idx="487">
                  <c:v>3</c:v>
                </c:pt>
                <c:pt idx="488">
                  <c:v>11</c:v>
                </c:pt>
                <c:pt idx="489">
                  <c:v>11</c:v>
                </c:pt>
                <c:pt idx="490">
                  <c:v>9</c:v>
                </c:pt>
                <c:pt idx="491">
                  <c:v>6</c:v>
                </c:pt>
                <c:pt idx="492">
                  <c:v>8</c:v>
                </c:pt>
                <c:pt idx="493">
                  <c:v>11</c:v>
                </c:pt>
                <c:pt idx="494">
                  <c:v>13</c:v>
                </c:pt>
                <c:pt idx="495">
                  <c:v>19</c:v>
                </c:pt>
                <c:pt idx="496">
                  <c:v>8</c:v>
                </c:pt>
                <c:pt idx="497">
                  <c:v>4</c:v>
                </c:pt>
                <c:pt idx="498">
                  <c:v>8</c:v>
                </c:pt>
                <c:pt idx="499">
                  <c:v>1</c:v>
                </c:pt>
                <c:pt idx="500">
                  <c:v>10</c:v>
                </c:pt>
                <c:pt idx="501">
                  <c:v>18</c:v>
                </c:pt>
                <c:pt idx="502">
                  <c:v>8</c:v>
                </c:pt>
                <c:pt idx="503">
                  <c:v>6</c:v>
                </c:pt>
                <c:pt idx="504">
                  <c:v>11</c:v>
                </c:pt>
                <c:pt idx="505">
                  <c:v>11</c:v>
                </c:pt>
                <c:pt idx="506">
                  <c:v>6</c:v>
                </c:pt>
                <c:pt idx="507">
                  <c:v>19</c:v>
                </c:pt>
                <c:pt idx="508">
                  <c:v>7</c:v>
                </c:pt>
                <c:pt idx="509">
                  <c:v>8</c:v>
                </c:pt>
                <c:pt idx="510">
                  <c:v>17</c:v>
                </c:pt>
                <c:pt idx="511">
                  <c:v>18</c:v>
                </c:pt>
                <c:pt idx="512">
                  <c:v>13</c:v>
                </c:pt>
                <c:pt idx="513">
                  <c:v>10</c:v>
                </c:pt>
                <c:pt idx="514">
                  <c:v>11</c:v>
                </c:pt>
                <c:pt idx="515">
                  <c:v>15</c:v>
                </c:pt>
                <c:pt idx="516">
                  <c:v>8</c:v>
                </c:pt>
                <c:pt idx="517">
                  <c:v>11</c:v>
                </c:pt>
                <c:pt idx="518">
                  <c:v>5</c:v>
                </c:pt>
                <c:pt idx="519">
                  <c:v>15</c:v>
                </c:pt>
                <c:pt idx="520">
                  <c:v>2</c:v>
                </c:pt>
                <c:pt idx="521">
                  <c:v>2</c:v>
                </c:pt>
                <c:pt idx="522">
                  <c:v>2</c:v>
                </c:pt>
                <c:pt idx="523">
                  <c:v>2</c:v>
                </c:pt>
                <c:pt idx="524">
                  <c:v>2</c:v>
                </c:pt>
                <c:pt idx="525">
                  <c:v>2</c:v>
                </c:pt>
                <c:pt idx="526">
                  <c:v>2</c:v>
                </c:pt>
                <c:pt idx="527">
                  <c:v>2</c:v>
                </c:pt>
                <c:pt idx="528">
                  <c:v>2</c:v>
                </c:pt>
                <c:pt idx="529">
                  <c:v>16</c:v>
                </c:pt>
                <c:pt idx="530">
                  <c:v>14</c:v>
                </c:pt>
                <c:pt idx="531">
                  <c:v>11</c:v>
                </c:pt>
                <c:pt idx="532">
                  <c:v>5</c:v>
                </c:pt>
                <c:pt idx="533">
                  <c:v>9</c:v>
                </c:pt>
                <c:pt idx="534">
                  <c:v>4</c:v>
                </c:pt>
                <c:pt idx="535">
                  <c:v>14</c:v>
                </c:pt>
                <c:pt idx="536">
                  <c:v>8</c:v>
                </c:pt>
                <c:pt idx="537">
                  <c:v>9</c:v>
                </c:pt>
                <c:pt idx="538">
                  <c:v>15</c:v>
                </c:pt>
                <c:pt idx="539">
                  <c:v>15</c:v>
                </c:pt>
                <c:pt idx="540">
                  <c:v>11</c:v>
                </c:pt>
                <c:pt idx="541">
                  <c:v>9</c:v>
                </c:pt>
                <c:pt idx="542">
                  <c:v>4</c:v>
                </c:pt>
                <c:pt idx="543">
                  <c:v>7</c:v>
                </c:pt>
                <c:pt idx="544">
                  <c:v>9</c:v>
                </c:pt>
                <c:pt idx="545">
                  <c:v>18</c:v>
                </c:pt>
                <c:pt idx="546">
                  <c:v>4</c:v>
                </c:pt>
                <c:pt idx="547">
                  <c:v>8</c:v>
                </c:pt>
                <c:pt idx="548">
                  <c:v>6</c:v>
                </c:pt>
                <c:pt idx="549">
                  <c:v>8</c:v>
                </c:pt>
                <c:pt idx="550">
                  <c:v>16</c:v>
                </c:pt>
                <c:pt idx="551">
                  <c:v>14</c:v>
                </c:pt>
                <c:pt idx="552">
                  <c:v>19</c:v>
                </c:pt>
                <c:pt idx="553">
                  <c:v>5</c:v>
                </c:pt>
                <c:pt idx="554">
                  <c:v>4</c:v>
                </c:pt>
                <c:pt idx="555">
                  <c:v>12</c:v>
                </c:pt>
                <c:pt idx="556">
                  <c:v>3</c:v>
                </c:pt>
                <c:pt idx="557">
                  <c:v>17</c:v>
                </c:pt>
                <c:pt idx="558">
                  <c:v>7</c:v>
                </c:pt>
                <c:pt idx="559">
                  <c:v>7</c:v>
                </c:pt>
                <c:pt idx="560">
                  <c:v>3</c:v>
                </c:pt>
                <c:pt idx="561">
                  <c:v>11</c:v>
                </c:pt>
                <c:pt idx="562">
                  <c:v>7</c:v>
                </c:pt>
                <c:pt idx="563">
                  <c:v>15</c:v>
                </c:pt>
                <c:pt idx="564">
                  <c:v>11</c:v>
                </c:pt>
                <c:pt idx="565">
                  <c:v>10</c:v>
                </c:pt>
                <c:pt idx="566">
                  <c:v>8</c:v>
                </c:pt>
                <c:pt idx="567">
                  <c:v>9</c:v>
                </c:pt>
                <c:pt idx="568">
                  <c:v>8</c:v>
                </c:pt>
                <c:pt idx="569">
                  <c:v>5</c:v>
                </c:pt>
                <c:pt idx="570">
                  <c:v>1</c:v>
                </c:pt>
                <c:pt idx="571">
                  <c:v>15</c:v>
                </c:pt>
                <c:pt idx="572">
                  <c:v>7</c:v>
                </c:pt>
                <c:pt idx="573">
                  <c:v>2</c:v>
                </c:pt>
                <c:pt idx="574">
                  <c:v>11</c:v>
                </c:pt>
                <c:pt idx="575">
                  <c:v>9</c:v>
                </c:pt>
                <c:pt idx="576">
                  <c:v>19</c:v>
                </c:pt>
                <c:pt idx="577">
                  <c:v>11</c:v>
                </c:pt>
                <c:pt idx="578">
                  <c:v>10</c:v>
                </c:pt>
                <c:pt idx="579">
                  <c:v>9</c:v>
                </c:pt>
                <c:pt idx="580">
                  <c:v>8</c:v>
                </c:pt>
                <c:pt idx="581">
                  <c:v>13</c:v>
                </c:pt>
                <c:pt idx="582">
                  <c:v>16</c:v>
                </c:pt>
                <c:pt idx="583">
                  <c:v>7</c:v>
                </c:pt>
                <c:pt idx="584">
                  <c:v>11</c:v>
                </c:pt>
                <c:pt idx="585">
                  <c:v>14</c:v>
                </c:pt>
                <c:pt idx="586">
                  <c:v>4</c:v>
                </c:pt>
                <c:pt idx="587">
                  <c:v>11</c:v>
                </c:pt>
                <c:pt idx="588">
                  <c:v>7</c:v>
                </c:pt>
                <c:pt idx="589">
                  <c:v>19</c:v>
                </c:pt>
                <c:pt idx="590">
                  <c:v>6</c:v>
                </c:pt>
                <c:pt idx="591">
                  <c:v>15</c:v>
                </c:pt>
                <c:pt idx="592">
                  <c:v>3</c:v>
                </c:pt>
                <c:pt idx="593">
                  <c:v>4</c:v>
                </c:pt>
                <c:pt idx="594">
                  <c:v>14</c:v>
                </c:pt>
                <c:pt idx="595">
                  <c:v>3</c:v>
                </c:pt>
                <c:pt idx="596">
                  <c:v>9</c:v>
                </c:pt>
                <c:pt idx="597">
                  <c:v>11</c:v>
                </c:pt>
                <c:pt idx="598">
                  <c:v>13</c:v>
                </c:pt>
                <c:pt idx="599">
                  <c:v>8</c:v>
                </c:pt>
                <c:pt idx="600">
                  <c:v>3</c:v>
                </c:pt>
                <c:pt idx="601">
                  <c:v>7</c:v>
                </c:pt>
                <c:pt idx="602">
                  <c:v>18</c:v>
                </c:pt>
                <c:pt idx="603">
                  <c:v>11</c:v>
                </c:pt>
                <c:pt idx="604">
                  <c:v>6</c:v>
                </c:pt>
                <c:pt idx="605">
                  <c:v>7</c:v>
                </c:pt>
                <c:pt idx="606">
                  <c:v>17</c:v>
                </c:pt>
                <c:pt idx="607">
                  <c:v>10</c:v>
                </c:pt>
                <c:pt idx="608">
                  <c:v>19</c:v>
                </c:pt>
                <c:pt idx="609">
                  <c:v>14</c:v>
                </c:pt>
                <c:pt idx="610">
                  <c:v>4</c:v>
                </c:pt>
                <c:pt idx="611">
                  <c:v>3</c:v>
                </c:pt>
                <c:pt idx="612">
                  <c:v>8</c:v>
                </c:pt>
                <c:pt idx="613">
                  <c:v>19</c:v>
                </c:pt>
                <c:pt idx="614">
                  <c:v>16</c:v>
                </c:pt>
                <c:pt idx="615">
                  <c:v>10</c:v>
                </c:pt>
                <c:pt idx="616">
                  <c:v>8</c:v>
                </c:pt>
                <c:pt idx="617">
                  <c:v>10</c:v>
                </c:pt>
                <c:pt idx="618">
                  <c:v>10</c:v>
                </c:pt>
                <c:pt idx="619">
                  <c:v>10</c:v>
                </c:pt>
                <c:pt idx="620">
                  <c:v>11</c:v>
                </c:pt>
                <c:pt idx="621">
                  <c:v>8</c:v>
                </c:pt>
                <c:pt idx="622">
                  <c:v>9</c:v>
                </c:pt>
                <c:pt idx="623">
                  <c:v>10</c:v>
                </c:pt>
                <c:pt idx="624">
                  <c:v>6</c:v>
                </c:pt>
                <c:pt idx="625">
                  <c:v>13</c:v>
                </c:pt>
                <c:pt idx="626">
                  <c:v>9</c:v>
                </c:pt>
                <c:pt idx="627">
                  <c:v>8</c:v>
                </c:pt>
                <c:pt idx="628">
                  <c:v>11</c:v>
                </c:pt>
                <c:pt idx="629">
                  <c:v>19</c:v>
                </c:pt>
                <c:pt idx="630">
                  <c:v>2</c:v>
                </c:pt>
                <c:pt idx="631">
                  <c:v>8</c:v>
                </c:pt>
                <c:pt idx="632">
                  <c:v>11</c:v>
                </c:pt>
                <c:pt idx="633">
                  <c:v>7</c:v>
                </c:pt>
                <c:pt idx="634">
                  <c:v>10</c:v>
                </c:pt>
                <c:pt idx="635">
                  <c:v>6</c:v>
                </c:pt>
                <c:pt idx="636">
                  <c:v>16</c:v>
                </c:pt>
                <c:pt idx="637">
                  <c:v>7</c:v>
                </c:pt>
                <c:pt idx="638">
                  <c:v>16</c:v>
                </c:pt>
                <c:pt idx="639">
                  <c:v>4</c:v>
                </c:pt>
                <c:pt idx="640">
                  <c:v>9</c:v>
                </c:pt>
                <c:pt idx="641">
                  <c:v>8</c:v>
                </c:pt>
                <c:pt idx="642">
                  <c:v>10</c:v>
                </c:pt>
                <c:pt idx="643">
                  <c:v>10</c:v>
                </c:pt>
                <c:pt idx="644">
                  <c:v>8</c:v>
                </c:pt>
                <c:pt idx="645">
                  <c:v>7</c:v>
                </c:pt>
                <c:pt idx="646">
                  <c:v>17</c:v>
                </c:pt>
                <c:pt idx="647">
                  <c:v>11</c:v>
                </c:pt>
                <c:pt idx="648">
                  <c:v>7</c:v>
                </c:pt>
                <c:pt idx="649">
                  <c:v>11</c:v>
                </c:pt>
                <c:pt idx="650">
                  <c:v>4</c:v>
                </c:pt>
                <c:pt idx="651">
                  <c:v>3</c:v>
                </c:pt>
                <c:pt idx="652">
                  <c:v>8</c:v>
                </c:pt>
                <c:pt idx="653">
                  <c:v>8</c:v>
                </c:pt>
                <c:pt idx="654">
                  <c:v>19</c:v>
                </c:pt>
                <c:pt idx="655">
                  <c:v>11</c:v>
                </c:pt>
                <c:pt idx="656">
                  <c:v>10</c:v>
                </c:pt>
                <c:pt idx="657">
                  <c:v>10</c:v>
                </c:pt>
                <c:pt idx="658">
                  <c:v>9</c:v>
                </c:pt>
                <c:pt idx="659">
                  <c:v>11</c:v>
                </c:pt>
                <c:pt idx="660">
                  <c:v>13</c:v>
                </c:pt>
                <c:pt idx="661">
                  <c:v>11</c:v>
                </c:pt>
                <c:pt idx="662">
                  <c:v>7</c:v>
                </c:pt>
                <c:pt idx="663">
                  <c:v>15</c:v>
                </c:pt>
                <c:pt idx="664">
                  <c:v>6</c:v>
                </c:pt>
                <c:pt idx="665">
                  <c:v>12</c:v>
                </c:pt>
                <c:pt idx="666">
                  <c:v>11</c:v>
                </c:pt>
                <c:pt idx="667">
                  <c:v>11</c:v>
                </c:pt>
                <c:pt idx="668">
                  <c:v>11</c:v>
                </c:pt>
                <c:pt idx="669">
                  <c:v>9</c:v>
                </c:pt>
                <c:pt idx="670">
                  <c:v>19</c:v>
                </c:pt>
                <c:pt idx="671">
                  <c:v>18</c:v>
                </c:pt>
                <c:pt idx="672">
                  <c:v>11</c:v>
                </c:pt>
                <c:pt idx="673">
                  <c:v>17</c:v>
                </c:pt>
                <c:pt idx="674">
                  <c:v>8</c:v>
                </c:pt>
                <c:pt idx="675">
                  <c:v>11</c:v>
                </c:pt>
                <c:pt idx="676">
                  <c:v>8</c:v>
                </c:pt>
                <c:pt idx="677">
                  <c:v>9</c:v>
                </c:pt>
                <c:pt idx="678">
                  <c:v>11</c:v>
                </c:pt>
                <c:pt idx="679">
                  <c:v>5</c:v>
                </c:pt>
                <c:pt idx="680">
                  <c:v>8</c:v>
                </c:pt>
                <c:pt idx="681">
                  <c:v>9</c:v>
                </c:pt>
                <c:pt idx="682">
                  <c:v>3</c:v>
                </c:pt>
                <c:pt idx="683">
                  <c:v>14</c:v>
                </c:pt>
                <c:pt idx="684">
                  <c:v>10</c:v>
                </c:pt>
                <c:pt idx="685">
                  <c:v>8</c:v>
                </c:pt>
                <c:pt idx="686">
                  <c:v>7</c:v>
                </c:pt>
                <c:pt idx="687">
                  <c:v>8</c:v>
                </c:pt>
                <c:pt idx="688">
                  <c:v>8</c:v>
                </c:pt>
                <c:pt idx="689">
                  <c:v>8</c:v>
                </c:pt>
                <c:pt idx="690">
                  <c:v>11</c:v>
                </c:pt>
                <c:pt idx="691">
                  <c:v>8</c:v>
                </c:pt>
                <c:pt idx="692">
                  <c:v>7</c:v>
                </c:pt>
                <c:pt idx="693">
                  <c:v>10</c:v>
                </c:pt>
                <c:pt idx="694">
                  <c:v>11</c:v>
                </c:pt>
                <c:pt idx="695">
                  <c:v>11</c:v>
                </c:pt>
                <c:pt idx="696">
                  <c:v>8</c:v>
                </c:pt>
                <c:pt idx="697">
                  <c:v>14</c:v>
                </c:pt>
                <c:pt idx="698">
                  <c:v>11</c:v>
                </c:pt>
                <c:pt idx="699">
                  <c:v>11</c:v>
                </c:pt>
                <c:pt idx="700">
                  <c:v>6</c:v>
                </c:pt>
                <c:pt idx="701">
                  <c:v>11</c:v>
                </c:pt>
                <c:pt idx="702">
                  <c:v>7</c:v>
                </c:pt>
                <c:pt idx="703">
                  <c:v>11</c:v>
                </c:pt>
                <c:pt idx="704">
                  <c:v>11</c:v>
                </c:pt>
                <c:pt idx="705">
                  <c:v>13</c:v>
                </c:pt>
                <c:pt idx="706">
                  <c:v>6</c:v>
                </c:pt>
                <c:pt idx="707">
                  <c:v>10</c:v>
                </c:pt>
                <c:pt idx="708">
                  <c:v>8</c:v>
                </c:pt>
                <c:pt idx="709">
                  <c:v>17</c:v>
                </c:pt>
                <c:pt idx="710">
                  <c:v>11</c:v>
                </c:pt>
                <c:pt idx="711">
                  <c:v>3</c:v>
                </c:pt>
                <c:pt idx="712">
                  <c:v>10</c:v>
                </c:pt>
                <c:pt idx="713">
                  <c:v>8</c:v>
                </c:pt>
                <c:pt idx="714">
                  <c:v>2</c:v>
                </c:pt>
                <c:pt idx="715">
                  <c:v>2</c:v>
                </c:pt>
                <c:pt idx="716">
                  <c:v>2</c:v>
                </c:pt>
                <c:pt idx="717">
                  <c:v>2</c:v>
                </c:pt>
                <c:pt idx="718">
                  <c:v>2</c:v>
                </c:pt>
                <c:pt idx="719">
                  <c:v>2</c:v>
                </c:pt>
                <c:pt idx="720">
                  <c:v>9</c:v>
                </c:pt>
                <c:pt idx="721">
                  <c:v>4</c:v>
                </c:pt>
                <c:pt idx="722">
                  <c:v>17</c:v>
                </c:pt>
                <c:pt idx="723">
                  <c:v>11</c:v>
                </c:pt>
                <c:pt idx="724">
                  <c:v>18</c:v>
                </c:pt>
                <c:pt idx="725">
                  <c:v>9</c:v>
                </c:pt>
                <c:pt idx="726">
                  <c:v>17</c:v>
                </c:pt>
                <c:pt idx="727">
                  <c:v>8</c:v>
                </c:pt>
                <c:pt idx="728">
                  <c:v>1</c:v>
                </c:pt>
                <c:pt idx="729">
                  <c:v>10</c:v>
                </c:pt>
                <c:pt idx="730">
                  <c:v>8</c:v>
                </c:pt>
                <c:pt idx="731">
                  <c:v>11</c:v>
                </c:pt>
                <c:pt idx="732">
                  <c:v>7</c:v>
                </c:pt>
                <c:pt idx="733">
                  <c:v>17</c:v>
                </c:pt>
                <c:pt idx="734">
                  <c:v>10</c:v>
                </c:pt>
                <c:pt idx="735">
                  <c:v>7</c:v>
                </c:pt>
                <c:pt idx="736">
                  <c:v>3</c:v>
                </c:pt>
                <c:pt idx="737">
                  <c:v>8</c:v>
                </c:pt>
                <c:pt idx="738">
                  <c:v>5</c:v>
                </c:pt>
                <c:pt idx="739">
                  <c:v>7</c:v>
                </c:pt>
                <c:pt idx="740">
                  <c:v>14</c:v>
                </c:pt>
                <c:pt idx="741">
                  <c:v>6</c:v>
                </c:pt>
                <c:pt idx="742">
                  <c:v>10</c:v>
                </c:pt>
                <c:pt idx="743">
                  <c:v>15</c:v>
                </c:pt>
                <c:pt idx="744">
                  <c:v>7</c:v>
                </c:pt>
                <c:pt idx="745">
                  <c:v>10</c:v>
                </c:pt>
                <c:pt idx="746">
                  <c:v>7</c:v>
                </c:pt>
                <c:pt idx="747">
                  <c:v>2</c:v>
                </c:pt>
                <c:pt idx="748">
                  <c:v>4</c:v>
                </c:pt>
                <c:pt idx="749">
                  <c:v>10</c:v>
                </c:pt>
                <c:pt idx="750">
                  <c:v>6</c:v>
                </c:pt>
                <c:pt idx="751">
                  <c:v>5</c:v>
                </c:pt>
                <c:pt idx="752">
                  <c:v>7</c:v>
                </c:pt>
                <c:pt idx="753">
                  <c:v>15</c:v>
                </c:pt>
                <c:pt idx="754">
                  <c:v>17</c:v>
                </c:pt>
                <c:pt idx="755">
                  <c:v>3</c:v>
                </c:pt>
                <c:pt idx="756">
                  <c:v>4</c:v>
                </c:pt>
                <c:pt idx="757">
                  <c:v>9</c:v>
                </c:pt>
                <c:pt idx="758">
                  <c:v>17</c:v>
                </c:pt>
                <c:pt idx="759">
                  <c:v>14</c:v>
                </c:pt>
                <c:pt idx="760">
                  <c:v>19</c:v>
                </c:pt>
                <c:pt idx="761">
                  <c:v>11</c:v>
                </c:pt>
                <c:pt idx="762">
                  <c:v>11</c:v>
                </c:pt>
                <c:pt idx="763">
                  <c:v>5</c:v>
                </c:pt>
                <c:pt idx="764">
                  <c:v>3</c:v>
                </c:pt>
                <c:pt idx="765">
                  <c:v>11</c:v>
                </c:pt>
                <c:pt idx="766">
                  <c:v>12</c:v>
                </c:pt>
                <c:pt idx="767">
                  <c:v>4</c:v>
                </c:pt>
                <c:pt idx="768">
                  <c:v>11</c:v>
                </c:pt>
                <c:pt idx="769">
                  <c:v>2</c:v>
                </c:pt>
                <c:pt idx="770">
                  <c:v>7</c:v>
                </c:pt>
                <c:pt idx="771">
                  <c:v>11</c:v>
                </c:pt>
                <c:pt idx="772">
                  <c:v>11</c:v>
                </c:pt>
                <c:pt idx="773">
                  <c:v>8</c:v>
                </c:pt>
                <c:pt idx="774">
                  <c:v>4</c:v>
                </c:pt>
                <c:pt idx="775">
                  <c:v>8</c:v>
                </c:pt>
                <c:pt idx="776">
                  <c:v>8</c:v>
                </c:pt>
                <c:pt idx="777">
                  <c:v>10</c:v>
                </c:pt>
                <c:pt idx="778">
                  <c:v>5</c:v>
                </c:pt>
                <c:pt idx="779">
                  <c:v>5</c:v>
                </c:pt>
                <c:pt idx="780">
                  <c:v>5</c:v>
                </c:pt>
                <c:pt idx="781">
                  <c:v>5</c:v>
                </c:pt>
                <c:pt idx="782">
                  <c:v>5</c:v>
                </c:pt>
                <c:pt idx="783">
                  <c:v>7</c:v>
                </c:pt>
                <c:pt idx="784">
                  <c:v>17</c:v>
                </c:pt>
                <c:pt idx="785">
                  <c:v>7</c:v>
                </c:pt>
                <c:pt idx="786">
                  <c:v>8</c:v>
                </c:pt>
                <c:pt idx="787">
                  <c:v>3</c:v>
                </c:pt>
                <c:pt idx="788">
                  <c:v>8</c:v>
                </c:pt>
                <c:pt idx="789">
                  <c:v>8</c:v>
                </c:pt>
                <c:pt idx="790">
                  <c:v>15</c:v>
                </c:pt>
                <c:pt idx="791">
                  <c:v>17</c:v>
                </c:pt>
                <c:pt idx="792">
                  <c:v>11</c:v>
                </c:pt>
                <c:pt idx="793">
                  <c:v>3</c:v>
                </c:pt>
                <c:pt idx="794">
                  <c:v>2</c:v>
                </c:pt>
                <c:pt idx="795">
                  <c:v>8</c:v>
                </c:pt>
                <c:pt idx="796">
                  <c:v>8</c:v>
                </c:pt>
                <c:pt idx="797">
                  <c:v>8</c:v>
                </c:pt>
                <c:pt idx="798">
                  <c:v>15</c:v>
                </c:pt>
                <c:pt idx="799">
                  <c:v>8</c:v>
                </c:pt>
                <c:pt idx="800">
                  <c:v>9</c:v>
                </c:pt>
                <c:pt idx="801">
                  <c:v>8</c:v>
                </c:pt>
                <c:pt idx="802">
                  <c:v>9</c:v>
                </c:pt>
                <c:pt idx="803">
                  <c:v>7</c:v>
                </c:pt>
                <c:pt idx="804">
                  <c:v>9</c:v>
                </c:pt>
                <c:pt idx="805">
                  <c:v>19</c:v>
                </c:pt>
                <c:pt idx="806">
                  <c:v>8</c:v>
                </c:pt>
                <c:pt idx="807">
                  <c:v>7</c:v>
                </c:pt>
                <c:pt idx="808">
                  <c:v>7</c:v>
                </c:pt>
                <c:pt idx="809">
                  <c:v>6</c:v>
                </c:pt>
                <c:pt idx="810">
                  <c:v>4</c:v>
                </c:pt>
                <c:pt idx="811">
                  <c:v>16</c:v>
                </c:pt>
                <c:pt idx="812">
                  <c:v>10</c:v>
                </c:pt>
                <c:pt idx="813">
                  <c:v>1</c:v>
                </c:pt>
                <c:pt idx="814">
                  <c:v>11</c:v>
                </c:pt>
                <c:pt idx="815">
                  <c:v>17</c:v>
                </c:pt>
                <c:pt idx="816">
                  <c:v>16</c:v>
                </c:pt>
                <c:pt idx="817">
                  <c:v>8</c:v>
                </c:pt>
                <c:pt idx="818">
                  <c:v>9</c:v>
                </c:pt>
                <c:pt idx="819">
                  <c:v>6</c:v>
                </c:pt>
                <c:pt idx="820">
                  <c:v>8</c:v>
                </c:pt>
                <c:pt idx="821">
                  <c:v>18</c:v>
                </c:pt>
                <c:pt idx="822">
                  <c:v>2</c:v>
                </c:pt>
                <c:pt idx="823">
                  <c:v>10</c:v>
                </c:pt>
                <c:pt idx="824">
                  <c:v>8</c:v>
                </c:pt>
                <c:pt idx="825">
                  <c:v>11</c:v>
                </c:pt>
                <c:pt idx="826">
                  <c:v>11</c:v>
                </c:pt>
                <c:pt idx="827">
                  <c:v>10</c:v>
                </c:pt>
                <c:pt idx="828">
                  <c:v>14</c:v>
                </c:pt>
                <c:pt idx="829">
                  <c:v>1</c:v>
                </c:pt>
                <c:pt idx="830">
                  <c:v>11</c:v>
                </c:pt>
                <c:pt idx="831">
                  <c:v>6</c:v>
                </c:pt>
                <c:pt idx="832">
                  <c:v>10</c:v>
                </c:pt>
                <c:pt idx="833">
                  <c:v>6</c:v>
                </c:pt>
                <c:pt idx="834">
                  <c:v>4</c:v>
                </c:pt>
                <c:pt idx="835">
                  <c:v>5</c:v>
                </c:pt>
                <c:pt idx="836">
                  <c:v>9</c:v>
                </c:pt>
                <c:pt idx="837">
                  <c:v>10</c:v>
                </c:pt>
                <c:pt idx="838">
                  <c:v>7</c:v>
                </c:pt>
                <c:pt idx="839">
                  <c:v>10</c:v>
                </c:pt>
                <c:pt idx="840">
                  <c:v>10</c:v>
                </c:pt>
                <c:pt idx="841">
                  <c:v>7</c:v>
                </c:pt>
                <c:pt idx="842">
                  <c:v>8</c:v>
                </c:pt>
                <c:pt idx="843">
                  <c:v>5</c:v>
                </c:pt>
                <c:pt idx="844">
                  <c:v>8</c:v>
                </c:pt>
                <c:pt idx="845">
                  <c:v>19</c:v>
                </c:pt>
                <c:pt idx="846">
                  <c:v>7</c:v>
                </c:pt>
                <c:pt idx="847">
                  <c:v>11</c:v>
                </c:pt>
                <c:pt idx="848">
                  <c:v>8</c:v>
                </c:pt>
                <c:pt idx="849">
                  <c:v>11</c:v>
                </c:pt>
                <c:pt idx="850">
                  <c:v>8</c:v>
                </c:pt>
                <c:pt idx="851">
                  <c:v>6</c:v>
                </c:pt>
                <c:pt idx="852">
                  <c:v>10</c:v>
                </c:pt>
                <c:pt idx="853">
                  <c:v>9</c:v>
                </c:pt>
                <c:pt idx="854">
                  <c:v>12</c:v>
                </c:pt>
                <c:pt idx="855">
                  <c:v>8</c:v>
                </c:pt>
                <c:pt idx="856">
                  <c:v>11</c:v>
                </c:pt>
                <c:pt idx="857">
                  <c:v>8</c:v>
                </c:pt>
                <c:pt idx="858">
                  <c:v>15</c:v>
                </c:pt>
                <c:pt idx="859">
                  <c:v>8</c:v>
                </c:pt>
                <c:pt idx="860">
                  <c:v>11</c:v>
                </c:pt>
                <c:pt idx="861">
                  <c:v>7</c:v>
                </c:pt>
                <c:pt idx="862">
                  <c:v>7</c:v>
                </c:pt>
                <c:pt idx="863">
                  <c:v>10</c:v>
                </c:pt>
                <c:pt idx="864">
                  <c:v>1</c:v>
                </c:pt>
                <c:pt idx="865">
                  <c:v>3</c:v>
                </c:pt>
                <c:pt idx="866">
                  <c:v>3</c:v>
                </c:pt>
                <c:pt idx="867">
                  <c:v>3</c:v>
                </c:pt>
                <c:pt idx="868">
                  <c:v>10</c:v>
                </c:pt>
                <c:pt idx="869">
                  <c:v>3</c:v>
                </c:pt>
                <c:pt idx="870">
                  <c:v>14</c:v>
                </c:pt>
                <c:pt idx="871">
                  <c:v>2</c:v>
                </c:pt>
                <c:pt idx="872">
                  <c:v>3</c:v>
                </c:pt>
                <c:pt idx="873">
                  <c:v>11</c:v>
                </c:pt>
                <c:pt idx="874">
                  <c:v>10</c:v>
                </c:pt>
                <c:pt idx="875">
                  <c:v>6</c:v>
                </c:pt>
                <c:pt idx="876">
                  <c:v>9</c:v>
                </c:pt>
                <c:pt idx="877">
                  <c:v>9</c:v>
                </c:pt>
                <c:pt idx="878">
                  <c:v>3</c:v>
                </c:pt>
                <c:pt idx="879">
                  <c:v>1</c:v>
                </c:pt>
                <c:pt idx="880">
                  <c:v>9</c:v>
                </c:pt>
                <c:pt idx="881">
                  <c:v>11</c:v>
                </c:pt>
                <c:pt idx="882">
                  <c:v>10</c:v>
                </c:pt>
                <c:pt idx="883">
                  <c:v>7</c:v>
                </c:pt>
                <c:pt idx="884">
                  <c:v>15</c:v>
                </c:pt>
                <c:pt idx="885">
                  <c:v>11</c:v>
                </c:pt>
                <c:pt idx="886">
                  <c:v>7</c:v>
                </c:pt>
                <c:pt idx="887">
                  <c:v>8</c:v>
                </c:pt>
                <c:pt idx="888">
                  <c:v>11</c:v>
                </c:pt>
                <c:pt idx="889">
                  <c:v>15</c:v>
                </c:pt>
                <c:pt idx="890">
                  <c:v>10</c:v>
                </c:pt>
                <c:pt idx="891">
                  <c:v>8</c:v>
                </c:pt>
                <c:pt idx="892">
                  <c:v>3</c:v>
                </c:pt>
                <c:pt idx="893">
                  <c:v>8</c:v>
                </c:pt>
                <c:pt idx="894">
                  <c:v>3</c:v>
                </c:pt>
                <c:pt idx="895">
                  <c:v>8</c:v>
                </c:pt>
                <c:pt idx="896">
                  <c:v>11</c:v>
                </c:pt>
                <c:pt idx="897">
                  <c:v>7</c:v>
                </c:pt>
                <c:pt idx="898">
                  <c:v>9</c:v>
                </c:pt>
                <c:pt idx="899">
                  <c:v>12</c:v>
                </c:pt>
                <c:pt idx="900">
                  <c:v>15</c:v>
                </c:pt>
                <c:pt idx="901">
                  <c:v>9</c:v>
                </c:pt>
                <c:pt idx="902">
                  <c:v>10</c:v>
                </c:pt>
                <c:pt idx="903">
                  <c:v>10</c:v>
                </c:pt>
                <c:pt idx="904">
                  <c:v>11</c:v>
                </c:pt>
                <c:pt idx="905">
                  <c:v>8</c:v>
                </c:pt>
                <c:pt idx="906">
                  <c:v>10</c:v>
                </c:pt>
                <c:pt idx="907">
                  <c:v>3</c:v>
                </c:pt>
                <c:pt idx="908">
                  <c:v>5</c:v>
                </c:pt>
                <c:pt idx="909">
                  <c:v>6</c:v>
                </c:pt>
                <c:pt idx="910">
                  <c:v>3</c:v>
                </c:pt>
                <c:pt idx="911">
                  <c:v>8</c:v>
                </c:pt>
                <c:pt idx="912">
                  <c:v>4</c:v>
                </c:pt>
                <c:pt idx="913">
                  <c:v>10</c:v>
                </c:pt>
                <c:pt idx="914">
                  <c:v>11</c:v>
                </c:pt>
                <c:pt idx="915">
                  <c:v>10</c:v>
                </c:pt>
                <c:pt idx="916">
                  <c:v>10</c:v>
                </c:pt>
                <c:pt idx="917">
                  <c:v>1</c:v>
                </c:pt>
                <c:pt idx="918">
                  <c:v>8</c:v>
                </c:pt>
                <c:pt idx="919">
                  <c:v>3</c:v>
                </c:pt>
                <c:pt idx="920">
                  <c:v>10</c:v>
                </c:pt>
                <c:pt idx="921">
                  <c:v>5</c:v>
                </c:pt>
                <c:pt idx="922">
                  <c:v>3</c:v>
                </c:pt>
                <c:pt idx="923">
                  <c:v>8</c:v>
                </c:pt>
                <c:pt idx="924">
                  <c:v>3</c:v>
                </c:pt>
                <c:pt idx="925">
                  <c:v>2</c:v>
                </c:pt>
                <c:pt idx="926">
                  <c:v>7</c:v>
                </c:pt>
                <c:pt idx="927">
                  <c:v>8</c:v>
                </c:pt>
                <c:pt idx="928">
                  <c:v>7</c:v>
                </c:pt>
                <c:pt idx="929">
                  <c:v>7</c:v>
                </c:pt>
                <c:pt idx="930">
                  <c:v>7</c:v>
                </c:pt>
                <c:pt idx="931">
                  <c:v>1</c:v>
                </c:pt>
                <c:pt idx="932">
                  <c:v>8</c:v>
                </c:pt>
                <c:pt idx="933">
                  <c:v>10</c:v>
                </c:pt>
                <c:pt idx="934">
                  <c:v>11</c:v>
                </c:pt>
                <c:pt idx="935">
                  <c:v>6</c:v>
                </c:pt>
                <c:pt idx="936">
                  <c:v>4</c:v>
                </c:pt>
                <c:pt idx="937">
                  <c:v>11</c:v>
                </c:pt>
                <c:pt idx="938">
                  <c:v>9</c:v>
                </c:pt>
                <c:pt idx="939">
                  <c:v>14</c:v>
                </c:pt>
                <c:pt idx="940">
                  <c:v>7</c:v>
                </c:pt>
                <c:pt idx="941">
                  <c:v>7</c:v>
                </c:pt>
                <c:pt idx="942">
                  <c:v>7</c:v>
                </c:pt>
                <c:pt idx="943">
                  <c:v>7</c:v>
                </c:pt>
                <c:pt idx="944">
                  <c:v>7</c:v>
                </c:pt>
                <c:pt idx="945">
                  <c:v>8</c:v>
                </c:pt>
                <c:pt idx="946">
                  <c:v>5</c:v>
                </c:pt>
                <c:pt idx="947">
                  <c:v>3</c:v>
                </c:pt>
                <c:pt idx="948">
                  <c:v>15</c:v>
                </c:pt>
                <c:pt idx="949">
                  <c:v>12</c:v>
                </c:pt>
                <c:pt idx="950">
                  <c:v>11</c:v>
                </c:pt>
                <c:pt idx="951">
                  <c:v>9</c:v>
                </c:pt>
                <c:pt idx="952">
                  <c:v>7</c:v>
                </c:pt>
                <c:pt idx="953">
                  <c:v>7</c:v>
                </c:pt>
                <c:pt idx="954">
                  <c:v>7</c:v>
                </c:pt>
                <c:pt idx="955">
                  <c:v>7</c:v>
                </c:pt>
                <c:pt idx="956">
                  <c:v>7</c:v>
                </c:pt>
                <c:pt idx="957">
                  <c:v>7</c:v>
                </c:pt>
                <c:pt idx="958">
                  <c:v>10</c:v>
                </c:pt>
                <c:pt idx="959">
                  <c:v>1</c:v>
                </c:pt>
                <c:pt idx="960">
                  <c:v>5</c:v>
                </c:pt>
                <c:pt idx="961">
                  <c:v>4</c:v>
                </c:pt>
                <c:pt idx="962">
                  <c:v>2</c:v>
                </c:pt>
                <c:pt idx="963">
                  <c:v>2</c:v>
                </c:pt>
                <c:pt idx="964">
                  <c:v>2</c:v>
                </c:pt>
                <c:pt idx="965">
                  <c:v>3</c:v>
                </c:pt>
                <c:pt idx="966">
                  <c:v>1</c:v>
                </c:pt>
                <c:pt idx="967">
                  <c:v>2</c:v>
                </c:pt>
                <c:pt idx="968">
                  <c:v>7</c:v>
                </c:pt>
                <c:pt idx="969">
                  <c:v>8</c:v>
                </c:pt>
                <c:pt idx="970">
                  <c:v>3</c:v>
                </c:pt>
                <c:pt idx="971">
                  <c:v>3</c:v>
                </c:pt>
                <c:pt idx="972">
                  <c:v>2</c:v>
                </c:pt>
                <c:pt idx="973">
                  <c:v>1</c:v>
                </c:pt>
                <c:pt idx="974">
                  <c:v>7</c:v>
                </c:pt>
                <c:pt idx="975">
                  <c:v>4</c:v>
                </c:pt>
                <c:pt idx="976">
                  <c:v>11</c:v>
                </c:pt>
                <c:pt idx="977">
                  <c:v>11</c:v>
                </c:pt>
                <c:pt idx="978">
                  <c:v>3</c:v>
                </c:pt>
                <c:pt idx="979">
                  <c:v>3</c:v>
                </c:pt>
                <c:pt idx="980">
                  <c:v>2</c:v>
                </c:pt>
                <c:pt idx="981">
                  <c:v>7</c:v>
                </c:pt>
                <c:pt idx="982">
                  <c:v>10</c:v>
                </c:pt>
                <c:pt idx="983">
                  <c:v>3</c:v>
                </c:pt>
                <c:pt idx="984">
                  <c:v>7</c:v>
                </c:pt>
                <c:pt idx="985">
                  <c:v>1</c:v>
                </c:pt>
                <c:pt idx="986">
                  <c:v>3</c:v>
                </c:pt>
                <c:pt idx="987">
                  <c:v>2</c:v>
                </c:pt>
                <c:pt idx="988">
                  <c:v>2</c:v>
                </c:pt>
              </c:numCache>
            </c:numRef>
          </c:xVal>
          <c:yVal>
            <c:numRef>
              <c:f>'Capacity Factor in 2021 by COD'!$J$29:$J$1017</c:f>
              <c:numCache>
                <c:formatCode>0.0%</c:formatCode>
                <c:ptCount val="989"/>
                <c:pt idx="0">
                  <c:v>0.6564470537073277</c:v>
                </c:pt>
                <c:pt idx="1">
                  <c:v>0.54215472172589496</c:v>
                </c:pt>
                <c:pt idx="2">
                  <c:v>0.52863013698630135</c:v>
                </c:pt>
                <c:pt idx="3">
                  <c:v>0.52795671160397184</c:v>
                </c:pt>
                <c:pt idx="4">
                  <c:v>0.5237259177594914</c:v>
                </c:pt>
                <c:pt idx="5">
                  <c:v>0.52303268314472906</c:v>
                </c:pt>
                <c:pt idx="6">
                  <c:v>0.52054948784400834</c:v>
                </c:pt>
                <c:pt idx="7">
                  <c:v>0.50678478588989795</c:v>
                </c:pt>
                <c:pt idx="8">
                  <c:v>0.50026770996165937</c:v>
                </c:pt>
                <c:pt idx="9">
                  <c:v>0.49830079908675801</c:v>
                </c:pt>
                <c:pt idx="10">
                  <c:v>0.49827939911322894</c:v>
                </c:pt>
                <c:pt idx="11">
                  <c:v>0.49824268076767153</c:v>
                </c:pt>
                <c:pt idx="12">
                  <c:v>0.4952748486347881</c:v>
                </c:pt>
                <c:pt idx="13">
                  <c:v>0.49228740560846962</c:v>
                </c:pt>
                <c:pt idx="14">
                  <c:v>0.49123130051011638</c:v>
                </c:pt>
                <c:pt idx="15">
                  <c:v>0.4870106163674669</c:v>
                </c:pt>
                <c:pt idx="16">
                  <c:v>0.485196678784863</c:v>
                </c:pt>
                <c:pt idx="17">
                  <c:v>0.48512224170589036</c:v>
                </c:pt>
                <c:pt idx="18">
                  <c:v>0.48441489363331897</c:v>
                </c:pt>
                <c:pt idx="19">
                  <c:v>0.48420642697189803</c:v>
                </c:pt>
                <c:pt idx="20">
                  <c:v>0.48364611872146118</c:v>
                </c:pt>
                <c:pt idx="21">
                  <c:v>0.48231887366818882</c:v>
                </c:pt>
                <c:pt idx="22">
                  <c:v>0.48172807676143797</c:v>
                </c:pt>
                <c:pt idx="23">
                  <c:v>0.47987202394587752</c:v>
                </c:pt>
                <c:pt idx="24">
                  <c:v>0.47871646045677074</c:v>
                </c:pt>
                <c:pt idx="25">
                  <c:v>0.47781591660310213</c:v>
                </c:pt>
                <c:pt idx="26">
                  <c:v>0.47723609991941984</c:v>
                </c:pt>
                <c:pt idx="27">
                  <c:v>0.47607977437550364</c:v>
                </c:pt>
                <c:pt idx="28">
                  <c:v>0.47527799627030431</c:v>
                </c:pt>
                <c:pt idx="29">
                  <c:v>0.47522334723049436</c:v>
                </c:pt>
                <c:pt idx="30">
                  <c:v>0.47360999194198222</c:v>
                </c:pt>
                <c:pt idx="31">
                  <c:v>0.47263774733637748</c:v>
                </c:pt>
                <c:pt idx="32">
                  <c:v>0.4726198241853819</c:v>
                </c:pt>
                <c:pt idx="33">
                  <c:v>0.4720808030880761</c:v>
                </c:pt>
                <c:pt idx="34">
                  <c:v>0.47200372416531461</c:v>
                </c:pt>
                <c:pt idx="35">
                  <c:v>0.47183328942746749</c:v>
                </c:pt>
                <c:pt idx="36">
                  <c:v>0.47138416403408334</c:v>
                </c:pt>
                <c:pt idx="37">
                  <c:v>0.47121816924162307</c:v>
                </c:pt>
                <c:pt idx="38">
                  <c:v>0.4711232876712329</c:v>
                </c:pt>
                <c:pt idx="39">
                  <c:v>0.47103388944797009</c:v>
                </c:pt>
                <c:pt idx="40">
                  <c:v>0.47000213186981388</c:v>
                </c:pt>
                <c:pt idx="41">
                  <c:v>0.46994962368509047</c:v>
                </c:pt>
                <c:pt idx="42">
                  <c:v>0.46932420091324201</c:v>
                </c:pt>
                <c:pt idx="43">
                  <c:v>0.46901826484018266</c:v>
                </c:pt>
                <c:pt idx="44">
                  <c:v>0.46894250925504199</c:v>
                </c:pt>
                <c:pt idx="45">
                  <c:v>0.46849687937403922</c:v>
                </c:pt>
                <c:pt idx="46">
                  <c:v>0.46822620660122238</c:v>
                </c:pt>
                <c:pt idx="47">
                  <c:v>0.46807255342721937</c:v>
                </c:pt>
                <c:pt idx="48">
                  <c:v>0.46777473363774735</c:v>
                </c:pt>
                <c:pt idx="49">
                  <c:v>0.46776622188229833</c:v>
                </c:pt>
                <c:pt idx="50">
                  <c:v>0.46760209051657192</c:v>
                </c:pt>
                <c:pt idx="51">
                  <c:v>0.46695548957334665</c:v>
                </c:pt>
                <c:pt idx="52">
                  <c:v>0.46675784673216181</c:v>
                </c:pt>
                <c:pt idx="53">
                  <c:v>0.46662861491628616</c:v>
                </c:pt>
                <c:pt idx="54">
                  <c:v>0.4654631454617259</c:v>
                </c:pt>
                <c:pt idx="55">
                  <c:v>0.46544209215442106</c:v>
                </c:pt>
                <c:pt idx="56">
                  <c:v>0.46542072619832509</c:v>
                </c:pt>
                <c:pt idx="57">
                  <c:v>0.46513528696154866</c:v>
                </c:pt>
                <c:pt idx="58">
                  <c:v>0.46510127324799005</c:v>
                </c:pt>
                <c:pt idx="59">
                  <c:v>0.46508910796969999</c:v>
                </c:pt>
                <c:pt idx="60">
                  <c:v>0.46409033019600532</c:v>
                </c:pt>
                <c:pt idx="61">
                  <c:v>0.46401833312846846</c:v>
                </c:pt>
                <c:pt idx="62">
                  <c:v>0.46390791476407917</c:v>
                </c:pt>
                <c:pt idx="63">
                  <c:v>0.46261309169290121</c:v>
                </c:pt>
                <c:pt idx="64">
                  <c:v>0.46251266695968568</c:v>
                </c:pt>
                <c:pt idx="65">
                  <c:v>0.46233029838084844</c:v>
                </c:pt>
                <c:pt idx="66">
                  <c:v>0.46091699203670616</c:v>
                </c:pt>
                <c:pt idx="67">
                  <c:v>0.46074771689497718</c:v>
                </c:pt>
                <c:pt idx="68">
                  <c:v>0.45973744292237445</c:v>
                </c:pt>
                <c:pt idx="69">
                  <c:v>0.45970531989871227</c:v>
                </c:pt>
                <c:pt idx="70">
                  <c:v>0.45959221207508877</c:v>
                </c:pt>
                <c:pt idx="71">
                  <c:v>0.45879414003044139</c:v>
                </c:pt>
                <c:pt idx="72">
                  <c:v>0.45872175951927902</c:v>
                </c:pt>
                <c:pt idx="73">
                  <c:v>0.4584820810848208</c:v>
                </c:pt>
                <c:pt idx="74">
                  <c:v>0.45846621079957695</c:v>
                </c:pt>
                <c:pt idx="75">
                  <c:v>0.45787442922374427</c:v>
                </c:pt>
                <c:pt idx="76">
                  <c:v>0.45588377645401951</c:v>
                </c:pt>
                <c:pt idx="77">
                  <c:v>0.45584342531930405</c:v>
                </c:pt>
                <c:pt idx="78">
                  <c:v>0.45457605101558812</c:v>
                </c:pt>
                <c:pt idx="79">
                  <c:v>0.45340985006577272</c:v>
                </c:pt>
                <c:pt idx="80">
                  <c:v>0.45332852679644309</c:v>
                </c:pt>
                <c:pt idx="81">
                  <c:v>0.45271456277311328</c:v>
                </c:pt>
                <c:pt idx="82">
                  <c:v>0.45226309701962986</c:v>
                </c:pt>
                <c:pt idx="83">
                  <c:v>0.45225029293807839</c:v>
                </c:pt>
                <c:pt idx="84">
                  <c:v>0.45166683832869847</c:v>
                </c:pt>
                <c:pt idx="85">
                  <c:v>0.45044448856241603</c:v>
                </c:pt>
                <c:pt idx="86">
                  <c:v>0.44935627179194171</c:v>
                </c:pt>
                <c:pt idx="87">
                  <c:v>0.44920091324200911</c:v>
                </c:pt>
                <c:pt idx="88">
                  <c:v>0.44919386662156829</c:v>
                </c:pt>
                <c:pt idx="89">
                  <c:v>0.44846604435645543</c:v>
                </c:pt>
                <c:pt idx="90">
                  <c:v>0.44809260877451856</c:v>
                </c:pt>
                <c:pt idx="91">
                  <c:v>0.44800899811979589</c:v>
                </c:pt>
                <c:pt idx="92">
                  <c:v>0.44768987823439876</c:v>
                </c:pt>
                <c:pt idx="93">
                  <c:v>0.44692998477929985</c:v>
                </c:pt>
                <c:pt idx="94">
                  <c:v>0.44626316279936634</c:v>
                </c:pt>
                <c:pt idx="95">
                  <c:v>0.44551050046208407</c:v>
                </c:pt>
                <c:pt idx="96">
                  <c:v>0.44502082074513011</c:v>
                </c:pt>
                <c:pt idx="97">
                  <c:v>0.4449104837667216</c:v>
                </c:pt>
                <c:pt idx="98">
                  <c:v>0.44423061889849952</c:v>
                </c:pt>
                <c:pt idx="99">
                  <c:v>0.44315985538723174</c:v>
                </c:pt>
                <c:pt idx="100">
                  <c:v>0.44294520547945204</c:v>
                </c:pt>
                <c:pt idx="101">
                  <c:v>0.44244672754946729</c:v>
                </c:pt>
                <c:pt idx="102">
                  <c:v>0.4423102375752761</c:v>
                </c:pt>
                <c:pt idx="103">
                  <c:v>0.44215068493150683</c:v>
                </c:pt>
                <c:pt idx="104">
                  <c:v>0.44204718417047184</c:v>
                </c:pt>
                <c:pt idx="105">
                  <c:v>0.44195205479452054</c:v>
                </c:pt>
                <c:pt idx="106">
                  <c:v>0.44126273270108884</c:v>
                </c:pt>
                <c:pt idx="107">
                  <c:v>0.44125018816799638</c:v>
                </c:pt>
                <c:pt idx="108">
                  <c:v>0.44101156354567556</c:v>
                </c:pt>
                <c:pt idx="109">
                  <c:v>0.44094964332214703</c:v>
                </c:pt>
                <c:pt idx="110">
                  <c:v>0.44023370722611627</c:v>
                </c:pt>
                <c:pt idx="111">
                  <c:v>0.4392386961485012</c:v>
                </c:pt>
                <c:pt idx="112">
                  <c:v>0.4390405824781069</c:v>
                </c:pt>
                <c:pt idx="113">
                  <c:v>0.4388051232669628</c:v>
                </c:pt>
                <c:pt idx="114">
                  <c:v>0.43848598379510406</c:v>
                </c:pt>
                <c:pt idx="115">
                  <c:v>0.43831756115853809</c:v>
                </c:pt>
                <c:pt idx="116">
                  <c:v>0.43766872897289866</c:v>
                </c:pt>
                <c:pt idx="117">
                  <c:v>0.43751273160069121</c:v>
                </c:pt>
                <c:pt idx="118">
                  <c:v>0.43716997015382258</c:v>
                </c:pt>
                <c:pt idx="119">
                  <c:v>0.43661986301369865</c:v>
                </c:pt>
                <c:pt idx="120">
                  <c:v>0.43639367530846451</c:v>
                </c:pt>
                <c:pt idx="121">
                  <c:v>0.43612478595890408</c:v>
                </c:pt>
                <c:pt idx="122">
                  <c:v>0.43579824116353788</c:v>
                </c:pt>
                <c:pt idx="123">
                  <c:v>0.43524351593593569</c:v>
                </c:pt>
                <c:pt idx="124">
                  <c:v>0.43508706865491664</c:v>
                </c:pt>
                <c:pt idx="125">
                  <c:v>0.43300222631136553</c:v>
                </c:pt>
                <c:pt idx="126">
                  <c:v>0.43279311601229392</c:v>
                </c:pt>
                <c:pt idx="127">
                  <c:v>0.43200240699444281</c:v>
                </c:pt>
                <c:pt idx="128">
                  <c:v>0.43189266516386338</c:v>
                </c:pt>
                <c:pt idx="129">
                  <c:v>0.43148491857925758</c:v>
                </c:pt>
                <c:pt idx="130">
                  <c:v>0.43114554794520549</c:v>
                </c:pt>
                <c:pt idx="131">
                  <c:v>0.43090106544901063</c:v>
                </c:pt>
                <c:pt idx="132">
                  <c:v>0.43076141552511416</c:v>
                </c:pt>
                <c:pt idx="133">
                  <c:v>0.43073257891602146</c:v>
                </c:pt>
                <c:pt idx="134">
                  <c:v>0.43057387676870174</c:v>
                </c:pt>
                <c:pt idx="135">
                  <c:v>0.4300527128659683</c:v>
                </c:pt>
                <c:pt idx="136">
                  <c:v>0.42949010654490105</c:v>
                </c:pt>
                <c:pt idx="137">
                  <c:v>0.42728710045662099</c:v>
                </c:pt>
                <c:pt idx="138">
                  <c:v>0.42700537587348825</c:v>
                </c:pt>
                <c:pt idx="139">
                  <c:v>0.42696614882273409</c:v>
                </c:pt>
                <c:pt idx="140">
                  <c:v>0.42587611748041065</c:v>
                </c:pt>
                <c:pt idx="141">
                  <c:v>0.4254371474617244</c:v>
                </c:pt>
                <c:pt idx="142">
                  <c:v>0.42456563926940638</c:v>
                </c:pt>
                <c:pt idx="143">
                  <c:v>0.4244060057271109</c:v>
                </c:pt>
                <c:pt idx="144">
                  <c:v>0.4239535562910795</c:v>
                </c:pt>
                <c:pt idx="145">
                  <c:v>0.42355325691920603</c:v>
                </c:pt>
                <c:pt idx="146">
                  <c:v>0.42337224014730951</c:v>
                </c:pt>
                <c:pt idx="147">
                  <c:v>0.42334777924696521</c:v>
                </c:pt>
                <c:pt idx="148">
                  <c:v>0.42310503202970068</c:v>
                </c:pt>
                <c:pt idx="149">
                  <c:v>0.42261591148577449</c:v>
                </c:pt>
                <c:pt idx="150">
                  <c:v>0.42234444905677776</c:v>
                </c:pt>
                <c:pt idx="151">
                  <c:v>0.42213277337731819</c:v>
                </c:pt>
                <c:pt idx="152">
                  <c:v>0.42186963260860461</c:v>
                </c:pt>
                <c:pt idx="153">
                  <c:v>0.42173252105275233</c:v>
                </c:pt>
                <c:pt idx="154">
                  <c:v>0.42172166874221667</c:v>
                </c:pt>
                <c:pt idx="155">
                  <c:v>0.42161257815531084</c:v>
                </c:pt>
                <c:pt idx="156">
                  <c:v>0.42141782097395464</c:v>
                </c:pt>
                <c:pt idx="157">
                  <c:v>0.42135072468525248</c:v>
                </c:pt>
                <c:pt idx="158">
                  <c:v>0.4212826484018265</c:v>
                </c:pt>
                <c:pt idx="159">
                  <c:v>0.42111567577903924</c:v>
                </c:pt>
                <c:pt idx="160">
                  <c:v>0.42110744129803096</c:v>
                </c:pt>
                <c:pt idx="161">
                  <c:v>0.42108968718290207</c:v>
                </c:pt>
                <c:pt idx="162">
                  <c:v>0.4204308628966163</c:v>
                </c:pt>
                <c:pt idx="163">
                  <c:v>0.41984917669849164</c:v>
                </c:pt>
                <c:pt idx="164">
                  <c:v>0.4196993911719939</c:v>
                </c:pt>
                <c:pt idx="165">
                  <c:v>0.41937838965373375</c:v>
                </c:pt>
                <c:pt idx="166">
                  <c:v>0.41933028919330284</c:v>
                </c:pt>
                <c:pt idx="167">
                  <c:v>0.41901045917406438</c:v>
                </c:pt>
                <c:pt idx="168">
                  <c:v>0.41891057838660578</c:v>
                </c:pt>
                <c:pt idx="169">
                  <c:v>0.41887306658003504</c:v>
                </c:pt>
                <c:pt idx="170">
                  <c:v>0.41852815829528156</c:v>
                </c:pt>
                <c:pt idx="171">
                  <c:v>0.41732432128102392</c:v>
                </c:pt>
                <c:pt idx="172">
                  <c:v>0.41719862438609207</c:v>
                </c:pt>
                <c:pt idx="173">
                  <c:v>0.41637373998449212</c:v>
                </c:pt>
                <c:pt idx="174">
                  <c:v>0.41517819189052063</c:v>
                </c:pt>
                <c:pt idx="175">
                  <c:v>0.41515296803652968</c:v>
                </c:pt>
                <c:pt idx="176">
                  <c:v>0.41468407755214143</c:v>
                </c:pt>
                <c:pt idx="177">
                  <c:v>0.41426940639269405</c:v>
                </c:pt>
                <c:pt idx="178">
                  <c:v>0.41426940639269405</c:v>
                </c:pt>
                <c:pt idx="179">
                  <c:v>0.41339269406392692</c:v>
                </c:pt>
                <c:pt idx="180">
                  <c:v>0.41323401826484013</c:v>
                </c:pt>
                <c:pt idx="181">
                  <c:v>0.41282343987823433</c:v>
                </c:pt>
                <c:pt idx="182">
                  <c:v>0.41282343987823433</c:v>
                </c:pt>
                <c:pt idx="183">
                  <c:v>0.41282343987823433</c:v>
                </c:pt>
                <c:pt idx="184">
                  <c:v>0.4123404676615125</c:v>
                </c:pt>
                <c:pt idx="185">
                  <c:v>0.41223138210233967</c:v>
                </c:pt>
                <c:pt idx="186">
                  <c:v>0.41213802606100675</c:v>
                </c:pt>
                <c:pt idx="187">
                  <c:v>0.41121860730593607</c:v>
                </c:pt>
                <c:pt idx="188">
                  <c:v>0.41118436073059361</c:v>
                </c:pt>
                <c:pt idx="189">
                  <c:v>0.4108789722956333</c:v>
                </c:pt>
                <c:pt idx="190">
                  <c:v>0.41037449316572999</c:v>
                </c:pt>
                <c:pt idx="191">
                  <c:v>0.40986698431606122</c:v>
                </c:pt>
                <c:pt idx="192">
                  <c:v>0.40919921662372277</c:v>
                </c:pt>
                <c:pt idx="193">
                  <c:v>0.40917497872068531</c:v>
                </c:pt>
                <c:pt idx="194">
                  <c:v>0.40898021308980204</c:v>
                </c:pt>
                <c:pt idx="195">
                  <c:v>0.4082037616174074</c:v>
                </c:pt>
                <c:pt idx="196">
                  <c:v>0.40815345450579621</c:v>
                </c:pt>
                <c:pt idx="197">
                  <c:v>0.40813812785388126</c:v>
                </c:pt>
                <c:pt idx="198">
                  <c:v>0.40804443764189702</c:v>
                </c:pt>
                <c:pt idx="199">
                  <c:v>0.40738944561919649</c:v>
                </c:pt>
                <c:pt idx="200">
                  <c:v>0.40726826484018264</c:v>
                </c:pt>
                <c:pt idx="201">
                  <c:v>0.4061756581543492</c:v>
                </c:pt>
                <c:pt idx="202">
                  <c:v>0.40591192376799851</c:v>
                </c:pt>
                <c:pt idx="203">
                  <c:v>0.40576945791019881</c:v>
                </c:pt>
                <c:pt idx="204">
                  <c:v>0.40548985476474614</c:v>
                </c:pt>
                <c:pt idx="205">
                  <c:v>0.40517123287671231</c:v>
                </c:pt>
                <c:pt idx="206">
                  <c:v>0.40493417047184171</c:v>
                </c:pt>
                <c:pt idx="207">
                  <c:v>0.40482663358583859</c:v>
                </c:pt>
                <c:pt idx="208">
                  <c:v>0.40451905896366874</c:v>
                </c:pt>
                <c:pt idx="209">
                  <c:v>0.40423503437202069</c:v>
                </c:pt>
                <c:pt idx="210">
                  <c:v>0.40403538812785383</c:v>
                </c:pt>
                <c:pt idx="211">
                  <c:v>0.40369109889657828</c:v>
                </c:pt>
                <c:pt idx="212">
                  <c:v>0.40354769152714359</c:v>
                </c:pt>
                <c:pt idx="213">
                  <c:v>0.40344178082191778</c:v>
                </c:pt>
                <c:pt idx="214">
                  <c:v>0.40339467736727996</c:v>
                </c:pt>
                <c:pt idx="215">
                  <c:v>0.40338470319634701</c:v>
                </c:pt>
                <c:pt idx="216">
                  <c:v>0.40325751931535814</c:v>
                </c:pt>
                <c:pt idx="217">
                  <c:v>0.40325400119920668</c:v>
                </c:pt>
                <c:pt idx="218">
                  <c:v>0.40313802447930769</c:v>
                </c:pt>
                <c:pt idx="219">
                  <c:v>0.40304930688763602</c:v>
                </c:pt>
                <c:pt idx="220">
                  <c:v>0.40251073602957166</c:v>
                </c:pt>
                <c:pt idx="221">
                  <c:v>0.40232582979518811</c:v>
                </c:pt>
                <c:pt idx="222">
                  <c:v>0.40132887463379219</c:v>
                </c:pt>
                <c:pt idx="223">
                  <c:v>0.40107020547945205</c:v>
                </c:pt>
                <c:pt idx="224">
                  <c:v>0.39909696181219861</c:v>
                </c:pt>
                <c:pt idx="225">
                  <c:v>0.39908185288241993</c:v>
                </c:pt>
                <c:pt idx="226">
                  <c:v>0.399065618129545</c:v>
                </c:pt>
                <c:pt idx="227">
                  <c:v>0.39895251867170461</c:v>
                </c:pt>
                <c:pt idx="228">
                  <c:v>0.39848854107383974</c:v>
                </c:pt>
                <c:pt idx="229">
                  <c:v>0.39840182648401828</c:v>
                </c:pt>
                <c:pt idx="230">
                  <c:v>0.39838313108308687</c:v>
                </c:pt>
                <c:pt idx="231">
                  <c:v>0.39816870311212177</c:v>
                </c:pt>
                <c:pt idx="232">
                  <c:v>0.39804052703596088</c:v>
                </c:pt>
                <c:pt idx="233">
                  <c:v>0.39794635856279681</c:v>
                </c:pt>
                <c:pt idx="234">
                  <c:v>0.39786910197869102</c:v>
                </c:pt>
                <c:pt idx="235">
                  <c:v>0.39614557479854273</c:v>
                </c:pt>
                <c:pt idx="236">
                  <c:v>0.39553185621035214</c:v>
                </c:pt>
                <c:pt idx="237">
                  <c:v>0.39469295525865783</c:v>
                </c:pt>
                <c:pt idx="238">
                  <c:v>0.39469178082191764</c:v>
                </c:pt>
                <c:pt idx="239">
                  <c:v>0.39465250124521162</c:v>
                </c:pt>
                <c:pt idx="240">
                  <c:v>0.39449496142339779</c:v>
                </c:pt>
                <c:pt idx="241">
                  <c:v>0.39399530330947063</c:v>
                </c:pt>
                <c:pt idx="242">
                  <c:v>0.39296965084636315</c:v>
                </c:pt>
                <c:pt idx="243">
                  <c:v>0.39176530456233072</c:v>
                </c:pt>
                <c:pt idx="244">
                  <c:v>0.39166666666666666</c:v>
                </c:pt>
                <c:pt idx="245">
                  <c:v>0.39164099346573461</c:v>
                </c:pt>
                <c:pt idx="246">
                  <c:v>0.39149733637747336</c:v>
                </c:pt>
                <c:pt idx="247">
                  <c:v>0.39148829908675797</c:v>
                </c:pt>
                <c:pt idx="248">
                  <c:v>0.39076595735028241</c:v>
                </c:pt>
                <c:pt idx="249">
                  <c:v>0.39063737794511655</c:v>
                </c:pt>
                <c:pt idx="250">
                  <c:v>0.3905742277701727</c:v>
                </c:pt>
                <c:pt idx="251">
                  <c:v>0.39041095890410948</c:v>
                </c:pt>
                <c:pt idx="252">
                  <c:v>0.38996461187214609</c:v>
                </c:pt>
                <c:pt idx="253">
                  <c:v>0.38970803248082414</c:v>
                </c:pt>
                <c:pt idx="254">
                  <c:v>0.38954724457007561</c:v>
                </c:pt>
                <c:pt idx="255">
                  <c:v>0.38934868087265345</c:v>
                </c:pt>
                <c:pt idx="256">
                  <c:v>0.38908390410958904</c:v>
                </c:pt>
                <c:pt idx="257">
                  <c:v>0.38905631659056317</c:v>
                </c:pt>
                <c:pt idx="258">
                  <c:v>0.38873668188736676</c:v>
                </c:pt>
                <c:pt idx="259">
                  <c:v>0.38853636932850749</c:v>
                </c:pt>
                <c:pt idx="260">
                  <c:v>0.38846102063123689</c:v>
                </c:pt>
                <c:pt idx="261">
                  <c:v>0.38841052402696236</c:v>
                </c:pt>
                <c:pt idx="262">
                  <c:v>0.38699783220331152</c:v>
                </c:pt>
                <c:pt idx="263">
                  <c:v>0.38637747336377481</c:v>
                </c:pt>
                <c:pt idx="264">
                  <c:v>0.38600590921300026</c:v>
                </c:pt>
                <c:pt idx="265">
                  <c:v>0.38588941830454637</c:v>
                </c:pt>
                <c:pt idx="266">
                  <c:v>0.3857950656914842</c:v>
                </c:pt>
                <c:pt idx="267">
                  <c:v>0.38483365949119375</c:v>
                </c:pt>
                <c:pt idx="268">
                  <c:v>0.38477702501488981</c:v>
                </c:pt>
                <c:pt idx="269">
                  <c:v>0.38461445739979505</c:v>
                </c:pt>
                <c:pt idx="270">
                  <c:v>0.38439647912636038</c:v>
                </c:pt>
                <c:pt idx="271">
                  <c:v>0.38426668677810222</c:v>
                </c:pt>
                <c:pt idx="272">
                  <c:v>0.38309233891425676</c:v>
                </c:pt>
                <c:pt idx="273">
                  <c:v>0.38299277016742772</c:v>
                </c:pt>
                <c:pt idx="274">
                  <c:v>0.38260302933765822</c:v>
                </c:pt>
                <c:pt idx="275">
                  <c:v>0.38243509694380545</c:v>
                </c:pt>
                <c:pt idx="276">
                  <c:v>0.38171156773211568</c:v>
                </c:pt>
                <c:pt idx="277">
                  <c:v>0.38126536705303832</c:v>
                </c:pt>
                <c:pt idx="278">
                  <c:v>0.3811597803893223</c:v>
                </c:pt>
                <c:pt idx="279">
                  <c:v>0.38070776255707772</c:v>
                </c:pt>
                <c:pt idx="280">
                  <c:v>0.38038009470657869</c:v>
                </c:pt>
                <c:pt idx="281">
                  <c:v>0.38015096449538716</c:v>
                </c:pt>
                <c:pt idx="282">
                  <c:v>0.38001473168167327</c:v>
                </c:pt>
                <c:pt idx="283">
                  <c:v>0.37965753424657533</c:v>
                </c:pt>
                <c:pt idx="284">
                  <c:v>0.37964231354642314</c:v>
                </c:pt>
                <c:pt idx="285">
                  <c:v>0.37948254478445048</c:v>
                </c:pt>
                <c:pt idx="286">
                  <c:v>0.37891039977634888</c:v>
                </c:pt>
                <c:pt idx="287">
                  <c:v>0.37816546445194449</c:v>
                </c:pt>
                <c:pt idx="288">
                  <c:v>0.37745825574463654</c:v>
                </c:pt>
                <c:pt idx="289">
                  <c:v>0.3765659758810444</c:v>
                </c:pt>
                <c:pt idx="290">
                  <c:v>0.37620116311136109</c:v>
                </c:pt>
                <c:pt idx="291">
                  <c:v>0.37533054037518293</c:v>
                </c:pt>
                <c:pt idx="292">
                  <c:v>0.37529934043632673</c:v>
                </c:pt>
                <c:pt idx="293">
                  <c:v>0.37496194824961943</c:v>
                </c:pt>
                <c:pt idx="294">
                  <c:v>0.3749461958713497</c:v>
                </c:pt>
                <c:pt idx="295">
                  <c:v>0.37494212244818065</c:v>
                </c:pt>
                <c:pt idx="296">
                  <c:v>0.37361474526704641</c:v>
                </c:pt>
                <c:pt idx="297">
                  <c:v>0.37333659491193738</c:v>
                </c:pt>
                <c:pt idx="298">
                  <c:v>0.37232075120596614</c:v>
                </c:pt>
                <c:pt idx="299">
                  <c:v>0.37190829528158298</c:v>
                </c:pt>
                <c:pt idx="300">
                  <c:v>0.37190617925097669</c:v>
                </c:pt>
                <c:pt idx="301">
                  <c:v>0.37189470537073277</c:v>
                </c:pt>
                <c:pt idx="302">
                  <c:v>0.37128723635572952</c:v>
                </c:pt>
                <c:pt idx="303">
                  <c:v>0.3710455528028756</c:v>
                </c:pt>
                <c:pt idx="304">
                  <c:v>0.371036513706617</c:v>
                </c:pt>
                <c:pt idx="305">
                  <c:v>0.37089480154548649</c:v>
                </c:pt>
                <c:pt idx="306">
                  <c:v>0.37056172256337566</c:v>
                </c:pt>
                <c:pt idx="307">
                  <c:v>0.37047184170471836</c:v>
                </c:pt>
                <c:pt idx="308">
                  <c:v>0.37015296803652969</c:v>
                </c:pt>
                <c:pt idx="309">
                  <c:v>0.36998642478094518</c:v>
                </c:pt>
                <c:pt idx="310">
                  <c:v>0.36966633177582509</c:v>
                </c:pt>
                <c:pt idx="311">
                  <c:v>0.36892437141622569</c:v>
                </c:pt>
                <c:pt idx="312">
                  <c:v>0.36849315068493149</c:v>
                </c:pt>
                <c:pt idx="313">
                  <c:v>0.36838051750380518</c:v>
                </c:pt>
                <c:pt idx="314">
                  <c:v>0.36811263318112636</c:v>
                </c:pt>
                <c:pt idx="315">
                  <c:v>0.36771144875629225</c:v>
                </c:pt>
                <c:pt idx="316">
                  <c:v>0.36731153169509323</c:v>
                </c:pt>
                <c:pt idx="317">
                  <c:v>0.36614572754695973</c:v>
                </c:pt>
                <c:pt idx="318">
                  <c:v>0.36568036529680364</c:v>
                </c:pt>
                <c:pt idx="319">
                  <c:v>0.3655735436557353</c:v>
                </c:pt>
                <c:pt idx="320">
                  <c:v>0.36543573176460531</c:v>
                </c:pt>
                <c:pt idx="321">
                  <c:v>0.36534931506849316</c:v>
                </c:pt>
                <c:pt idx="322">
                  <c:v>0.36529297036716729</c:v>
                </c:pt>
                <c:pt idx="323">
                  <c:v>0.36526786925267868</c:v>
                </c:pt>
                <c:pt idx="324">
                  <c:v>0.3651108718559582</c:v>
                </c:pt>
                <c:pt idx="325">
                  <c:v>0.36500013536195786</c:v>
                </c:pt>
                <c:pt idx="326">
                  <c:v>0.36494555672637874</c:v>
                </c:pt>
                <c:pt idx="327">
                  <c:v>0.36482369355657029</c:v>
                </c:pt>
                <c:pt idx="328">
                  <c:v>0.36407453530741202</c:v>
                </c:pt>
                <c:pt idx="329">
                  <c:v>0.36378772691836514</c:v>
                </c:pt>
                <c:pt idx="330">
                  <c:v>0.36350825677137782</c:v>
                </c:pt>
                <c:pt idx="331">
                  <c:v>0.36327088635010024</c:v>
                </c:pt>
                <c:pt idx="332">
                  <c:v>0.36301369863013705</c:v>
                </c:pt>
                <c:pt idx="333">
                  <c:v>0.36295457059696423</c:v>
                </c:pt>
                <c:pt idx="334">
                  <c:v>0.36242697890359932</c:v>
                </c:pt>
                <c:pt idx="335">
                  <c:v>0.36217737406295036</c:v>
                </c:pt>
                <c:pt idx="336">
                  <c:v>0.36179604261796044</c:v>
                </c:pt>
                <c:pt idx="337">
                  <c:v>0.3607242516489092</c:v>
                </c:pt>
                <c:pt idx="338">
                  <c:v>0.3606561412070034</c:v>
                </c:pt>
                <c:pt idx="339">
                  <c:v>0.36060257436307863</c:v>
                </c:pt>
                <c:pt idx="340">
                  <c:v>0.36055383147167119</c:v>
                </c:pt>
                <c:pt idx="341">
                  <c:v>0.36038051750380518</c:v>
                </c:pt>
                <c:pt idx="342">
                  <c:v>0.36002391824309632</c:v>
                </c:pt>
                <c:pt idx="343">
                  <c:v>0.35979854955680901</c:v>
                </c:pt>
                <c:pt idx="344">
                  <c:v>0.35966894977168951</c:v>
                </c:pt>
                <c:pt idx="345">
                  <c:v>0.35926561640191396</c:v>
                </c:pt>
                <c:pt idx="346">
                  <c:v>0.35920852359208516</c:v>
                </c:pt>
                <c:pt idx="347">
                  <c:v>0.35907707209077072</c:v>
                </c:pt>
                <c:pt idx="348">
                  <c:v>0.35886717700778936</c:v>
                </c:pt>
                <c:pt idx="349">
                  <c:v>0.35884931506849316</c:v>
                </c:pt>
                <c:pt idx="350">
                  <c:v>0.35873898127121345</c:v>
                </c:pt>
                <c:pt idx="351">
                  <c:v>0.35860121765601216</c:v>
                </c:pt>
                <c:pt idx="352">
                  <c:v>0.35836320115945919</c:v>
                </c:pt>
                <c:pt idx="353">
                  <c:v>0.35756862449489585</c:v>
                </c:pt>
                <c:pt idx="354">
                  <c:v>0.35742221582977052</c:v>
                </c:pt>
                <c:pt idx="355">
                  <c:v>0.35686921214328576</c:v>
                </c:pt>
                <c:pt idx="356">
                  <c:v>0.35596451578186739</c:v>
                </c:pt>
                <c:pt idx="357">
                  <c:v>0.35580548637055476</c:v>
                </c:pt>
                <c:pt idx="358">
                  <c:v>0.35562607209296715</c:v>
                </c:pt>
                <c:pt idx="359">
                  <c:v>0.35544520547945208</c:v>
                </c:pt>
                <c:pt idx="360">
                  <c:v>0.35516552511415517</c:v>
                </c:pt>
                <c:pt idx="361">
                  <c:v>0.35503995433789959</c:v>
                </c:pt>
                <c:pt idx="362">
                  <c:v>0.35484753057261326</c:v>
                </c:pt>
                <c:pt idx="363">
                  <c:v>0.35453711164831231</c:v>
                </c:pt>
                <c:pt idx="364">
                  <c:v>0.35436365173808099</c:v>
                </c:pt>
                <c:pt idx="365">
                  <c:v>0.35371756320302922</c:v>
                </c:pt>
                <c:pt idx="366">
                  <c:v>0.35309360730593609</c:v>
                </c:pt>
                <c:pt idx="367">
                  <c:v>0.35291944979055812</c:v>
                </c:pt>
                <c:pt idx="368">
                  <c:v>0.35273972602739717</c:v>
                </c:pt>
                <c:pt idx="369">
                  <c:v>0.35264716771566085</c:v>
                </c:pt>
                <c:pt idx="370">
                  <c:v>0.35248706240487065</c:v>
                </c:pt>
                <c:pt idx="371">
                  <c:v>0.35216351380734945</c:v>
                </c:pt>
                <c:pt idx="372">
                  <c:v>0.35206240487062407</c:v>
                </c:pt>
                <c:pt idx="373">
                  <c:v>0.35186358447488586</c:v>
                </c:pt>
                <c:pt idx="374">
                  <c:v>0.35154341974242803</c:v>
                </c:pt>
                <c:pt idx="375">
                  <c:v>0.35049817397768135</c:v>
                </c:pt>
                <c:pt idx="376">
                  <c:v>0.34997146118721462</c:v>
                </c:pt>
                <c:pt idx="377">
                  <c:v>0.3499402043922592</c:v>
                </c:pt>
                <c:pt idx="378">
                  <c:v>0.34978691019786912</c:v>
                </c:pt>
                <c:pt idx="379">
                  <c:v>0.34966651371495644</c:v>
                </c:pt>
                <c:pt idx="380">
                  <c:v>0.34944698703279936</c:v>
                </c:pt>
                <c:pt idx="381">
                  <c:v>0.34941502009553277</c:v>
                </c:pt>
                <c:pt idx="382">
                  <c:v>0.34871860730593607</c:v>
                </c:pt>
                <c:pt idx="383">
                  <c:v>0.34829189920514125</c:v>
                </c:pt>
                <c:pt idx="384">
                  <c:v>0.3480771701176002</c:v>
                </c:pt>
                <c:pt idx="385">
                  <c:v>0.34806397306397308</c:v>
                </c:pt>
                <c:pt idx="386">
                  <c:v>0.34769152714358192</c:v>
                </c:pt>
                <c:pt idx="387">
                  <c:v>0.34714611872146117</c:v>
                </c:pt>
                <c:pt idx="388">
                  <c:v>0.34706763698630133</c:v>
                </c:pt>
                <c:pt idx="389">
                  <c:v>0.3465476684654768</c:v>
                </c:pt>
                <c:pt idx="390">
                  <c:v>0.34648893328259767</c:v>
                </c:pt>
                <c:pt idx="391">
                  <c:v>0.34626802596458722</c:v>
                </c:pt>
                <c:pt idx="392">
                  <c:v>0.3462584534765778</c:v>
                </c:pt>
                <c:pt idx="393">
                  <c:v>0.3462557077625571</c:v>
                </c:pt>
                <c:pt idx="394">
                  <c:v>0.34602739726027398</c:v>
                </c:pt>
                <c:pt idx="395">
                  <c:v>0.34568846965206007</c:v>
                </c:pt>
                <c:pt idx="396">
                  <c:v>0.34543625817598422</c:v>
                </c:pt>
                <c:pt idx="397">
                  <c:v>0.34543378995433788</c:v>
                </c:pt>
                <c:pt idx="398">
                  <c:v>0.34517035475939584</c:v>
                </c:pt>
                <c:pt idx="399">
                  <c:v>0.3451152244738796</c:v>
                </c:pt>
                <c:pt idx="400">
                  <c:v>0.34480230906675219</c:v>
                </c:pt>
                <c:pt idx="401">
                  <c:v>0.34473515981735153</c:v>
                </c:pt>
                <c:pt idx="402">
                  <c:v>0.34430212847229341</c:v>
                </c:pt>
                <c:pt idx="403">
                  <c:v>0.3441169957697654</c:v>
                </c:pt>
                <c:pt idx="404">
                  <c:v>0.34385393765150252</c:v>
                </c:pt>
                <c:pt idx="405">
                  <c:v>0.34272402968036531</c:v>
                </c:pt>
                <c:pt idx="406">
                  <c:v>0.34218787924155081</c:v>
                </c:pt>
                <c:pt idx="407">
                  <c:v>0.34215046749293326</c:v>
                </c:pt>
                <c:pt idx="408">
                  <c:v>0.34117609529798848</c:v>
                </c:pt>
                <c:pt idx="409">
                  <c:v>0.34028196347031964</c:v>
                </c:pt>
                <c:pt idx="410">
                  <c:v>0.34001811340974741</c:v>
                </c:pt>
                <c:pt idx="411">
                  <c:v>0.33999531670764549</c:v>
                </c:pt>
                <c:pt idx="412">
                  <c:v>0.33973179588069552</c:v>
                </c:pt>
                <c:pt idx="413">
                  <c:v>0.33949771689497715</c:v>
                </c:pt>
                <c:pt idx="414">
                  <c:v>0.33918301980362836</c:v>
                </c:pt>
                <c:pt idx="415">
                  <c:v>0.33904109589041098</c:v>
                </c:pt>
                <c:pt idx="416">
                  <c:v>0.33901166460102627</c:v>
                </c:pt>
                <c:pt idx="417">
                  <c:v>0.33783828934179755</c:v>
                </c:pt>
                <c:pt idx="418">
                  <c:v>0.3373893805309735</c:v>
                </c:pt>
                <c:pt idx="419">
                  <c:v>0.33699771689497715</c:v>
                </c:pt>
                <c:pt idx="420">
                  <c:v>0.33687214611872146</c:v>
                </c:pt>
                <c:pt idx="421">
                  <c:v>0.33660215988983105</c:v>
                </c:pt>
                <c:pt idx="422">
                  <c:v>0.33591843088418433</c:v>
                </c:pt>
                <c:pt idx="423">
                  <c:v>0.33570425008781174</c:v>
                </c:pt>
                <c:pt idx="424">
                  <c:v>0.33549974632166413</c:v>
                </c:pt>
                <c:pt idx="425">
                  <c:v>0.33532060410357217</c:v>
                </c:pt>
                <c:pt idx="426">
                  <c:v>0.33527884092154092</c:v>
                </c:pt>
                <c:pt idx="427">
                  <c:v>0.33485540334855396</c:v>
                </c:pt>
                <c:pt idx="428">
                  <c:v>0.33475739126424059</c:v>
                </c:pt>
                <c:pt idx="429">
                  <c:v>0.33473339614892128</c:v>
                </c:pt>
                <c:pt idx="430">
                  <c:v>0.33436351486802524</c:v>
                </c:pt>
                <c:pt idx="431">
                  <c:v>0.33386071724211586</c:v>
                </c:pt>
                <c:pt idx="432">
                  <c:v>0.33385844748858445</c:v>
                </c:pt>
                <c:pt idx="433">
                  <c:v>0.33381427052216711</c:v>
                </c:pt>
                <c:pt idx="434">
                  <c:v>0.33349505327245055</c:v>
                </c:pt>
                <c:pt idx="435">
                  <c:v>0.33340468036529691</c:v>
                </c:pt>
                <c:pt idx="436">
                  <c:v>0.3332323797098749</c:v>
                </c:pt>
                <c:pt idx="437">
                  <c:v>0.33314921196052438</c:v>
                </c:pt>
                <c:pt idx="438">
                  <c:v>0.33288609495214866</c:v>
                </c:pt>
                <c:pt idx="439">
                  <c:v>0.33277985332779864</c:v>
                </c:pt>
                <c:pt idx="440">
                  <c:v>0.33149533080994148</c:v>
                </c:pt>
                <c:pt idx="441">
                  <c:v>0.3314759322678843</c:v>
                </c:pt>
                <c:pt idx="442">
                  <c:v>0.33106814505395488</c:v>
                </c:pt>
                <c:pt idx="443">
                  <c:v>0.33059741248097413</c:v>
                </c:pt>
                <c:pt idx="444">
                  <c:v>0.33012512685716955</c:v>
                </c:pt>
                <c:pt idx="445">
                  <c:v>0.32996959197842396</c:v>
                </c:pt>
                <c:pt idx="446">
                  <c:v>0.32987587741825036</c:v>
                </c:pt>
                <c:pt idx="447">
                  <c:v>0.32955698537890304</c:v>
                </c:pt>
                <c:pt idx="448">
                  <c:v>0.32944063926940637</c:v>
                </c:pt>
                <c:pt idx="449">
                  <c:v>0.32906461879064614</c:v>
                </c:pt>
                <c:pt idx="450">
                  <c:v>0.32900830988730534</c:v>
                </c:pt>
                <c:pt idx="451">
                  <c:v>0.32841324200913236</c:v>
                </c:pt>
                <c:pt idx="452">
                  <c:v>0.32828372512542986</c:v>
                </c:pt>
                <c:pt idx="453">
                  <c:v>0.32825410415307676</c:v>
                </c:pt>
                <c:pt idx="454">
                  <c:v>0.32784246575342468</c:v>
                </c:pt>
                <c:pt idx="455">
                  <c:v>0.32742009132420091</c:v>
                </c:pt>
                <c:pt idx="456">
                  <c:v>0.32733017688986377</c:v>
                </c:pt>
                <c:pt idx="457">
                  <c:v>0.327325256025009</c:v>
                </c:pt>
                <c:pt idx="458">
                  <c:v>0.32723669025038893</c:v>
                </c:pt>
                <c:pt idx="459">
                  <c:v>0.32717003696455749</c:v>
                </c:pt>
                <c:pt idx="460">
                  <c:v>0.32663622526636221</c:v>
                </c:pt>
                <c:pt idx="461">
                  <c:v>0.32655060882800618</c:v>
                </c:pt>
                <c:pt idx="462">
                  <c:v>0.32648401826484025</c:v>
                </c:pt>
                <c:pt idx="463">
                  <c:v>0.32590780604479236</c:v>
                </c:pt>
                <c:pt idx="464">
                  <c:v>0.32585441257370668</c:v>
                </c:pt>
                <c:pt idx="465">
                  <c:v>0.32579679601716532</c:v>
                </c:pt>
                <c:pt idx="466">
                  <c:v>0.32479948580636697</c:v>
                </c:pt>
                <c:pt idx="467">
                  <c:v>0.32454364526892854</c:v>
                </c:pt>
                <c:pt idx="468">
                  <c:v>0.32427226027397255</c:v>
                </c:pt>
                <c:pt idx="469">
                  <c:v>0.32359462201927958</c:v>
                </c:pt>
                <c:pt idx="470">
                  <c:v>0.32289348296291648</c:v>
                </c:pt>
                <c:pt idx="471">
                  <c:v>0.32276128868594622</c:v>
                </c:pt>
                <c:pt idx="472">
                  <c:v>0.32234944556350431</c:v>
                </c:pt>
                <c:pt idx="473">
                  <c:v>0.32230723415952717</c:v>
                </c:pt>
                <c:pt idx="474">
                  <c:v>0.32191780821917815</c:v>
                </c:pt>
                <c:pt idx="475">
                  <c:v>0.3210131391340445</c:v>
                </c:pt>
                <c:pt idx="476">
                  <c:v>0.32011669203450022</c:v>
                </c:pt>
                <c:pt idx="477">
                  <c:v>0.31959650452801136</c:v>
                </c:pt>
                <c:pt idx="478">
                  <c:v>0.31948323568268638</c:v>
                </c:pt>
                <c:pt idx="479">
                  <c:v>0.31910620666328454</c:v>
                </c:pt>
                <c:pt idx="480">
                  <c:v>0.31896360868963608</c:v>
                </c:pt>
                <c:pt idx="481">
                  <c:v>0.31871345029239767</c:v>
                </c:pt>
                <c:pt idx="482">
                  <c:v>0.3182777818304397</c:v>
                </c:pt>
                <c:pt idx="483">
                  <c:v>0.31816155686018693</c:v>
                </c:pt>
                <c:pt idx="484">
                  <c:v>0.31718656814943297</c:v>
                </c:pt>
                <c:pt idx="485">
                  <c:v>0.31670695675530486</c:v>
                </c:pt>
                <c:pt idx="486">
                  <c:v>0.31669203450025368</c:v>
                </c:pt>
                <c:pt idx="487">
                  <c:v>0.31649906042305509</c:v>
                </c:pt>
                <c:pt idx="488">
                  <c:v>0.31632963687758209</c:v>
                </c:pt>
                <c:pt idx="489">
                  <c:v>0.31599308392747461</c:v>
                </c:pt>
                <c:pt idx="490">
                  <c:v>0.3158637747336378</c:v>
                </c:pt>
                <c:pt idx="491">
                  <c:v>0.31502228745379435</c:v>
                </c:pt>
                <c:pt idx="492">
                  <c:v>0.31492302368242958</c:v>
                </c:pt>
                <c:pt idx="493">
                  <c:v>0.3143354962749339</c:v>
                </c:pt>
                <c:pt idx="494">
                  <c:v>0.31428082191780821</c:v>
                </c:pt>
                <c:pt idx="495">
                  <c:v>0.31415037618420832</c:v>
                </c:pt>
                <c:pt idx="496">
                  <c:v>0.31336308288363085</c:v>
                </c:pt>
                <c:pt idx="497">
                  <c:v>0.31292375812923762</c:v>
                </c:pt>
                <c:pt idx="498">
                  <c:v>0.31273465246067988</c:v>
                </c:pt>
                <c:pt idx="499">
                  <c:v>0.31250682746717362</c:v>
                </c:pt>
                <c:pt idx="500">
                  <c:v>0.3124421613394216</c:v>
                </c:pt>
                <c:pt idx="501">
                  <c:v>0.31218487353724905</c:v>
                </c:pt>
                <c:pt idx="502">
                  <c:v>0.31171078207312386</c:v>
                </c:pt>
                <c:pt idx="503">
                  <c:v>0.31168534661685349</c:v>
                </c:pt>
                <c:pt idx="504">
                  <c:v>0.31118981283468783</c:v>
                </c:pt>
                <c:pt idx="505">
                  <c:v>0.31100171232876705</c:v>
                </c:pt>
                <c:pt idx="506">
                  <c:v>0.31099543378995431</c:v>
                </c:pt>
                <c:pt idx="507">
                  <c:v>0.31085052457055884</c:v>
                </c:pt>
                <c:pt idx="508">
                  <c:v>0.31084246575342472</c:v>
                </c:pt>
                <c:pt idx="509">
                  <c:v>0.309565187759831</c:v>
                </c:pt>
                <c:pt idx="510">
                  <c:v>0.30954644585292712</c:v>
                </c:pt>
                <c:pt idx="511">
                  <c:v>0.30938451293759511</c:v>
                </c:pt>
                <c:pt idx="512">
                  <c:v>0.30926426940639268</c:v>
                </c:pt>
                <c:pt idx="513">
                  <c:v>0.30866565195332318</c:v>
                </c:pt>
                <c:pt idx="514">
                  <c:v>0.30791780821917808</c:v>
                </c:pt>
                <c:pt idx="515">
                  <c:v>0.30766755124631828</c:v>
                </c:pt>
                <c:pt idx="516">
                  <c:v>0.30708807456401588</c:v>
                </c:pt>
                <c:pt idx="517">
                  <c:v>0.30706867221774553</c:v>
                </c:pt>
                <c:pt idx="518">
                  <c:v>0.30705960105743813</c:v>
                </c:pt>
                <c:pt idx="519">
                  <c:v>0.3066123287671233</c:v>
                </c:pt>
                <c:pt idx="520">
                  <c:v>0.30602831972694988</c:v>
                </c:pt>
                <c:pt idx="521">
                  <c:v>0.30602831972694988</c:v>
                </c:pt>
                <c:pt idx="522">
                  <c:v>0.30602831972694988</c:v>
                </c:pt>
                <c:pt idx="523">
                  <c:v>0.30602831972694988</c:v>
                </c:pt>
                <c:pt idx="524">
                  <c:v>0.30602831972694988</c:v>
                </c:pt>
                <c:pt idx="525">
                  <c:v>0.30602831972694988</c:v>
                </c:pt>
                <c:pt idx="526">
                  <c:v>0.30602831972694988</c:v>
                </c:pt>
                <c:pt idx="527">
                  <c:v>0.30602831972694988</c:v>
                </c:pt>
                <c:pt idx="528">
                  <c:v>0.30585535722522023</c:v>
                </c:pt>
                <c:pt idx="529">
                  <c:v>0.30503514191064557</c:v>
                </c:pt>
                <c:pt idx="530">
                  <c:v>0.30459893455098935</c:v>
                </c:pt>
                <c:pt idx="531">
                  <c:v>0.30449176096883068</c:v>
                </c:pt>
                <c:pt idx="532">
                  <c:v>0.3036310151036179</c:v>
                </c:pt>
                <c:pt idx="533">
                  <c:v>0.30342465753424658</c:v>
                </c:pt>
                <c:pt idx="534">
                  <c:v>0.30334826244919155</c:v>
                </c:pt>
                <c:pt idx="535">
                  <c:v>0.30236938959392801</c:v>
                </c:pt>
                <c:pt idx="536">
                  <c:v>0.30221161385544942</c:v>
                </c:pt>
                <c:pt idx="537">
                  <c:v>0.30196017684295157</c:v>
                </c:pt>
                <c:pt idx="538">
                  <c:v>0.30161554248312233</c:v>
                </c:pt>
                <c:pt idx="539">
                  <c:v>0.30161018985820726</c:v>
                </c:pt>
                <c:pt idx="540">
                  <c:v>0.30134008338296603</c:v>
                </c:pt>
                <c:pt idx="541">
                  <c:v>0.30118709930353765</c:v>
                </c:pt>
                <c:pt idx="542">
                  <c:v>0.30067801300678015</c:v>
                </c:pt>
                <c:pt idx="543">
                  <c:v>0.30048500881834223</c:v>
                </c:pt>
                <c:pt idx="544">
                  <c:v>0.30047045800470468</c:v>
                </c:pt>
                <c:pt idx="545">
                  <c:v>0.30045764405386693</c:v>
                </c:pt>
                <c:pt idx="546">
                  <c:v>0.30028919330289194</c:v>
                </c:pt>
                <c:pt idx="547">
                  <c:v>0.30026223615924885</c:v>
                </c:pt>
                <c:pt idx="548">
                  <c:v>0.29993865577451106</c:v>
                </c:pt>
                <c:pt idx="549">
                  <c:v>0.29992389649923901</c:v>
                </c:pt>
                <c:pt idx="550">
                  <c:v>0.29961948249619486</c:v>
                </c:pt>
                <c:pt idx="551">
                  <c:v>0.29958020579603728</c:v>
                </c:pt>
                <c:pt idx="552">
                  <c:v>0.29932170385175805</c:v>
                </c:pt>
                <c:pt idx="553">
                  <c:v>0.29900761146678184</c:v>
                </c:pt>
                <c:pt idx="554">
                  <c:v>0.29875048670843513</c:v>
                </c:pt>
                <c:pt idx="555">
                  <c:v>0.29861026065692003</c:v>
                </c:pt>
                <c:pt idx="556">
                  <c:v>0.29860610430185064</c:v>
                </c:pt>
                <c:pt idx="557">
                  <c:v>0.29842150542128609</c:v>
                </c:pt>
                <c:pt idx="558">
                  <c:v>0.29795622946307865</c:v>
                </c:pt>
                <c:pt idx="559">
                  <c:v>0.29772825370862582</c:v>
                </c:pt>
                <c:pt idx="560">
                  <c:v>0.2964645250874523</c:v>
                </c:pt>
                <c:pt idx="561">
                  <c:v>0.29631228906094897</c:v>
                </c:pt>
                <c:pt idx="562">
                  <c:v>0.29594367323517212</c:v>
                </c:pt>
                <c:pt idx="563">
                  <c:v>0.29546356958507047</c:v>
                </c:pt>
                <c:pt idx="564">
                  <c:v>0.29540424977970037</c:v>
                </c:pt>
                <c:pt idx="565">
                  <c:v>0.29538036179331756</c:v>
                </c:pt>
                <c:pt idx="566">
                  <c:v>0.29532770628661031</c:v>
                </c:pt>
                <c:pt idx="567">
                  <c:v>0.29515981735159819</c:v>
                </c:pt>
                <c:pt idx="568">
                  <c:v>0.2950567317005674</c:v>
                </c:pt>
                <c:pt idx="569">
                  <c:v>0.29492960426179604</c:v>
                </c:pt>
                <c:pt idx="570">
                  <c:v>0.29471849391940713</c:v>
                </c:pt>
                <c:pt idx="571">
                  <c:v>0.2940783249002426</c:v>
                </c:pt>
                <c:pt idx="572">
                  <c:v>0.29394501522070016</c:v>
                </c:pt>
                <c:pt idx="573">
                  <c:v>0.29391171993911719</c:v>
                </c:pt>
                <c:pt idx="574">
                  <c:v>0.29361757990867576</c:v>
                </c:pt>
                <c:pt idx="575">
                  <c:v>0.29360502283105022</c:v>
                </c:pt>
                <c:pt idx="576">
                  <c:v>0.29337058792756848</c:v>
                </c:pt>
                <c:pt idx="577">
                  <c:v>0.29327027614698847</c:v>
                </c:pt>
                <c:pt idx="578">
                  <c:v>0.29302226027397255</c:v>
                </c:pt>
                <c:pt idx="579">
                  <c:v>0.29298597521200259</c:v>
                </c:pt>
                <c:pt idx="580">
                  <c:v>0.2926179604261796</c:v>
                </c:pt>
                <c:pt idx="581">
                  <c:v>0.29205543720795224</c:v>
                </c:pt>
                <c:pt idx="582">
                  <c:v>0.29180685732596334</c:v>
                </c:pt>
                <c:pt idx="583">
                  <c:v>0.29174845606116279</c:v>
                </c:pt>
                <c:pt idx="584">
                  <c:v>0.29174657534246573</c:v>
                </c:pt>
                <c:pt idx="585">
                  <c:v>0.29127853881278537</c:v>
                </c:pt>
                <c:pt idx="586">
                  <c:v>0.29116304055868925</c:v>
                </c:pt>
                <c:pt idx="587">
                  <c:v>0.29115406476617722</c:v>
                </c:pt>
                <c:pt idx="588">
                  <c:v>0.29108447488584477</c:v>
                </c:pt>
                <c:pt idx="589">
                  <c:v>0.29100951293759514</c:v>
                </c:pt>
                <c:pt idx="590">
                  <c:v>0.29093375686585926</c:v>
                </c:pt>
                <c:pt idx="591">
                  <c:v>0.29016938341425513</c:v>
                </c:pt>
                <c:pt idx="592">
                  <c:v>0.2900221882573647</c:v>
                </c:pt>
                <c:pt idx="593">
                  <c:v>0.2888562731028485</c:v>
                </c:pt>
                <c:pt idx="594">
                  <c:v>0.28881070983810703</c:v>
                </c:pt>
                <c:pt idx="595">
                  <c:v>0.2885037309277203</c:v>
                </c:pt>
                <c:pt idx="596">
                  <c:v>0.28820622912833094</c:v>
                </c:pt>
                <c:pt idx="597">
                  <c:v>0.28805836807623586</c:v>
                </c:pt>
                <c:pt idx="598">
                  <c:v>0.28770747263897956</c:v>
                </c:pt>
                <c:pt idx="599">
                  <c:v>0.28648355703150213</c:v>
                </c:pt>
                <c:pt idx="600">
                  <c:v>0.2857305936073059</c:v>
                </c:pt>
                <c:pt idx="601">
                  <c:v>0.2852348489720668</c:v>
                </c:pt>
                <c:pt idx="602">
                  <c:v>0.28444428284444279</c:v>
                </c:pt>
                <c:pt idx="603">
                  <c:v>0.28438584474885847</c:v>
                </c:pt>
                <c:pt idx="604">
                  <c:v>0.28335633192295623</c:v>
                </c:pt>
                <c:pt idx="605">
                  <c:v>0.28316187485335786</c:v>
                </c:pt>
                <c:pt idx="606">
                  <c:v>0.28302783213742116</c:v>
                </c:pt>
                <c:pt idx="607">
                  <c:v>0.28301460283014601</c:v>
                </c:pt>
                <c:pt idx="608">
                  <c:v>0.28298763849523845</c:v>
                </c:pt>
                <c:pt idx="609">
                  <c:v>0.28285820066641981</c:v>
                </c:pt>
                <c:pt idx="610">
                  <c:v>0.2826899128268992</c:v>
                </c:pt>
                <c:pt idx="611">
                  <c:v>0.28219415905631656</c:v>
                </c:pt>
                <c:pt idx="612">
                  <c:v>0.28213394216133941</c:v>
                </c:pt>
                <c:pt idx="613">
                  <c:v>0.2821151240240593</c:v>
                </c:pt>
                <c:pt idx="614">
                  <c:v>0.282067111271329</c:v>
                </c:pt>
                <c:pt idx="615">
                  <c:v>0.28196347031963465</c:v>
                </c:pt>
                <c:pt idx="616">
                  <c:v>0.28186667479114386</c:v>
                </c:pt>
                <c:pt idx="617">
                  <c:v>0.28167107446347811</c:v>
                </c:pt>
                <c:pt idx="618">
                  <c:v>0.28161204823666552</c:v>
                </c:pt>
                <c:pt idx="619">
                  <c:v>0.281594277741538</c:v>
                </c:pt>
                <c:pt idx="620">
                  <c:v>0.2813356164383562</c:v>
                </c:pt>
                <c:pt idx="621">
                  <c:v>0.28121987569761547</c:v>
                </c:pt>
                <c:pt idx="622">
                  <c:v>0.28121689497716895</c:v>
                </c:pt>
                <c:pt idx="623">
                  <c:v>0.28086757990867578</c:v>
                </c:pt>
                <c:pt idx="624">
                  <c:v>0.2801170091324201</c:v>
                </c:pt>
                <c:pt idx="625">
                  <c:v>0.28008145131432799</c:v>
                </c:pt>
                <c:pt idx="626">
                  <c:v>0.27982191780821919</c:v>
                </c:pt>
                <c:pt idx="627">
                  <c:v>0.27965862143944337</c:v>
                </c:pt>
                <c:pt idx="628">
                  <c:v>0.27962282362549651</c:v>
                </c:pt>
                <c:pt idx="629">
                  <c:v>0.27957391099514395</c:v>
                </c:pt>
                <c:pt idx="630">
                  <c:v>0.279193302891933</c:v>
                </c:pt>
                <c:pt idx="631">
                  <c:v>0.27828936242178254</c:v>
                </c:pt>
                <c:pt idx="632">
                  <c:v>0.27799229620524757</c:v>
                </c:pt>
                <c:pt idx="633">
                  <c:v>0.27781490143668558</c:v>
                </c:pt>
                <c:pt idx="634">
                  <c:v>0.27771761690761093</c:v>
                </c:pt>
                <c:pt idx="635">
                  <c:v>0.27743525531533603</c:v>
                </c:pt>
                <c:pt idx="636">
                  <c:v>0.27739212585488077</c:v>
                </c:pt>
                <c:pt idx="637">
                  <c:v>0.27732115677321156</c:v>
                </c:pt>
                <c:pt idx="638">
                  <c:v>0.27724578503688091</c:v>
                </c:pt>
                <c:pt idx="639">
                  <c:v>0.27677905881617765</c:v>
                </c:pt>
                <c:pt idx="640">
                  <c:v>0.27676940639269404</c:v>
                </c:pt>
                <c:pt idx="641">
                  <c:v>0.27668770704628892</c:v>
                </c:pt>
                <c:pt idx="642">
                  <c:v>0.27624885844748859</c:v>
                </c:pt>
                <c:pt idx="643">
                  <c:v>0.27608753261578606</c:v>
                </c:pt>
                <c:pt idx="644">
                  <c:v>0.27568493150684931</c:v>
                </c:pt>
                <c:pt idx="645">
                  <c:v>0.27556715227948109</c:v>
                </c:pt>
                <c:pt idx="646">
                  <c:v>0.27521562658548965</c:v>
                </c:pt>
                <c:pt idx="647">
                  <c:v>0.27519161774298762</c:v>
                </c:pt>
                <c:pt idx="648">
                  <c:v>0.27512366818873668</c:v>
                </c:pt>
                <c:pt idx="649">
                  <c:v>0.27509237563085798</c:v>
                </c:pt>
                <c:pt idx="650">
                  <c:v>0.27497501079079489</c:v>
                </c:pt>
                <c:pt idx="651">
                  <c:v>0.27457341985099742</c:v>
                </c:pt>
                <c:pt idx="652">
                  <c:v>0.27452608274526091</c:v>
                </c:pt>
                <c:pt idx="653">
                  <c:v>0.27423044594379697</c:v>
                </c:pt>
                <c:pt idx="654">
                  <c:v>0.27412888671450314</c:v>
                </c:pt>
                <c:pt idx="655">
                  <c:v>0.27405414220482716</c:v>
                </c:pt>
                <c:pt idx="656">
                  <c:v>0.27387842465753426</c:v>
                </c:pt>
                <c:pt idx="657">
                  <c:v>0.27386986301369864</c:v>
                </c:pt>
                <c:pt idx="658">
                  <c:v>0.27361290382275516</c:v>
                </c:pt>
                <c:pt idx="659">
                  <c:v>0.27347031963470325</c:v>
                </c:pt>
                <c:pt idx="660">
                  <c:v>0.27310872516351964</c:v>
                </c:pt>
                <c:pt idx="661">
                  <c:v>0.27294024220766328</c:v>
                </c:pt>
                <c:pt idx="662">
                  <c:v>0.27270890410958903</c:v>
                </c:pt>
                <c:pt idx="663">
                  <c:v>0.27211254364759602</c:v>
                </c:pt>
                <c:pt idx="664">
                  <c:v>0.27209360730593607</c:v>
                </c:pt>
                <c:pt idx="665">
                  <c:v>0.27139051967819094</c:v>
                </c:pt>
                <c:pt idx="666">
                  <c:v>0.271306601978691</c:v>
                </c:pt>
                <c:pt idx="667">
                  <c:v>0.27110513155033705</c:v>
                </c:pt>
                <c:pt idx="668">
                  <c:v>0.27085279161477788</c:v>
                </c:pt>
                <c:pt idx="669">
                  <c:v>0.27085045662100454</c:v>
                </c:pt>
                <c:pt idx="670">
                  <c:v>0.27019692124065686</c:v>
                </c:pt>
                <c:pt idx="671">
                  <c:v>0.27009783522577679</c:v>
                </c:pt>
                <c:pt idx="672">
                  <c:v>0.2697678843226789</c:v>
                </c:pt>
                <c:pt idx="673">
                  <c:v>0.26952054794520547</c:v>
                </c:pt>
                <c:pt idx="674">
                  <c:v>0.26872827642608876</c:v>
                </c:pt>
                <c:pt idx="675">
                  <c:v>0.26859779299847802</c:v>
                </c:pt>
                <c:pt idx="676">
                  <c:v>0.26805159585564287</c:v>
                </c:pt>
                <c:pt idx="677">
                  <c:v>0.2679908675799087</c:v>
                </c:pt>
                <c:pt idx="678">
                  <c:v>0.26793582128838084</c:v>
                </c:pt>
                <c:pt idx="679">
                  <c:v>0.26763064434297307</c:v>
                </c:pt>
                <c:pt idx="680">
                  <c:v>0.26684654766846549</c:v>
                </c:pt>
                <c:pt idx="681">
                  <c:v>0.26529680365296804</c:v>
                </c:pt>
                <c:pt idx="682">
                  <c:v>0.26529037237121367</c:v>
                </c:pt>
                <c:pt idx="683">
                  <c:v>0.26522302038088885</c:v>
                </c:pt>
                <c:pt idx="684">
                  <c:v>0.26489125210285991</c:v>
                </c:pt>
                <c:pt idx="685">
                  <c:v>0.26474245883492459</c:v>
                </c:pt>
                <c:pt idx="686">
                  <c:v>0.26469955661438693</c:v>
                </c:pt>
                <c:pt idx="687">
                  <c:v>0.26461368413423209</c:v>
                </c:pt>
                <c:pt idx="688">
                  <c:v>0.26428670264286708</c:v>
                </c:pt>
                <c:pt idx="689">
                  <c:v>0.26399719002458732</c:v>
                </c:pt>
                <c:pt idx="690">
                  <c:v>0.26391833369573098</c:v>
                </c:pt>
                <c:pt idx="691">
                  <c:v>0.26369863013698625</c:v>
                </c:pt>
                <c:pt idx="692">
                  <c:v>0.26304631441617748</c:v>
                </c:pt>
                <c:pt idx="693">
                  <c:v>0.26298591481239886</c:v>
                </c:pt>
                <c:pt idx="694">
                  <c:v>0.26287823439878227</c:v>
                </c:pt>
                <c:pt idx="695">
                  <c:v>0.26287262872628714</c:v>
                </c:pt>
                <c:pt idx="696">
                  <c:v>0.26281767446151011</c:v>
                </c:pt>
                <c:pt idx="697">
                  <c:v>0.26232876712328768</c:v>
                </c:pt>
                <c:pt idx="698">
                  <c:v>0.26225080743958123</c:v>
                </c:pt>
                <c:pt idx="699">
                  <c:v>0.26179190655813644</c:v>
                </c:pt>
                <c:pt idx="700">
                  <c:v>0.2617861160743829</c:v>
                </c:pt>
                <c:pt idx="701">
                  <c:v>0.26155945999602936</c:v>
                </c:pt>
                <c:pt idx="702">
                  <c:v>0.26145539752244873</c:v>
                </c:pt>
                <c:pt idx="703">
                  <c:v>0.26145357686453574</c:v>
                </c:pt>
                <c:pt idx="704">
                  <c:v>0.26134769373304217</c:v>
                </c:pt>
                <c:pt idx="705">
                  <c:v>0.2607361963190184</c:v>
                </c:pt>
                <c:pt idx="706">
                  <c:v>0.26052511415525115</c:v>
                </c:pt>
                <c:pt idx="707">
                  <c:v>0.26051142444349307</c:v>
                </c:pt>
                <c:pt idx="708">
                  <c:v>0.26041623294610766</c:v>
                </c:pt>
                <c:pt idx="709">
                  <c:v>0.26012176560121764</c:v>
                </c:pt>
                <c:pt idx="710">
                  <c:v>0.26009178543425121</c:v>
                </c:pt>
                <c:pt idx="711">
                  <c:v>0.26003364575823118</c:v>
                </c:pt>
                <c:pt idx="712">
                  <c:v>0.25948915525114152</c:v>
                </c:pt>
                <c:pt idx="713">
                  <c:v>0.2592966807529048</c:v>
                </c:pt>
                <c:pt idx="714">
                  <c:v>0.25806005258060055</c:v>
                </c:pt>
                <c:pt idx="715">
                  <c:v>0.25806005258060055</c:v>
                </c:pt>
                <c:pt idx="716">
                  <c:v>0.25806005258060055</c:v>
                </c:pt>
                <c:pt idx="717">
                  <c:v>0.25806005258060055</c:v>
                </c:pt>
                <c:pt idx="718">
                  <c:v>0.25806005258060055</c:v>
                </c:pt>
                <c:pt idx="719">
                  <c:v>0.25806005258060055</c:v>
                </c:pt>
                <c:pt idx="720">
                  <c:v>0.25784858712196412</c:v>
                </c:pt>
                <c:pt idx="721">
                  <c:v>0.25639961256399618</c:v>
                </c:pt>
                <c:pt idx="722">
                  <c:v>0.25593607305936072</c:v>
                </c:pt>
                <c:pt idx="723">
                  <c:v>0.25564158559989408</c:v>
                </c:pt>
                <c:pt idx="724">
                  <c:v>0.25557077625570779</c:v>
                </c:pt>
                <c:pt idx="725">
                  <c:v>0.2532805221161385</c:v>
                </c:pt>
                <c:pt idx="726">
                  <c:v>0.25308219178082197</c:v>
                </c:pt>
                <c:pt idx="727">
                  <c:v>0.25272364463289121</c:v>
                </c:pt>
                <c:pt idx="728">
                  <c:v>0.25248480590946343</c:v>
                </c:pt>
                <c:pt idx="729">
                  <c:v>0.25238794147796101</c:v>
                </c:pt>
                <c:pt idx="730">
                  <c:v>0.25223744292237438</c:v>
                </c:pt>
                <c:pt idx="731">
                  <c:v>0.25215078870900787</c:v>
                </c:pt>
                <c:pt idx="732">
                  <c:v>0.25195433789954336</c:v>
                </c:pt>
                <c:pt idx="733">
                  <c:v>0.2515220700152207</c:v>
                </c:pt>
                <c:pt idx="734">
                  <c:v>0.25133039353789405</c:v>
                </c:pt>
                <c:pt idx="735">
                  <c:v>0.25128910011493177</c:v>
                </c:pt>
                <c:pt idx="736">
                  <c:v>0.25095763571790969</c:v>
                </c:pt>
                <c:pt idx="737">
                  <c:v>0.24967988209997347</c:v>
                </c:pt>
                <c:pt idx="738">
                  <c:v>0.24945036360561473</c:v>
                </c:pt>
                <c:pt idx="739">
                  <c:v>0.24934768427919102</c:v>
                </c:pt>
                <c:pt idx="740">
                  <c:v>0.24807518423075192</c:v>
                </c:pt>
                <c:pt idx="741">
                  <c:v>0.24748858447488584</c:v>
                </c:pt>
                <c:pt idx="742">
                  <c:v>0.24672983257229833</c:v>
                </c:pt>
                <c:pt idx="743">
                  <c:v>0.24594441989492807</c:v>
                </c:pt>
                <c:pt idx="744">
                  <c:v>0.24544040765005626</c:v>
                </c:pt>
                <c:pt idx="745">
                  <c:v>0.24526748971193416</c:v>
                </c:pt>
                <c:pt idx="746">
                  <c:v>0.2450887297633873</c:v>
                </c:pt>
                <c:pt idx="747">
                  <c:v>0.24504109589041098</c:v>
                </c:pt>
                <c:pt idx="748">
                  <c:v>0.24501712328767122</c:v>
                </c:pt>
                <c:pt idx="749">
                  <c:v>0.24492009132420095</c:v>
                </c:pt>
                <c:pt idx="750">
                  <c:v>0.24487932159165032</c:v>
                </c:pt>
                <c:pt idx="751">
                  <c:v>0.24452054794520547</c:v>
                </c:pt>
                <c:pt idx="752">
                  <c:v>0.24434562348076966</c:v>
                </c:pt>
                <c:pt idx="753">
                  <c:v>0.24414003044140031</c:v>
                </c:pt>
                <c:pt idx="754">
                  <c:v>0.24322678843226789</c:v>
                </c:pt>
                <c:pt idx="755">
                  <c:v>0.24291035808699835</c:v>
                </c:pt>
                <c:pt idx="756">
                  <c:v>0.24246575342465759</c:v>
                </c:pt>
                <c:pt idx="757">
                  <c:v>0.24203537500656064</c:v>
                </c:pt>
                <c:pt idx="758">
                  <c:v>0.24151445966514459</c:v>
                </c:pt>
                <c:pt idx="759">
                  <c:v>0.24132039573820396</c:v>
                </c:pt>
                <c:pt idx="760">
                  <c:v>0.2409404810344048</c:v>
                </c:pt>
                <c:pt idx="761">
                  <c:v>0.24082191780821918</c:v>
                </c:pt>
                <c:pt idx="762">
                  <c:v>0.24082191780821918</c:v>
                </c:pt>
                <c:pt idx="763">
                  <c:v>0.24073249619482492</c:v>
                </c:pt>
                <c:pt idx="764">
                  <c:v>0.2403968656632279</c:v>
                </c:pt>
                <c:pt idx="765">
                  <c:v>0.23979162063632348</c:v>
                </c:pt>
                <c:pt idx="766">
                  <c:v>0.23955815202793446</c:v>
                </c:pt>
                <c:pt idx="767">
                  <c:v>0.2389532841587636</c:v>
                </c:pt>
                <c:pt idx="768">
                  <c:v>0.23888427655550934</c:v>
                </c:pt>
                <c:pt idx="769">
                  <c:v>0.23860825722983262</c:v>
                </c:pt>
                <c:pt idx="770">
                  <c:v>0.23805261519302626</c:v>
                </c:pt>
                <c:pt idx="771">
                  <c:v>0.23787224538415719</c:v>
                </c:pt>
                <c:pt idx="772">
                  <c:v>0.23771159079378265</c:v>
                </c:pt>
                <c:pt idx="773">
                  <c:v>0.2373316210045662</c:v>
                </c:pt>
                <c:pt idx="774">
                  <c:v>0.23675107236751078</c:v>
                </c:pt>
                <c:pt idx="775">
                  <c:v>0.23653123624579195</c:v>
                </c:pt>
                <c:pt idx="776">
                  <c:v>0.23639199649615136</c:v>
                </c:pt>
                <c:pt idx="777">
                  <c:v>0.23634703196347032</c:v>
                </c:pt>
                <c:pt idx="778">
                  <c:v>0.23625570776255708</c:v>
                </c:pt>
                <c:pt idx="779">
                  <c:v>0.23625570776255708</c:v>
                </c:pt>
                <c:pt idx="780">
                  <c:v>0.23625570776255708</c:v>
                </c:pt>
                <c:pt idx="781">
                  <c:v>0.23625570776255708</c:v>
                </c:pt>
                <c:pt idx="782">
                  <c:v>0.23625570776255708</c:v>
                </c:pt>
                <c:pt idx="783">
                  <c:v>0.23617138777764307</c:v>
                </c:pt>
                <c:pt idx="784">
                  <c:v>0.23592085235920851</c:v>
                </c:pt>
                <c:pt idx="785">
                  <c:v>0.23556785161704219</c:v>
                </c:pt>
                <c:pt idx="786">
                  <c:v>0.23521689497716894</c:v>
                </c:pt>
                <c:pt idx="787">
                  <c:v>0.23515796116865276</c:v>
                </c:pt>
                <c:pt idx="788">
                  <c:v>0.23481030497773273</c:v>
                </c:pt>
                <c:pt idx="789">
                  <c:v>0.23436073059360732</c:v>
                </c:pt>
                <c:pt idx="790">
                  <c:v>0.2341704718417047</c:v>
                </c:pt>
                <c:pt idx="791">
                  <c:v>0.23409436834094369</c:v>
                </c:pt>
                <c:pt idx="792">
                  <c:v>0.23407951887738054</c:v>
                </c:pt>
                <c:pt idx="793">
                  <c:v>0.23392003822873528</c:v>
                </c:pt>
                <c:pt idx="794">
                  <c:v>0.23391833095029443</c:v>
                </c:pt>
                <c:pt idx="795">
                  <c:v>0.23352960025634864</c:v>
                </c:pt>
                <c:pt idx="796">
                  <c:v>0.23319477634546126</c:v>
                </c:pt>
                <c:pt idx="797">
                  <c:v>0.23317514677103718</c:v>
                </c:pt>
                <c:pt idx="798">
                  <c:v>0.23310502283105022</c:v>
                </c:pt>
                <c:pt idx="799">
                  <c:v>0.23296179029895753</c:v>
                </c:pt>
                <c:pt idx="800">
                  <c:v>0.23197690034918078</c:v>
                </c:pt>
                <c:pt idx="801">
                  <c:v>0.23128424657534247</c:v>
                </c:pt>
                <c:pt idx="802">
                  <c:v>0.23124348699293282</c:v>
                </c:pt>
                <c:pt idx="803">
                  <c:v>0.22965232716494441</c:v>
                </c:pt>
                <c:pt idx="804">
                  <c:v>0.22883110040644294</c:v>
                </c:pt>
                <c:pt idx="805">
                  <c:v>0.22866552511415525</c:v>
                </c:pt>
                <c:pt idx="806">
                  <c:v>0.22828675799086764</c:v>
                </c:pt>
                <c:pt idx="807">
                  <c:v>0.22810082937284509</c:v>
                </c:pt>
                <c:pt idx="808">
                  <c:v>0.22787986783977429</c:v>
                </c:pt>
                <c:pt idx="809">
                  <c:v>0.2278705749496735</c:v>
                </c:pt>
                <c:pt idx="810">
                  <c:v>0.22742922374429222</c:v>
                </c:pt>
                <c:pt idx="811">
                  <c:v>0.22729578893962454</c:v>
                </c:pt>
                <c:pt idx="812">
                  <c:v>0.22630251962813316</c:v>
                </c:pt>
                <c:pt idx="813">
                  <c:v>0.22615313347892263</c:v>
                </c:pt>
                <c:pt idx="814">
                  <c:v>0.22588660578386605</c:v>
                </c:pt>
                <c:pt idx="815">
                  <c:v>0.22568844889553996</c:v>
                </c:pt>
                <c:pt idx="816">
                  <c:v>0.2256468797564688</c:v>
                </c:pt>
                <c:pt idx="817">
                  <c:v>0.22544799594114662</c:v>
                </c:pt>
                <c:pt idx="818">
                  <c:v>0.22531392694063918</c:v>
                </c:pt>
                <c:pt idx="819">
                  <c:v>0.22479452054794521</c:v>
                </c:pt>
                <c:pt idx="820">
                  <c:v>0.22475519373515523</c:v>
                </c:pt>
                <c:pt idx="821">
                  <c:v>0.22462084148727984</c:v>
                </c:pt>
                <c:pt idx="822">
                  <c:v>0.22435174487905971</c:v>
                </c:pt>
                <c:pt idx="823">
                  <c:v>0.22433002107798855</c:v>
                </c:pt>
                <c:pt idx="824">
                  <c:v>0.22431506849315069</c:v>
                </c:pt>
                <c:pt idx="825">
                  <c:v>0.22359208523592086</c:v>
                </c:pt>
                <c:pt idx="826">
                  <c:v>0.22348934550989349</c:v>
                </c:pt>
                <c:pt idx="827">
                  <c:v>0.22306271823798013</c:v>
                </c:pt>
                <c:pt idx="828">
                  <c:v>0.2219923896499239</c:v>
                </c:pt>
                <c:pt idx="829">
                  <c:v>0.22086384652939317</c:v>
                </c:pt>
                <c:pt idx="830">
                  <c:v>0.22081747843734145</c:v>
                </c:pt>
                <c:pt idx="831">
                  <c:v>0.22070627547717767</c:v>
                </c:pt>
                <c:pt idx="832">
                  <c:v>0.22053367579908673</c:v>
                </c:pt>
                <c:pt idx="833">
                  <c:v>0.22043946932006633</c:v>
                </c:pt>
                <c:pt idx="834">
                  <c:v>0.21935831798845498</c:v>
                </c:pt>
                <c:pt idx="835">
                  <c:v>0.21889649923896498</c:v>
                </c:pt>
                <c:pt idx="836">
                  <c:v>0.21861733911244283</c:v>
                </c:pt>
                <c:pt idx="837">
                  <c:v>0.21849315068493147</c:v>
                </c:pt>
                <c:pt idx="838">
                  <c:v>0.21765827716170183</c:v>
                </c:pt>
                <c:pt idx="839">
                  <c:v>0.21725522119919161</c:v>
                </c:pt>
                <c:pt idx="840">
                  <c:v>0.21699511335416161</c:v>
                </c:pt>
                <c:pt idx="841">
                  <c:v>0.21675949326336466</c:v>
                </c:pt>
                <c:pt idx="842">
                  <c:v>0.21667127900004612</c:v>
                </c:pt>
                <c:pt idx="843">
                  <c:v>0.21656392694063922</c:v>
                </c:pt>
                <c:pt idx="844">
                  <c:v>0.21473689932594042</c:v>
                </c:pt>
                <c:pt idx="845">
                  <c:v>0.21420220526831596</c:v>
                </c:pt>
                <c:pt idx="846">
                  <c:v>0.21413051750380521</c:v>
                </c:pt>
                <c:pt idx="847">
                  <c:v>0.21358943815763351</c:v>
                </c:pt>
                <c:pt idx="848">
                  <c:v>0.21297117020324113</c:v>
                </c:pt>
                <c:pt idx="849">
                  <c:v>0.21243137095020656</c:v>
                </c:pt>
                <c:pt idx="850">
                  <c:v>0.21083206494165399</c:v>
                </c:pt>
                <c:pt idx="851">
                  <c:v>0.21059529849484182</c:v>
                </c:pt>
                <c:pt idx="852">
                  <c:v>0.20915525114155251</c:v>
                </c:pt>
                <c:pt idx="853">
                  <c:v>0.20889884897838945</c:v>
                </c:pt>
                <c:pt idx="854">
                  <c:v>0.20856164383561643</c:v>
                </c:pt>
                <c:pt idx="855">
                  <c:v>0.20849777170776868</c:v>
                </c:pt>
                <c:pt idx="856">
                  <c:v>0.20805578945686973</c:v>
                </c:pt>
                <c:pt idx="857">
                  <c:v>0.20743150684931508</c:v>
                </c:pt>
                <c:pt idx="858">
                  <c:v>0.20649416539827498</c:v>
                </c:pt>
                <c:pt idx="859">
                  <c:v>0.20637095020656665</c:v>
                </c:pt>
                <c:pt idx="860">
                  <c:v>0.20507990867579909</c:v>
                </c:pt>
                <c:pt idx="861">
                  <c:v>0.20358592447633544</c:v>
                </c:pt>
                <c:pt idx="862">
                  <c:v>0.2035587899543379</c:v>
                </c:pt>
                <c:pt idx="863">
                  <c:v>0.20198344748858446</c:v>
                </c:pt>
                <c:pt idx="864">
                  <c:v>0.20171419144021885</c:v>
                </c:pt>
                <c:pt idx="865">
                  <c:v>0.19929103580869992</c:v>
                </c:pt>
                <c:pt idx="866">
                  <c:v>0.19929103580869992</c:v>
                </c:pt>
                <c:pt idx="867">
                  <c:v>0.19929103580869992</c:v>
                </c:pt>
                <c:pt idx="868">
                  <c:v>0.19901177365923536</c:v>
                </c:pt>
                <c:pt idx="869">
                  <c:v>0.19892284275845926</c:v>
                </c:pt>
                <c:pt idx="870">
                  <c:v>0.19815749419210127</c:v>
                </c:pt>
                <c:pt idx="871">
                  <c:v>0.19801369863013699</c:v>
                </c:pt>
                <c:pt idx="872">
                  <c:v>0.19750805281228984</c:v>
                </c:pt>
                <c:pt idx="873">
                  <c:v>0.19738567178635669</c:v>
                </c:pt>
                <c:pt idx="874">
                  <c:v>0.19686073059360731</c:v>
                </c:pt>
                <c:pt idx="875">
                  <c:v>0.19616430758477119</c:v>
                </c:pt>
                <c:pt idx="876">
                  <c:v>0.19535314296099413</c:v>
                </c:pt>
                <c:pt idx="877">
                  <c:v>0.19445716691417653</c:v>
                </c:pt>
                <c:pt idx="878">
                  <c:v>0.19417529791736271</c:v>
                </c:pt>
                <c:pt idx="879">
                  <c:v>0.19406392694063923</c:v>
                </c:pt>
                <c:pt idx="880">
                  <c:v>0.19390205356704471</c:v>
                </c:pt>
                <c:pt idx="881">
                  <c:v>0.1938356164383562</c:v>
                </c:pt>
                <c:pt idx="882">
                  <c:v>0.19067978747392755</c:v>
                </c:pt>
                <c:pt idx="883">
                  <c:v>0.19036747118938893</c:v>
                </c:pt>
                <c:pt idx="884">
                  <c:v>0.18881278538812785</c:v>
                </c:pt>
                <c:pt idx="885">
                  <c:v>0.18876558195094692</c:v>
                </c:pt>
                <c:pt idx="886">
                  <c:v>0.18843283582089551</c:v>
                </c:pt>
                <c:pt idx="887">
                  <c:v>0.18816590563165905</c:v>
                </c:pt>
                <c:pt idx="888">
                  <c:v>0.18797564687975646</c:v>
                </c:pt>
                <c:pt idx="889">
                  <c:v>0.18767123287671234</c:v>
                </c:pt>
                <c:pt idx="890">
                  <c:v>0.18634689606436181</c:v>
                </c:pt>
                <c:pt idx="891">
                  <c:v>0.18552531442762155</c:v>
                </c:pt>
                <c:pt idx="892">
                  <c:v>0.18432267884322678</c:v>
                </c:pt>
                <c:pt idx="893">
                  <c:v>0.18330977748785968</c:v>
                </c:pt>
                <c:pt idx="894">
                  <c:v>0.18241746706555401</c:v>
                </c:pt>
                <c:pt idx="895">
                  <c:v>0.18239726027397257</c:v>
                </c:pt>
                <c:pt idx="896">
                  <c:v>0.18127853881278541</c:v>
                </c:pt>
                <c:pt idx="897">
                  <c:v>0.18013237396799039</c:v>
                </c:pt>
                <c:pt idx="898">
                  <c:v>0.17837084148727983</c:v>
                </c:pt>
                <c:pt idx="899">
                  <c:v>0.17738299086757991</c:v>
                </c:pt>
                <c:pt idx="900">
                  <c:v>0.17715468036529683</c:v>
                </c:pt>
                <c:pt idx="901">
                  <c:v>0.17700405885337392</c:v>
                </c:pt>
                <c:pt idx="902">
                  <c:v>0.17554899999319487</c:v>
                </c:pt>
                <c:pt idx="903">
                  <c:v>0.17541666666666667</c:v>
                </c:pt>
                <c:pt idx="904">
                  <c:v>0.17519025875190258</c:v>
                </c:pt>
                <c:pt idx="905">
                  <c:v>0.17418361699183618</c:v>
                </c:pt>
                <c:pt idx="906">
                  <c:v>0.17344463470319627</c:v>
                </c:pt>
                <c:pt idx="907">
                  <c:v>0.17309540975726992</c:v>
                </c:pt>
                <c:pt idx="908">
                  <c:v>0.17150961671509621</c:v>
                </c:pt>
                <c:pt idx="909">
                  <c:v>0.17146618671466188</c:v>
                </c:pt>
                <c:pt idx="910">
                  <c:v>0.17133632990867581</c:v>
                </c:pt>
                <c:pt idx="911">
                  <c:v>0.17068353276661796</c:v>
                </c:pt>
                <c:pt idx="912">
                  <c:v>0.16905162738496071</c:v>
                </c:pt>
                <c:pt idx="913">
                  <c:v>0.16853881278538813</c:v>
                </c:pt>
                <c:pt idx="914">
                  <c:v>0.16837899543378995</c:v>
                </c:pt>
                <c:pt idx="915">
                  <c:v>0.16820776255707762</c:v>
                </c:pt>
                <c:pt idx="916">
                  <c:v>0.166897199168972</c:v>
                </c:pt>
                <c:pt idx="917">
                  <c:v>0.1665347539320142</c:v>
                </c:pt>
                <c:pt idx="918">
                  <c:v>0.16643835616438357</c:v>
                </c:pt>
                <c:pt idx="919">
                  <c:v>0.16625924388481461</c:v>
                </c:pt>
                <c:pt idx="920">
                  <c:v>0.16407534246575348</c:v>
                </c:pt>
                <c:pt idx="921">
                  <c:v>0.16050920160509202</c:v>
                </c:pt>
                <c:pt idx="922">
                  <c:v>0.15969200465574357</c:v>
                </c:pt>
                <c:pt idx="923">
                  <c:v>0.15951163445299305</c:v>
                </c:pt>
                <c:pt idx="924">
                  <c:v>0.15777466445274665</c:v>
                </c:pt>
                <c:pt idx="925">
                  <c:v>0.1563898401826484</c:v>
                </c:pt>
                <c:pt idx="926">
                  <c:v>0.15429223744292236</c:v>
                </c:pt>
                <c:pt idx="927">
                  <c:v>0.15413620261651084</c:v>
                </c:pt>
                <c:pt idx="928">
                  <c:v>0.15375982042648709</c:v>
                </c:pt>
                <c:pt idx="929">
                  <c:v>0.15355657026889905</c:v>
                </c:pt>
                <c:pt idx="930">
                  <c:v>0.15243436073059358</c:v>
                </c:pt>
                <c:pt idx="931">
                  <c:v>0.15170846254649639</c:v>
                </c:pt>
                <c:pt idx="932">
                  <c:v>0.14912480974124809</c:v>
                </c:pt>
                <c:pt idx="933">
                  <c:v>0.1475301648336976</c:v>
                </c:pt>
                <c:pt idx="934">
                  <c:v>0.14588192982210021</c:v>
                </c:pt>
                <c:pt idx="935">
                  <c:v>0.14585331050228312</c:v>
                </c:pt>
                <c:pt idx="936">
                  <c:v>0.14397398643973991</c:v>
                </c:pt>
                <c:pt idx="937">
                  <c:v>0.14349771689497717</c:v>
                </c:pt>
                <c:pt idx="938">
                  <c:v>0.1428956476045517</c:v>
                </c:pt>
                <c:pt idx="939">
                  <c:v>0.14087219224205522</c:v>
                </c:pt>
                <c:pt idx="940">
                  <c:v>0.14052511415525118</c:v>
                </c:pt>
                <c:pt idx="941">
                  <c:v>0.14052511415525118</c:v>
                </c:pt>
                <c:pt idx="942">
                  <c:v>0.14052511415525118</c:v>
                </c:pt>
                <c:pt idx="943">
                  <c:v>0.14052511415525118</c:v>
                </c:pt>
                <c:pt idx="944">
                  <c:v>0.14052511415525118</c:v>
                </c:pt>
                <c:pt idx="945">
                  <c:v>0.13976027397260277</c:v>
                </c:pt>
                <c:pt idx="946">
                  <c:v>0.13964992389649925</c:v>
                </c:pt>
                <c:pt idx="947">
                  <c:v>0.13768391679350583</c:v>
                </c:pt>
                <c:pt idx="948">
                  <c:v>0.13755707762557073</c:v>
                </c:pt>
                <c:pt idx="949">
                  <c:v>0.13508371385083714</c:v>
                </c:pt>
                <c:pt idx="950">
                  <c:v>0.13363774733637748</c:v>
                </c:pt>
                <c:pt idx="951">
                  <c:v>0.12824657534246575</c:v>
                </c:pt>
                <c:pt idx="952">
                  <c:v>0.12619591215481621</c:v>
                </c:pt>
                <c:pt idx="953">
                  <c:v>0.12619591215481621</c:v>
                </c:pt>
                <c:pt idx="954">
                  <c:v>0.12619591215481621</c:v>
                </c:pt>
                <c:pt idx="955">
                  <c:v>0.12616873233311585</c:v>
                </c:pt>
                <c:pt idx="956">
                  <c:v>0.12616873233311585</c:v>
                </c:pt>
                <c:pt idx="957">
                  <c:v>0.12616873233311585</c:v>
                </c:pt>
                <c:pt idx="958">
                  <c:v>0.12602739726027398</c:v>
                </c:pt>
                <c:pt idx="959">
                  <c:v>0.12197524482352601</c:v>
                </c:pt>
                <c:pt idx="960">
                  <c:v>0.12101788432267885</c:v>
                </c:pt>
                <c:pt idx="961">
                  <c:v>0.11916962624725182</c:v>
                </c:pt>
                <c:pt idx="962">
                  <c:v>0.11570075478603979</c:v>
                </c:pt>
                <c:pt idx="963">
                  <c:v>0.11567641762131643</c:v>
                </c:pt>
                <c:pt idx="964">
                  <c:v>0.11453576864535768</c:v>
                </c:pt>
                <c:pt idx="965">
                  <c:v>0.10713153221714865</c:v>
                </c:pt>
                <c:pt idx="966">
                  <c:v>0.1052511415525114</c:v>
                </c:pt>
                <c:pt idx="967">
                  <c:v>0.10419837645865043</c:v>
                </c:pt>
                <c:pt idx="968">
                  <c:v>0.10237506341958397</c:v>
                </c:pt>
                <c:pt idx="969">
                  <c:v>0.10159817351598172</c:v>
                </c:pt>
                <c:pt idx="970">
                  <c:v>9.9615477048786386E-2</c:v>
                </c:pt>
                <c:pt idx="971">
                  <c:v>9.9615477048786386E-2</c:v>
                </c:pt>
                <c:pt idx="972">
                  <c:v>9.9211290992112885E-2</c:v>
                </c:pt>
                <c:pt idx="973">
                  <c:v>9.8569401181040781E-2</c:v>
                </c:pt>
                <c:pt idx="974">
                  <c:v>9.7123287671232877E-2</c:v>
                </c:pt>
                <c:pt idx="975">
                  <c:v>7.62861491628615E-2</c:v>
                </c:pt>
                <c:pt idx="976">
                  <c:v>7.2686608890131385E-2</c:v>
                </c:pt>
                <c:pt idx="977">
                  <c:v>7.232876712328766E-2</c:v>
                </c:pt>
                <c:pt idx="978">
                  <c:v>6.4948329728430676E-2</c:v>
                </c:pt>
                <c:pt idx="979">
                  <c:v>6.4948329728430676E-2</c:v>
                </c:pt>
                <c:pt idx="980">
                  <c:v>6.4003044140030441E-2</c:v>
                </c:pt>
                <c:pt idx="981">
                  <c:v>5.9543223682166954E-2</c:v>
                </c:pt>
                <c:pt idx="982">
                  <c:v>5.7907845579078472E-2</c:v>
                </c:pt>
                <c:pt idx="983">
                  <c:v>5.5313408053134068E-2</c:v>
                </c:pt>
                <c:pt idx="984">
                  <c:v>4.1940639269406395E-2</c:v>
                </c:pt>
                <c:pt idx="985">
                  <c:v>4.0936764909367651E-2</c:v>
                </c:pt>
                <c:pt idx="986">
                  <c:v>2.9345971126793047E-2</c:v>
                </c:pt>
                <c:pt idx="987">
                  <c:v>2.9161477791614786E-2</c:v>
                </c:pt>
                <c:pt idx="988">
                  <c:v>2.5860554970144004E-2</c:v>
                </c:pt>
              </c:numCache>
            </c:numRef>
          </c:yVal>
          <c:smooth val="0"/>
          <c:extLst>
            <c:ext xmlns:c16="http://schemas.microsoft.com/office/drawing/2014/chart" uri="{C3380CC4-5D6E-409C-BE32-E72D297353CC}">
              <c16:uniqueId val="{00000001-1043-4FE4-AD09-04B0230F4DE6}"/>
            </c:ext>
          </c:extLst>
        </c:ser>
        <c:ser>
          <c:idx val="2"/>
          <c:order val="2"/>
          <c:tx>
            <c:v> Fleetwide average</c:v>
          </c:tx>
          <c:spPr>
            <a:ln w="19050">
              <a:solidFill>
                <a:schemeClr val="tx1"/>
              </a:solidFill>
              <a:prstDash val="sysDash"/>
            </a:ln>
          </c:spPr>
          <c:marker>
            <c:symbol val="none"/>
          </c:marker>
          <c:yVal>
            <c:numRef>
              <c:f>'Capacity Factor in 2021 by COD'!$E$30:$E$48</c:f>
              <c:numCache>
                <c:formatCode>0.0%</c:formatCode>
                <c:ptCount val="19"/>
                <c:pt idx="0">
                  <c:v>0.34817604857136991</c:v>
                </c:pt>
                <c:pt idx="1">
                  <c:v>0.34817604857136991</c:v>
                </c:pt>
                <c:pt idx="2">
                  <c:v>0.34817604857136991</c:v>
                </c:pt>
                <c:pt idx="3">
                  <c:v>0.34817604857136991</c:v>
                </c:pt>
                <c:pt idx="4">
                  <c:v>0.34817604857136991</c:v>
                </c:pt>
                <c:pt idx="5">
                  <c:v>0.34817604857136991</c:v>
                </c:pt>
                <c:pt idx="6">
                  <c:v>0.34817604857136991</c:v>
                </c:pt>
                <c:pt idx="7">
                  <c:v>0.34817604857136991</c:v>
                </c:pt>
                <c:pt idx="8">
                  <c:v>0.34817604857136991</c:v>
                </c:pt>
                <c:pt idx="9">
                  <c:v>0.34817604857136991</c:v>
                </c:pt>
                <c:pt idx="10">
                  <c:v>0.34817604857136991</c:v>
                </c:pt>
                <c:pt idx="11">
                  <c:v>0.34817604857136991</c:v>
                </c:pt>
                <c:pt idx="12">
                  <c:v>0.34817604857136991</c:v>
                </c:pt>
                <c:pt idx="13">
                  <c:v>0.34817604857136991</c:v>
                </c:pt>
                <c:pt idx="14">
                  <c:v>0.34817604857136991</c:v>
                </c:pt>
                <c:pt idx="15">
                  <c:v>0.34817604857136991</c:v>
                </c:pt>
                <c:pt idx="16">
                  <c:v>0.34817604857136991</c:v>
                </c:pt>
                <c:pt idx="17">
                  <c:v>0.34817604857136991</c:v>
                </c:pt>
                <c:pt idx="18">
                  <c:v>0.34817604857136991</c:v>
                </c:pt>
              </c:numCache>
            </c:numRef>
          </c:yVal>
          <c:smooth val="0"/>
          <c:extLst>
            <c:ext xmlns:c16="http://schemas.microsoft.com/office/drawing/2014/chart" uri="{C3380CC4-5D6E-409C-BE32-E72D297353CC}">
              <c16:uniqueId val="{00000002-1043-4FE4-AD09-04B0230F4DE6}"/>
            </c:ext>
          </c:extLst>
        </c:ser>
        <c:dLbls>
          <c:showLegendKey val="0"/>
          <c:showVal val="0"/>
          <c:showCatName val="0"/>
          <c:showSerName val="0"/>
          <c:showPercent val="0"/>
          <c:showBubbleSize val="0"/>
        </c:dLbls>
        <c:axId val="1286001368"/>
        <c:axId val="1"/>
      </c:scatterChart>
      <c:catAx>
        <c:axId val="1286001368"/>
        <c:scaling>
          <c:orientation val="minMax"/>
        </c:scaling>
        <c:delete val="0"/>
        <c:axPos val="b"/>
        <c:numFmt formatCode="&quot;1998-99&quot;" sourceLinked="1"/>
        <c:majorTickMark val="out"/>
        <c:minorTickMark val="none"/>
        <c:tickLblPos val="nextTo"/>
        <c:spPr>
          <a:ln w="3175">
            <a:noFill/>
            <a:prstDash val="solid"/>
          </a:ln>
        </c:spPr>
        <c:txPr>
          <a:bodyPr rot="-5400000" vert="horz"/>
          <a:lstStyle/>
          <a:p>
            <a:pPr>
              <a:defRPr/>
            </a:pPr>
            <a:endParaRPr lang="en-US"/>
          </a:p>
        </c:txPr>
        <c:crossAx val="1"/>
        <c:crosses val="autoZero"/>
        <c:auto val="1"/>
        <c:lblAlgn val="ctr"/>
        <c:lblOffset val="50"/>
        <c:tickLblSkip val="1"/>
        <c:tickMarkSkip val="1"/>
        <c:noMultiLvlLbl val="1"/>
      </c:catAx>
      <c:valAx>
        <c:axId val="1"/>
        <c:scaling>
          <c:orientation val="minMax"/>
          <c:max val="0.60000000000000009"/>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286001368"/>
        <c:crosses val="autoZero"/>
        <c:crossBetween val="between"/>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714983497018033E-2"/>
          <c:y val="0.10267729138899656"/>
          <c:w val="0.86794016218824677"/>
          <c:h val="0.71379354891562941"/>
        </c:manualLayout>
      </c:layout>
      <c:barChart>
        <c:barDir val="col"/>
        <c:grouping val="clustered"/>
        <c:varyColors val="0"/>
        <c:ser>
          <c:idx val="0"/>
          <c:order val="0"/>
          <c:tx>
            <c:v> Weighted-Average Capacity Factor in 2019 (left scale)</c:v>
          </c:tx>
          <c:spPr>
            <a:solidFill>
              <a:schemeClr val="accent1">
                <a:lumMod val="60000"/>
                <a:lumOff val="40000"/>
              </a:schemeClr>
            </a:solidFill>
            <a:ln w="3175">
              <a:noFill/>
            </a:ln>
          </c:spPr>
          <c:invertIfNegative val="0"/>
          <c:cat>
            <c:strRef>
              <c:f>'Capacity Factor Drivers'!$A$31:$A$50</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'Capacity Factor Drivers'!$B$31:$B$50</c:f>
              <c:numCache>
                <c:formatCode>0.0%</c:formatCode>
                <c:ptCount val="20"/>
                <c:pt idx="0">
                  <c:v>0.21465397569440861</c:v>
                </c:pt>
                <c:pt idx="1">
                  <c:v>0.17866114094338531</c:v>
                </c:pt>
                <c:pt idx="2">
                  <c:v>0.2272618041378317</c:v>
                </c:pt>
                <c:pt idx="3">
                  <c:v>0.2725819881528751</c:v>
                </c:pt>
                <c:pt idx="4">
                  <c:v>0.26773822056734536</c:v>
                </c:pt>
                <c:pt idx="5">
                  <c:v>0.2724648677263305</c:v>
                </c:pt>
                <c:pt idx="6">
                  <c:v>0.24580180806731283</c:v>
                </c:pt>
                <c:pt idx="7">
                  <c:v>0.26213390999487063</c:v>
                </c:pt>
                <c:pt idx="8">
                  <c:v>0.27286152961585858</c:v>
                </c:pt>
                <c:pt idx="9">
                  <c:v>0.26899180780880172</c:v>
                </c:pt>
                <c:pt idx="10">
                  <c:v>0.32996296893849636</c:v>
                </c:pt>
                <c:pt idx="11">
                  <c:v>0.367037428807579</c:v>
                </c:pt>
                <c:pt idx="12">
                  <c:v>0.38811357724430945</c:v>
                </c:pt>
                <c:pt idx="13">
                  <c:v>0.3872529287389192</c:v>
                </c:pt>
                <c:pt idx="14">
                  <c:v>0.40340376047631299</c:v>
                </c:pt>
                <c:pt idx="15">
                  <c:v>0.40430669644861283</c:v>
                </c:pt>
                <c:pt idx="16">
                  <c:v>0.41260975773064451</c:v>
                </c:pt>
                <c:pt idx="17">
                  <c:v>0.40117058503537739</c:v>
                </c:pt>
                <c:pt idx="18">
                  <c:v>0.38163141548454166</c:v>
                </c:pt>
              </c:numCache>
            </c:numRef>
          </c:val>
          <c:extLst>
            <c:ext xmlns:c16="http://schemas.microsoft.com/office/drawing/2014/chart" uri="{C3380CC4-5D6E-409C-BE32-E72D297353CC}">
              <c16:uniqueId val="{00000000-1C09-4C87-912F-CE81A5F68DA5}"/>
            </c:ext>
          </c:extLst>
        </c:ser>
        <c:dLbls>
          <c:showLegendKey val="0"/>
          <c:showVal val="0"/>
          <c:showCatName val="0"/>
          <c:showSerName val="0"/>
          <c:showPercent val="0"/>
          <c:showBubbleSize val="0"/>
        </c:dLbls>
        <c:gapWidth val="40"/>
        <c:axId val="774046080"/>
        <c:axId val="1"/>
      </c:barChart>
      <c:lineChart>
        <c:grouping val="standard"/>
        <c:varyColors val="0"/>
        <c:ser>
          <c:idx val="1"/>
          <c:order val="1"/>
          <c:tx>
            <c:v> Index of the Inverse of Built Specific Power (right scale)</c:v>
          </c:tx>
          <c:spPr>
            <a:ln w="25400">
              <a:solidFill>
                <a:schemeClr val="accent6">
                  <a:lumMod val="75000"/>
                </a:schemeClr>
              </a:solidFill>
            </a:ln>
          </c:spPr>
          <c:marker>
            <c:symbol val="none"/>
          </c:marker>
          <c:cat>
            <c:strRef>
              <c:f>'Capacity Factor Drivers'!$A$31:$A$50</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'Capacity Factor Drivers'!$C$31:$C$50</c:f>
              <c:numCache>
                <c:formatCode>0.0</c:formatCode>
                <c:ptCount val="20"/>
                <c:pt idx="0">
                  <c:v>100</c:v>
                </c:pt>
                <c:pt idx="1">
                  <c:v>100.75844180094148</c:v>
                </c:pt>
                <c:pt idx="2">
                  <c:v>104.19058905094563</c:v>
                </c:pt>
                <c:pt idx="3">
                  <c:v>115.51825336099093</c:v>
                </c:pt>
                <c:pt idx="4">
                  <c:v>117.52169378776556</c:v>
                </c:pt>
                <c:pt idx="5">
                  <c:v>118.7709580308771</c:v>
                </c:pt>
                <c:pt idx="6">
                  <c:v>118.12392877117651</c:v>
                </c:pt>
                <c:pt idx="7">
                  <c:v>119.30042419515895</c:v>
                </c:pt>
                <c:pt idx="8">
                  <c:v>123.073831083814</c:v>
                </c:pt>
                <c:pt idx="9">
                  <c:v>124.74399294789804</c:v>
                </c:pt>
                <c:pt idx="10">
                  <c:v>137.40270660407623</c:v>
                </c:pt>
                <c:pt idx="11">
                  <c:v>153.8977729530165</c:v>
                </c:pt>
                <c:pt idx="12">
                  <c:v>156.74132623645153</c:v>
                </c:pt>
                <c:pt idx="13">
                  <c:v>160.33138433383158</c:v>
                </c:pt>
                <c:pt idx="14">
                  <c:v>168.2848779551627</c:v>
                </c:pt>
                <c:pt idx="15">
                  <c:v>170.29241018402766</c:v>
                </c:pt>
                <c:pt idx="16">
                  <c:v>170.92027598881643</c:v>
                </c:pt>
                <c:pt idx="17">
                  <c:v>178.70153702264875</c:v>
                </c:pt>
                <c:pt idx="18">
                  <c:v>176.04028307315059</c:v>
                </c:pt>
                <c:pt idx="19">
                  <c:v>170.07211829860049</c:v>
                </c:pt>
              </c:numCache>
            </c:numRef>
          </c:val>
          <c:smooth val="0"/>
          <c:extLst>
            <c:ext xmlns:c16="http://schemas.microsoft.com/office/drawing/2014/chart" uri="{C3380CC4-5D6E-409C-BE32-E72D297353CC}">
              <c16:uniqueId val="{00000001-1C09-4C87-912F-CE81A5F68DA5}"/>
            </c:ext>
          </c:extLst>
        </c:ser>
        <c:ser>
          <c:idx val="3"/>
          <c:order val="2"/>
          <c:tx>
            <c:v> Index of Built Turbine Hub Height (right scale)</c:v>
          </c:tx>
          <c:spPr>
            <a:ln w="25400">
              <a:solidFill>
                <a:schemeClr val="tx2">
                  <a:lumMod val="75000"/>
                </a:schemeClr>
              </a:solidFill>
            </a:ln>
          </c:spPr>
          <c:marker>
            <c:symbol val="none"/>
          </c:marker>
          <c:cat>
            <c:strRef>
              <c:f>'Capacity Factor Drivers'!$A$31:$A$50</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'Capacity Factor Drivers'!$D$31:$D$50</c:f>
              <c:numCache>
                <c:formatCode>0.0</c:formatCode>
                <c:ptCount val="20"/>
                <c:pt idx="0">
                  <c:v>100</c:v>
                </c:pt>
                <c:pt idx="1">
                  <c:v>102.87498652129105</c:v>
                </c:pt>
                <c:pt idx="2">
                  <c:v>116.9563042352313</c:v>
                </c:pt>
                <c:pt idx="3">
                  <c:v>130.99908609934116</c:v>
                </c:pt>
                <c:pt idx="4">
                  <c:v>134.28205767296495</c:v>
                </c:pt>
                <c:pt idx="5">
                  <c:v>138.16622385793352</c:v>
                </c:pt>
                <c:pt idx="6">
                  <c:v>138.71527133303988</c:v>
                </c:pt>
                <c:pt idx="7">
                  <c:v>139.3336126298596</c:v>
                </c:pt>
                <c:pt idx="8">
                  <c:v>140.82590457604377</c:v>
                </c:pt>
                <c:pt idx="9">
                  <c:v>143.12303011983232</c:v>
                </c:pt>
                <c:pt idx="10">
                  <c:v>148.08549302023835</c:v>
                </c:pt>
                <c:pt idx="11">
                  <c:v>142.29062040950521</c:v>
                </c:pt>
                <c:pt idx="12">
                  <c:v>146.14844787142454</c:v>
                </c:pt>
                <c:pt idx="13">
                  <c:v>145.71589179557608</c:v>
                </c:pt>
                <c:pt idx="14">
                  <c:v>146.71305110242574</c:v>
                </c:pt>
                <c:pt idx="15">
                  <c:v>152.03559439780656</c:v>
                </c:pt>
                <c:pt idx="16">
                  <c:v>155.72195500497602</c:v>
                </c:pt>
                <c:pt idx="17">
                  <c:v>159.24285893580947</c:v>
                </c:pt>
                <c:pt idx="18">
                  <c:v>159.19141887938451</c:v>
                </c:pt>
                <c:pt idx="19">
                  <c:v>166.00148133220901</c:v>
                </c:pt>
              </c:numCache>
            </c:numRef>
          </c:val>
          <c:smooth val="0"/>
          <c:extLst>
            <c:ext xmlns:c16="http://schemas.microsoft.com/office/drawing/2014/chart" uri="{C3380CC4-5D6E-409C-BE32-E72D297353CC}">
              <c16:uniqueId val="{00000002-1C09-4C87-912F-CE81A5F68DA5}"/>
            </c:ext>
          </c:extLst>
        </c:ser>
        <c:ser>
          <c:idx val="2"/>
          <c:order val="3"/>
          <c:tx>
            <c:v> Index of Built Wind Resource Quality at 80m (right scale)</c:v>
          </c:tx>
          <c:spPr>
            <a:ln w="25400">
              <a:solidFill>
                <a:schemeClr val="accent3">
                  <a:lumMod val="75000"/>
                </a:schemeClr>
              </a:solidFill>
            </a:ln>
          </c:spPr>
          <c:marker>
            <c:symbol val="none"/>
          </c:marker>
          <c:cat>
            <c:strRef>
              <c:f>'Capacity Factor Drivers'!$A$31:$A$50</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'Capacity Factor Drivers'!$E$31:$E$50</c:f>
              <c:numCache>
                <c:formatCode>0.0</c:formatCode>
                <c:ptCount val="20"/>
                <c:pt idx="0">
                  <c:v>100</c:v>
                </c:pt>
                <c:pt idx="1">
                  <c:v>93.654633074273121</c:v>
                </c:pt>
                <c:pt idx="2">
                  <c:v>92.245030151007057</c:v>
                </c:pt>
                <c:pt idx="3">
                  <c:v>92.33152059094472</c:v>
                </c:pt>
                <c:pt idx="4">
                  <c:v>88.304540721286301</c:v>
                </c:pt>
                <c:pt idx="5">
                  <c:v>90.740089346644169</c:v>
                </c:pt>
                <c:pt idx="6">
                  <c:v>91.097329359670468</c:v>
                </c:pt>
                <c:pt idx="7">
                  <c:v>85.714635526533584</c:v>
                </c:pt>
                <c:pt idx="8">
                  <c:v>84.962817511427502</c:v>
                </c:pt>
                <c:pt idx="9">
                  <c:v>82.384762525742488</c:v>
                </c:pt>
                <c:pt idx="10">
                  <c:v>82.065164353284231</c:v>
                </c:pt>
                <c:pt idx="11">
                  <c:v>85.824290176051576</c:v>
                </c:pt>
                <c:pt idx="12">
                  <c:v>91.404326631083862</c:v>
                </c:pt>
                <c:pt idx="13">
                  <c:v>90.172226613174516</c:v>
                </c:pt>
                <c:pt idx="14">
                  <c:v>90.992107367541294</c:v>
                </c:pt>
                <c:pt idx="15">
                  <c:v>87.30778263821044</c:v>
                </c:pt>
                <c:pt idx="16">
                  <c:v>87.838968706511253</c:v>
                </c:pt>
                <c:pt idx="17">
                  <c:v>89.970862427115861</c:v>
                </c:pt>
                <c:pt idx="18">
                  <c:v>85.811993126521273</c:v>
                </c:pt>
                <c:pt idx="19">
                  <c:v>85.6003158625862</c:v>
                </c:pt>
              </c:numCache>
            </c:numRef>
          </c:val>
          <c:smooth val="0"/>
          <c:extLst>
            <c:ext xmlns:c16="http://schemas.microsoft.com/office/drawing/2014/chart" uri="{C3380CC4-5D6E-409C-BE32-E72D297353CC}">
              <c16:uniqueId val="{00000003-1C09-4C87-912F-CE81A5F68DA5}"/>
            </c:ext>
          </c:extLst>
        </c:ser>
        <c:dLbls>
          <c:showLegendKey val="0"/>
          <c:showVal val="0"/>
          <c:showCatName val="0"/>
          <c:showSerName val="0"/>
          <c:showPercent val="0"/>
          <c:showBubbleSize val="0"/>
        </c:dLbls>
        <c:marker val="1"/>
        <c:smooth val="0"/>
        <c:axId val="3"/>
        <c:axId val="4"/>
      </c:lineChart>
      <c:catAx>
        <c:axId val="774046080"/>
        <c:scaling>
          <c:orientation val="minMax"/>
        </c:scaling>
        <c:delete val="0"/>
        <c:axPos val="b"/>
        <c:title>
          <c:tx>
            <c:rich>
              <a:bodyPr/>
              <a:lstStyle/>
              <a:p>
                <a:pPr>
                  <a:defRPr/>
                </a:pPr>
                <a:r>
                  <a:rPr lang="en-US"/>
                  <a:t>Commercial Operation Year (COD Year)</a:t>
                </a:r>
              </a:p>
            </c:rich>
          </c:tx>
          <c:overlay val="0"/>
        </c:title>
        <c:numFmt formatCode="General" sourceLinked="1"/>
        <c:majorTickMark val="out"/>
        <c:minorTickMark val="none"/>
        <c:tickLblPos val="nextTo"/>
        <c:spPr>
          <a:ln>
            <a:noFill/>
          </a:ln>
        </c:spPr>
        <c:txPr>
          <a:bodyPr rot="-5400000" vert="horz"/>
          <a:lstStyle/>
          <a:p>
            <a:pPr>
              <a:defRPr/>
            </a:pPr>
            <a:endParaRPr lang="en-US"/>
          </a:p>
        </c:txPr>
        <c:crossAx val="1"/>
        <c:crosses val="autoZero"/>
        <c:auto val="1"/>
        <c:lblAlgn val="ctr"/>
        <c:lblOffset val="0"/>
        <c:noMultiLvlLbl val="0"/>
      </c:catAx>
      <c:valAx>
        <c:axId val="1"/>
        <c:scaling>
          <c:orientation val="minMax"/>
          <c:max val="0.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a:noFill/>
          </a:ln>
        </c:spPr>
        <c:txPr>
          <a:bodyPr rot="0" vert="horz"/>
          <a:lstStyle/>
          <a:p>
            <a:pPr>
              <a:defRPr/>
            </a:pPr>
            <a:endParaRPr lang="en-US"/>
          </a:p>
        </c:txPr>
        <c:crossAx val="774046080"/>
        <c:crosses val="autoZero"/>
        <c:crossBetween val="between"/>
        <c:majorUnit val="0.1"/>
      </c:valAx>
      <c:catAx>
        <c:axId val="3"/>
        <c:scaling>
          <c:orientation val="minMax"/>
        </c:scaling>
        <c:delete val="1"/>
        <c:axPos val="b"/>
        <c:numFmt formatCode="General" sourceLinked="1"/>
        <c:majorTickMark val="out"/>
        <c:minorTickMark val="none"/>
        <c:tickLblPos val="nextTo"/>
        <c:crossAx val="4"/>
        <c:crosses val="autoZero"/>
        <c:auto val="1"/>
        <c:lblAlgn val="ctr"/>
        <c:lblOffset val="100"/>
        <c:noMultiLvlLbl val="0"/>
      </c:catAx>
      <c:valAx>
        <c:axId val="4"/>
        <c:scaling>
          <c:orientation val="minMax"/>
          <c:max val="200"/>
          <c:min val="75"/>
        </c:scaling>
        <c:delete val="0"/>
        <c:axPos val="r"/>
        <c:numFmt formatCode="0" sourceLinked="0"/>
        <c:majorTickMark val="out"/>
        <c:minorTickMark val="none"/>
        <c:tickLblPos val="nextTo"/>
        <c:spPr>
          <a:ln>
            <a:noFill/>
          </a:ln>
        </c:spPr>
        <c:txPr>
          <a:bodyPr rot="0" vert="horz"/>
          <a:lstStyle/>
          <a:p>
            <a:pPr>
              <a:defRPr/>
            </a:pPr>
            <a:endParaRPr lang="en-US"/>
          </a:p>
        </c:txPr>
        <c:crossAx val="3"/>
        <c:crosses val="max"/>
        <c:crossBetween val="between"/>
        <c:majorUnit val="25"/>
      </c:valAx>
    </c:plotArea>
    <c:plotVisOnly val="1"/>
    <c:dispBlanksAs val="gap"/>
    <c:showDLblsOverMax val="0"/>
  </c:chart>
  <c:spPr>
    <a:solidFill>
      <a:schemeClr val="bg1"/>
    </a:solidFill>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1118325399198518E-2"/>
          <c:y val="0.10461576918269834"/>
          <c:w val="0.9170129050324406"/>
          <c:h val="0.74065199857830266"/>
        </c:manualLayout>
      </c:layout>
      <c:barChart>
        <c:barDir val="col"/>
        <c:grouping val="clustered"/>
        <c:varyColors val="0"/>
        <c:ser>
          <c:idx val="0"/>
          <c:order val="0"/>
          <c:tx>
            <c:strRef>
              <c:f>'Influence of Specific Power '!$I$46</c:f>
              <c:strCache>
                <c:ptCount val="1"/>
              </c:strCache>
            </c:strRef>
          </c:tx>
          <c:spPr>
            <a:solidFill>
              <a:schemeClr val="accent1">
                <a:lumMod val="40000"/>
                <a:lumOff val="60000"/>
              </a:schemeClr>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'!$C$28:$F$28</c:f>
              <c:numCache>
                <c:formatCode>0.0%</c:formatCode>
                <c:ptCount val="4"/>
                <c:pt idx="0">
                  <c:v>0.19545847674073547</c:v>
                </c:pt>
                <c:pt idx="1">
                  <c:v>0.20916433285911556</c:v>
                </c:pt>
                <c:pt idx="2">
                  <c:v>0.25082898939640802</c:v>
                </c:pt>
                <c:pt idx="3">
                  <c:v>0.22997650495351893</c:v>
                </c:pt>
              </c:numCache>
            </c:numRef>
          </c:val>
          <c:extLst>
            <c:ext xmlns:c16="http://schemas.microsoft.com/office/drawing/2014/chart" uri="{C3380CC4-5D6E-409C-BE32-E72D297353CC}">
              <c16:uniqueId val="{00000000-2B23-4634-91D8-10BA6F7E76B8}"/>
            </c:ext>
          </c:extLst>
        </c:ser>
        <c:ser>
          <c:idx val="1"/>
          <c:order val="1"/>
          <c:tx>
            <c:strRef>
              <c:f>'Influence of Specific Power '!$I$47</c:f>
              <c:strCache>
                <c:ptCount val="1"/>
              </c:strCache>
            </c:strRef>
          </c:tx>
          <c:spPr>
            <a:solidFill>
              <a:schemeClr val="accent1">
                <a:lumMod val="60000"/>
                <a:lumOff val="40000"/>
              </a:schemeClr>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'!$C$29:$F$29</c:f>
              <c:numCache>
                <c:formatCode>0.0%</c:formatCode>
                <c:ptCount val="4"/>
                <c:pt idx="0">
                  <c:v>0.19563205960105745</c:v>
                </c:pt>
                <c:pt idx="1">
                  <c:v>0.21421482770784533</c:v>
                </c:pt>
                <c:pt idx="2">
                  <c:v>0.26713178724143571</c:v>
                </c:pt>
                <c:pt idx="3">
                  <c:v>0.2600273974863212</c:v>
                </c:pt>
              </c:numCache>
            </c:numRef>
          </c:val>
          <c:extLst>
            <c:ext xmlns:c16="http://schemas.microsoft.com/office/drawing/2014/chart" uri="{C3380CC4-5D6E-409C-BE32-E72D297353CC}">
              <c16:uniqueId val="{00000001-2B23-4634-91D8-10BA6F7E76B8}"/>
            </c:ext>
          </c:extLst>
        </c:ser>
        <c:ser>
          <c:idx val="2"/>
          <c:order val="2"/>
          <c:tx>
            <c:strRef>
              <c:f>'Influence of Specific Power '!$I$48</c:f>
              <c:strCache>
                <c:ptCount val="1"/>
              </c:strCache>
            </c:strRef>
          </c:tx>
          <c:spPr>
            <a:solidFill>
              <a:schemeClr val="accent1"/>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'!$C$30:$F$30</c:f>
              <c:numCache>
                <c:formatCode>0.0%</c:formatCode>
                <c:ptCount val="4"/>
                <c:pt idx="0">
                  <c:v>0.2733926385982498</c:v>
                </c:pt>
                <c:pt idx="1">
                  <c:v>0.2802474093665458</c:v>
                </c:pt>
                <c:pt idx="2">
                  <c:v>0.27638524743637727</c:v>
                </c:pt>
                <c:pt idx="3">
                  <c:v>0.29126979355852545</c:v>
                </c:pt>
              </c:numCache>
            </c:numRef>
          </c:val>
          <c:extLst>
            <c:ext xmlns:c16="http://schemas.microsoft.com/office/drawing/2014/chart" uri="{C3380CC4-5D6E-409C-BE32-E72D297353CC}">
              <c16:uniqueId val="{00000002-2B23-4634-91D8-10BA6F7E76B8}"/>
            </c:ext>
          </c:extLst>
        </c:ser>
        <c:ser>
          <c:idx val="3"/>
          <c:order val="3"/>
          <c:tx>
            <c:strRef>
              <c:f>'Influence of Specific Power '!$I$49</c:f>
              <c:strCache>
                <c:ptCount val="1"/>
              </c:strCache>
            </c:strRef>
          </c:tx>
          <c:spPr>
            <a:solidFill>
              <a:schemeClr val="accent1">
                <a:lumMod val="75000"/>
              </a:schemeClr>
            </a:solidFill>
            <a:ln>
              <a:noFill/>
            </a:ln>
          </c:spPr>
          <c:invertIfNegative val="0"/>
          <c:cat>
            <c:strRef>
              <c:f>'Influence of Specific Power '!$C$27:$F$27</c:f>
              <c:strCache>
                <c:ptCount val="4"/>
                <c:pt idx="0">
                  <c:v>Lower</c:v>
                </c:pt>
                <c:pt idx="1">
                  <c:v>Medium</c:v>
                </c:pt>
                <c:pt idx="2">
                  <c:v>Higher</c:v>
                </c:pt>
                <c:pt idx="3">
                  <c:v>Highest</c:v>
                </c:pt>
              </c:strCache>
            </c:strRef>
          </c:cat>
          <c:val>
            <c:numRef>
              <c:f>'Influence of Specific Power '!$C$31:$F$31</c:f>
              <c:numCache>
                <c:formatCode>0.0%</c:formatCode>
                <c:ptCount val="4"/>
                <c:pt idx="0">
                  <c:v>0.28324900882430076</c:v>
                </c:pt>
                <c:pt idx="1">
                  <c:v>0.31480562306887999</c:v>
                </c:pt>
                <c:pt idx="2">
                  <c:v>0.38292763854779233</c:v>
                </c:pt>
                <c:pt idx="3">
                  <c:v>0.4013832091682506</c:v>
                </c:pt>
              </c:numCache>
            </c:numRef>
          </c:val>
          <c:extLst>
            <c:ext xmlns:c16="http://schemas.microsoft.com/office/drawing/2014/chart" uri="{C3380CC4-5D6E-409C-BE32-E72D297353CC}">
              <c16:uniqueId val="{00000003-2B23-4634-91D8-10BA6F7E76B8}"/>
            </c:ext>
          </c:extLst>
        </c:ser>
        <c:ser>
          <c:idx val="4"/>
          <c:order val="4"/>
          <c:tx>
            <c:strRef>
              <c:f>'Influence of Specific Power '!$I$50</c:f>
              <c:strCache>
                <c:ptCount val="1"/>
              </c:strCache>
            </c:strRef>
          </c:tx>
          <c:spPr>
            <a:solidFill>
              <a:schemeClr val="accent1">
                <a:lumMod val="50000"/>
              </a:schemeClr>
            </a:solidFill>
          </c:spPr>
          <c:invertIfNegative val="0"/>
          <c:cat>
            <c:strRef>
              <c:f>'Influence of Specific Power '!$C$27:$F$27</c:f>
              <c:strCache>
                <c:ptCount val="4"/>
                <c:pt idx="0">
                  <c:v>Lower</c:v>
                </c:pt>
                <c:pt idx="1">
                  <c:v>Medium</c:v>
                </c:pt>
                <c:pt idx="2">
                  <c:v>Higher</c:v>
                </c:pt>
                <c:pt idx="3">
                  <c:v>Highest</c:v>
                </c:pt>
              </c:strCache>
            </c:strRef>
          </c:cat>
          <c:val>
            <c:numRef>
              <c:f>'Influence of Specific Power '!$C$32:$F$32</c:f>
              <c:numCache>
                <c:formatCode>0.0%</c:formatCode>
                <c:ptCount val="4"/>
                <c:pt idx="0">
                  <c:v>0.32887099814096138</c:v>
                </c:pt>
                <c:pt idx="1">
                  <c:v>0.37531420433956519</c:v>
                </c:pt>
                <c:pt idx="2">
                  <c:v>0.4198166323870422</c:v>
                </c:pt>
                <c:pt idx="3">
                  <c:v>0.44761620052626888</c:v>
                </c:pt>
              </c:numCache>
            </c:numRef>
          </c:val>
          <c:extLst>
            <c:ext xmlns:c16="http://schemas.microsoft.com/office/drawing/2014/chart" uri="{C3380CC4-5D6E-409C-BE32-E72D297353CC}">
              <c16:uniqueId val="{00000004-2B23-4634-91D8-10BA6F7E76B8}"/>
            </c:ext>
          </c:extLst>
        </c:ser>
        <c:dLbls>
          <c:showLegendKey val="0"/>
          <c:showVal val="0"/>
          <c:showCatName val="0"/>
          <c:showSerName val="0"/>
          <c:showPercent val="0"/>
          <c:showBubbleSize val="0"/>
        </c:dLbls>
        <c:gapWidth val="50"/>
        <c:axId val="417499392"/>
        <c:axId val="417501568"/>
      </c:barChart>
      <c:catAx>
        <c:axId val="417499392"/>
        <c:scaling>
          <c:orientation val="minMax"/>
        </c:scaling>
        <c:delete val="0"/>
        <c:axPos val="b"/>
        <c:title>
          <c:tx>
            <c:rich>
              <a:bodyPr/>
              <a:lstStyle/>
              <a:p>
                <a:pPr>
                  <a:defRPr/>
                </a:pPr>
                <a:r>
                  <a:rPr lang="en-US"/>
                  <a:t>Estimated Wind Resource Quality at Site</a:t>
                </a:r>
              </a:p>
            </c:rich>
          </c:tx>
          <c:layout>
            <c:manualLayout>
              <c:xMode val="edge"/>
              <c:yMode val="edge"/>
              <c:x val="0.34621761222154923"/>
              <c:y val="0.92658636420447449"/>
            </c:manualLayout>
          </c:layout>
          <c:overlay val="0"/>
        </c:title>
        <c:numFmt formatCode="General" sourceLinked="1"/>
        <c:majorTickMark val="out"/>
        <c:minorTickMark val="none"/>
        <c:tickLblPos val="nextTo"/>
        <c:spPr>
          <a:ln>
            <a:noFill/>
          </a:ln>
        </c:spPr>
        <c:txPr>
          <a:bodyPr rot="0" vert="horz"/>
          <a:lstStyle/>
          <a:p>
            <a:pPr>
              <a:defRPr/>
            </a:pPr>
            <a:endParaRPr lang="en-US"/>
          </a:p>
        </c:txPr>
        <c:crossAx val="417501568"/>
        <c:crosses val="autoZero"/>
        <c:auto val="1"/>
        <c:lblAlgn val="ctr"/>
        <c:lblOffset val="0"/>
        <c:noMultiLvlLbl val="0"/>
      </c:catAx>
      <c:valAx>
        <c:axId val="417501568"/>
        <c:scaling>
          <c:orientation val="minMax"/>
          <c:max val="0.5"/>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a:noFill/>
          </a:ln>
        </c:spPr>
        <c:txPr>
          <a:bodyPr rot="0" vert="horz"/>
          <a:lstStyle/>
          <a:p>
            <a:pPr>
              <a:defRPr/>
            </a:pPr>
            <a:endParaRPr lang="en-US"/>
          </a:p>
        </c:txPr>
        <c:crossAx val="417499392"/>
        <c:crosses val="autoZero"/>
        <c:crossBetween val="between"/>
        <c:majorUnit val="0.1"/>
      </c:valAx>
    </c:plotArea>
    <c:plotVisOnly val="1"/>
    <c:dispBlanksAs val="gap"/>
    <c:showDLblsOverMax val="0"/>
  </c:chart>
  <c:spPr>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1118325399198518E-2"/>
          <c:y val="0.10461576918269834"/>
          <c:w val="0.9170129050324406"/>
          <c:h val="0.74065199857830266"/>
        </c:manualLayout>
      </c:layout>
      <c:barChart>
        <c:barDir val="col"/>
        <c:grouping val="clustered"/>
        <c:varyColors val="0"/>
        <c:ser>
          <c:idx val="0"/>
          <c:order val="0"/>
          <c:tx>
            <c:strRef>
              <c:f>'Influence of Specific Power '!$I$46</c:f>
              <c:strCache>
                <c:ptCount val="1"/>
              </c:strCache>
            </c:strRef>
          </c:tx>
          <c:spPr>
            <a:solidFill>
              <a:schemeClr val="accent1">
                <a:lumMod val="40000"/>
                <a:lumOff val="60000"/>
              </a:schemeClr>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'!$L$28:$O$28</c:f>
              <c:numCache>
                <c:formatCode>0.0%</c:formatCode>
                <c:ptCount val="4"/>
                <c:pt idx="0">
                  <c:v>0.29855922813370644</c:v>
                </c:pt>
                <c:pt idx="1">
                  <c:v>0.31134015068156656</c:v>
                </c:pt>
                <c:pt idx="2">
                  <c:v>0.35829625457380776</c:v>
                </c:pt>
                <c:pt idx="3">
                  <c:v>0.38359013290823607</c:v>
                </c:pt>
              </c:numCache>
            </c:numRef>
          </c:val>
          <c:extLst>
            <c:ext xmlns:c16="http://schemas.microsoft.com/office/drawing/2014/chart" uri="{C3380CC4-5D6E-409C-BE32-E72D297353CC}">
              <c16:uniqueId val="{00000000-7148-4652-BAF9-B0D78016C211}"/>
            </c:ext>
          </c:extLst>
        </c:ser>
        <c:ser>
          <c:idx val="1"/>
          <c:order val="1"/>
          <c:tx>
            <c:strRef>
              <c:f>'Influence of Specific Power '!$I$47</c:f>
              <c:strCache>
                <c:ptCount val="1"/>
              </c:strCache>
            </c:strRef>
          </c:tx>
          <c:spPr>
            <a:solidFill>
              <a:schemeClr val="accent1">
                <a:lumMod val="60000"/>
                <a:lumOff val="40000"/>
              </a:schemeClr>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'!$L$29:$O$29</c:f>
              <c:numCache>
                <c:formatCode>0.0%</c:formatCode>
                <c:ptCount val="4"/>
                <c:pt idx="0">
                  <c:v>0.30964440703141866</c:v>
                </c:pt>
                <c:pt idx="1">
                  <c:v>0.3382791163435947</c:v>
                </c:pt>
                <c:pt idx="2">
                  <c:v>0.40481250052433082</c:v>
                </c:pt>
                <c:pt idx="3">
                  <c:v>0.41420198996273644</c:v>
                </c:pt>
              </c:numCache>
            </c:numRef>
          </c:val>
          <c:extLst>
            <c:ext xmlns:c16="http://schemas.microsoft.com/office/drawing/2014/chart" uri="{C3380CC4-5D6E-409C-BE32-E72D297353CC}">
              <c16:uniqueId val="{00000001-7148-4652-BAF9-B0D78016C211}"/>
            </c:ext>
          </c:extLst>
        </c:ser>
        <c:ser>
          <c:idx val="2"/>
          <c:order val="2"/>
          <c:tx>
            <c:strRef>
              <c:f>'Influence of Specific Power '!$I$48</c:f>
              <c:strCache>
                <c:ptCount val="1"/>
              </c:strCache>
            </c:strRef>
          </c:tx>
          <c:spPr>
            <a:solidFill>
              <a:schemeClr val="accent1"/>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'!$L$30:$O$30</c:f>
              <c:numCache>
                <c:formatCode>0.0%</c:formatCode>
                <c:ptCount val="4"/>
                <c:pt idx="0">
                  <c:v>0.30882777070385642</c:v>
                </c:pt>
                <c:pt idx="1">
                  <c:v>0.34592317176967363</c:v>
                </c:pt>
                <c:pt idx="2">
                  <c:v>0.39271014452325897</c:v>
                </c:pt>
                <c:pt idx="3">
                  <c:v>0.4402870353635448</c:v>
                </c:pt>
              </c:numCache>
            </c:numRef>
          </c:val>
          <c:extLst>
            <c:ext xmlns:c16="http://schemas.microsoft.com/office/drawing/2014/chart" uri="{C3380CC4-5D6E-409C-BE32-E72D297353CC}">
              <c16:uniqueId val="{00000002-7148-4652-BAF9-B0D78016C211}"/>
            </c:ext>
          </c:extLst>
        </c:ser>
        <c:ser>
          <c:idx val="3"/>
          <c:order val="3"/>
          <c:tx>
            <c:strRef>
              <c:f>'Influence of Specific Power '!$I$49</c:f>
              <c:strCache>
                <c:ptCount val="1"/>
              </c:strCache>
            </c:strRef>
          </c:tx>
          <c:spPr>
            <a:solidFill>
              <a:schemeClr val="accent1">
                <a:lumMod val="75000"/>
              </a:schemeClr>
            </a:solidFill>
            <a:ln>
              <a:noFill/>
            </a:ln>
          </c:spPr>
          <c:invertIfNegative val="0"/>
          <c:cat>
            <c:strRef>
              <c:f>'Influence of Specific Power '!$L$27:$O$27</c:f>
              <c:strCache>
                <c:ptCount val="4"/>
                <c:pt idx="0">
                  <c:v>Lower</c:v>
                </c:pt>
                <c:pt idx="1">
                  <c:v>Medium</c:v>
                </c:pt>
                <c:pt idx="2">
                  <c:v>Higher</c:v>
                </c:pt>
                <c:pt idx="3">
                  <c:v>Highest</c:v>
                </c:pt>
              </c:strCache>
            </c:strRef>
          </c:cat>
          <c:val>
            <c:numRef>
              <c:f>'Influence of Specific Power '!$L$31:$O$31</c:f>
              <c:numCache>
                <c:formatCode>0.0%</c:formatCode>
                <c:ptCount val="4"/>
                <c:pt idx="0">
                  <c:v>0.33887504253583467</c:v>
                </c:pt>
                <c:pt idx="1">
                  <c:v>0.38384067195238103</c:v>
                </c:pt>
                <c:pt idx="2">
                  <c:v>0.42471133257860744</c:v>
                </c:pt>
                <c:pt idx="3">
                  <c:v>0.44933497610774309</c:v>
                </c:pt>
              </c:numCache>
            </c:numRef>
          </c:val>
          <c:extLst>
            <c:ext xmlns:c16="http://schemas.microsoft.com/office/drawing/2014/chart" uri="{C3380CC4-5D6E-409C-BE32-E72D297353CC}">
              <c16:uniqueId val="{00000003-7148-4652-BAF9-B0D78016C211}"/>
            </c:ext>
          </c:extLst>
        </c:ser>
        <c:ser>
          <c:idx val="4"/>
          <c:order val="4"/>
          <c:tx>
            <c:strRef>
              <c:f>'Influence of Specific Power '!$I$50</c:f>
              <c:strCache>
                <c:ptCount val="1"/>
              </c:strCache>
            </c:strRef>
          </c:tx>
          <c:spPr>
            <a:solidFill>
              <a:schemeClr val="accent1">
                <a:lumMod val="50000"/>
              </a:schemeClr>
            </a:solidFill>
          </c:spPr>
          <c:invertIfNegative val="0"/>
          <c:cat>
            <c:strRef>
              <c:f>'Influence of Specific Power '!$L$27:$O$27</c:f>
              <c:strCache>
                <c:ptCount val="4"/>
                <c:pt idx="0">
                  <c:v>Lower</c:v>
                </c:pt>
                <c:pt idx="1">
                  <c:v>Medium</c:v>
                </c:pt>
                <c:pt idx="2">
                  <c:v>Higher</c:v>
                </c:pt>
                <c:pt idx="3">
                  <c:v>Highest</c:v>
                </c:pt>
              </c:strCache>
            </c:strRef>
          </c:cat>
          <c:val>
            <c:numRef>
              <c:f>'Influence of Specific Power '!$L$32:$O$32</c:f>
              <c:numCache>
                <c:formatCode>0.0%</c:formatCode>
                <c:ptCount val="4"/>
                <c:pt idx="0">
                  <c:v>0.31098273381528607</c:v>
                </c:pt>
                <c:pt idx="1">
                  <c:v>0.3942901369906322</c:v>
                </c:pt>
                <c:pt idx="2">
                  <c:v>0.44635944829368635</c:v>
                </c:pt>
                <c:pt idx="3">
                  <c:v>0.45499439995020374</c:v>
                </c:pt>
              </c:numCache>
            </c:numRef>
          </c:val>
          <c:extLst>
            <c:ext xmlns:c16="http://schemas.microsoft.com/office/drawing/2014/chart" uri="{C3380CC4-5D6E-409C-BE32-E72D297353CC}">
              <c16:uniqueId val="{00000004-7148-4652-BAF9-B0D78016C211}"/>
            </c:ext>
          </c:extLst>
        </c:ser>
        <c:dLbls>
          <c:showLegendKey val="0"/>
          <c:showVal val="0"/>
          <c:showCatName val="0"/>
          <c:showSerName val="0"/>
          <c:showPercent val="0"/>
          <c:showBubbleSize val="0"/>
        </c:dLbls>
        <c:gapWidth val="50"/>
        <c:axId val="417499392"/>
        <c:axId val="417501568"/>
      </c:barChart>
      <c:catAx>
        <c:axId val="417499392"/>
        <c:scaling>
          <c:orientation val="minMax"/>
        </c:scaling>
        <c:delete val="0"/>
        <c:axPos val="b"/>
        <c:title>
          <c:tx>
            <c:rich>
              <a:bodyPr/>
              <a:lstStyle/>
              <a:p>
                <a:pPr>
                  <a:defRPr/>
                </a:pPr>
                <a:r>
                  <a:rPr lang="en-US"/>
                  <a:t>Estimated Wind Resource Quality at Site</a:t>
                </a:r>
              </a:p>
            </c:rich>
          </c:tx>
          <c:layout>
            <c:manualLayout>
              <c:xMode val="edge"/>
              <c:yMode val="edge"/>
              <c:x val="0.34621761222154923"/>
              <c:y val="0.92658636420447449"/>
            </c:manualLayout>
          </c:layout>
          <c:overlay val="0"/>
        </c:title>
        <c:numFmt formatCode="General" sourceLinked="1"/>
        <c:majorTickMark val="out"/>
        <c:minorTickMark val="none"/>
        <c:tickLblPos val="nextTo"/>
        <c:spPr>
          <a:ln>
            <a:noFill/>
          </a:ln>
        </c:spPr>
        <c:txPr>
          <a:bodyPr rot="0" vert="horz"/>
          <a:lstStyle/>
          <a:p>
            <a:pPr>
              <a:defRPr/>
            </a:pPr>
            <a:endParaRPr lang="en-US"/>
          </a:p>
        </c:txPr>
        <c:crossAx val="417501568"/>
        <c:crosses val="autoZero"/>
        <c:auto val="1"/>
        <c:lblAlgn val="ctr"/>
        <c:lblOffset val="0"/>
        <c:noMultiLvlLbl val="0"/>
      </c:catAx>
      <c:valAx>
        <c:axId val="417501568"/>
        <c:scaling>
          <c:orientation val="minMax"/>
          <c:max val="0.5"/>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a:noFill/>
          </a:ln>
        </c:spPr>
        <c:txPr>
          <a:bodyPr rot="0" vert="horz"/>
          <a:lstStyle/>
          <a:p>
            <a:pPr>
              <a:defRPr/>
            </a:pPr>
            <a:endParaRPr lang="en-US"/>
          </a:p>
        </c:txPr>
        <c:crossAx val="417499392"/>
        <c:crosses val="autoZero"/>
        <c:crossBetween val="between"/>
        <c:majorUnit val="0.1"/>
      </c:valAx>
    </c:plotArea>
    <c:plotVisOnly val="1"/>
    <c:dispBlanksAs val="gap"/>
    <c:showDLblsOverMax val="0"/>
  </c:chart>
  <c:spPr>
    <a:ln>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c:pageMargins b="0.75" l="0.7" r="0.7" t="0.75" header="0.3" footer="0.3"/>
    <c:pageSetup/>
  </c:printSettings>
  <c:userShapes r:id="rId1"/>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2027054310519E-2"/>
          <c:y val="0.10978846394200723"/>
          <c:w val="0.89952654956591904"/>
          <c:h val="0.75437320334958136"/>
        </c:manualLayout>
      </c:layout>
      <c:scatterChart>
        <c:scatterStyle val="lineMarker"/>
        <c:varyColors val="0"/>
        <c:ser>
          <c:idx val="0"/>
          <c:order val="0"/>
          <c:tx>
            <c:strRef>
              <c:f>'Curtailment and Penetration'!$A$58</c:f>
              <c:strCache>
                <c:ptCount val="1"/>
                <c:pt idx="0">
                  <c:v>2009-21
MISO</c:v>
                </c:pt>
              </c:strCache>
            </c:strRef>
          </c:tx>
          <c:spPr>
            <a:ln w="22225" cap="rnd">
              <a:solidFill>
                <a:schemeClr val="accent3"/>
              </a:solidFill>
              <a:round/>
            </a:ln>
            <a:effectLst/>
          </c:spPr>
          <c:marker>
            <c:symbol val="circle"/>
            <c:size val="6"/>
            <c:spPr>
              <a:solidFill>
                <a:schemeClr val="accent3"/>
              </a:solidFill>
              <a:ln w="9525">
                <a:solidFill>
                  <a:schemeClr val="accent3"/>
                </a:solidFill>
              </a:ln>
              <a:effectLst/>
            </c:spPr>
          </c:marker>
          <c:xVal>
            <c:numRef>
              <c:f>'Curtailment and Penetration'!$D$58:$D$72</c:f>
              <c:numCache>
                <c:formatCode>0.0%</c:formatCode>
                <c:ptCount val="15"/>
                <c:pt idx="2">
                  <c:v>2.7144582757970694E-2</c:v>
                </c:pt>
                <c:pt idx="3">
                  <c:v>3.418919387665631E-2</c:v>
                </c:pt>
                <c:pt idx="4">
                  <c:v>4.5605060762829677E-2</c:v>
                </c:pt>
                <c:pt idx="5">
                  <c:v>6.2146602566523865E-2</c:v>
                </c:pt>
                <c:pt idx="6">
                  <c:v>6.8539033685138209E-2</c:v>
                </c:pt>
                <c:pt idx="7">
                  <c:v>5.6750858070523609E-2</c:v>
                </c:pt>
                <c:pt idx="8">
                  <c:v>6.2222166550290448E-2</c:v>
                </c:pt>
                <c:pt idx="9">
                  <c:v>6.9030765027562363E-2</c:v>
                </c:pt>
                <c:pt idx="10">
                  <c:v>7.6934712784517162E-2</c:v>
                </c:pt>
                <c:pt idx="11">
                  <c:v>7.337324221498169E-2</c:v>
                </c:pt>
                <c:pt idx="12">
                  <c:v>8.5023806651959508E-2</c:v>
                </c:pt>
                <c:pt idx="13">
                  <c:v>0.1097422847045674</c:v>
                </c:pt>
                <c:pt idx="14">
                  <c:v>0.12040138799509133</c:v>
                </c:pt>
              </c:numCache>
            </c:numRef>
          </c:xVal>
          <c:yVal>
            <c:numRef>
              <c:f>'Curtailment and Penetration'!$E$58:$E$72</c:f>
              <c:numCache>
                <c:formatCode>0.0%</c:formatCode>
                <c:ptCount val="15"/>
                <c:pt idx="2">
                  <c:v>1.9475337463428576E-2</c:v>
                </c:pt>
                <c:pt idx="3">
                  <c:v>3.879733092280449E-2</c:v>
                </c:pt>
                <c:pt idx="4">
                  <c:v>3.1858284824347459E-2</c:v>
                </c:pt>
                <c:pt idx="5">
                  <c:v>2.6019067526536342E-2</c:v>
                </c:pt>
                <c:pt idx="6">
                  <c:v>4.7227651008759711E-2</c:v>
                </c:pt>
                <c:pt idx="7">
                  <c:v>5.5156610553567978E-2</c:v>
                </c:pt>
                <c:pt idx="8">
                  <c:v>5.4264086321387871E-2</c:v>
                </c:pt>
                <c:pt idx="9">
                  <c:v>4.309120887925131E-2</c:v>
                </c:pt>
                <c:pt idx="10">
                  <c:v>4.2581145284187299E-2</c:v>
                </c:pt>
                <c:pt idx="11">
                  <c:v>4.243139865206004E-2</c:v>
                </c:pt>
                <c:pt idx="12">
                  <c:v>5.5361962099588845E-2</c:v>
                </c:pt>
                <c:pt idx="13">
                  <c:v>5.0367466991224456E-2</c:v>
                </c:pt>
                <c:pt idx="14">
                  <c:v>4.7378571970098121E-2</c:v>
                </c:pt>
              </c:numCache>
            </c:numRef>
          </c:yVal>
          <c:smooth val="0"/>
          <c:extLst>
            <c:ext xmlns:c16="http://schemas.microsoft.com/office/drawing/2014/chart" uri="{C3380CC4-5D6E-409C-BE32-E72D297353CC}">
              <c16:uniqueId val="{00000000-51C8-4CD3-98EB-AF815C9F887B}"/>
            </c:ext>
          </c:extLst>
        </c:ser>
        <c:ser>
          <c:idx val="1"/>
          <c:order val="1"/>
          <c:tx>
            <c:strRef>
              <c:f>'Curtailment and Penetration'!$A$74</c:f>
              <c:strCache>
                <c:ptCount val="1"/>
                <c:pt idx="0">
                  <c:v>2015-21
CAISO</c:v>
                </c:pt>
              </c:strCache>
            </c:strRef>
          </c:tx>
          <c:spPr>
            <a:ln w="22225" cap="rnd">
              <a:solidFill>
                <a:schemeClr val="accent4">
                  <a:lumMod val="75000"/>
                </a:schemeClr>
              </a:solidFill>
              <a:round/>
            </a:ln>
            <a:effectLst/>
          </c:spPr>
          <c:marker>
            <c:symbol val="circle"/>
            <c:size val="6"/>
            <c:spPr>
              <a:solidFill>
                <a:schemeClr val="accent4">
                  <a:lumMod val="75000"/>
                </a:schemeClr>
              </a:solidFill>
              <a:ln w="9525">
                <a:solidFill>
                  <a:schemeClr val="accent4">
                    <a:lumMod val="75000"/>
                  </a:schemeClr>
                </a:solidFill>
              </a:ln>
              <a:effectLst/>
            </c:spPr>
          </c:marker>
          <c:xVal>
            <c:numRef>
              <c:f>'Curtailment and Penetration'!$D$74:$D$88</c:f>
              <c:numCache>
                <c:formatCode>0.0%</c:formatCode>
                <c:ptCount val="15"/>
                <c:pt idx="8">
                  <c:v>5.1728705484988438E-2</c:v>
                </c:pt>
                <c:pt idx="9">
                  <c:v>5.8346460835373759E-2</c:v>
                </c:pt>
                <c:pt idx="10">
                  <c:v>5.8206020100819246E-2</c:v>
                </c:pt>
                <c:pt idx="11">
                  <c:v>6.9753107463448275E-2</c:v>
                </c:pt>
                <c:pt idx="12">
                  <c:v>6.8843667513553697E-2</c:v>
                </c:pt>
                <c:pt idx="13">
                  <c:v>6.6247617339671883E-2</c:v>
                </c:pt>
                <c:pt idx="14">
                  <c:v>8.4329112702536374E-2</c:v>
                </c:pt>
              </c:numCache>
            </c:numRef>
          </c:xVal>
          <c:yVal>
            <c:numRef>
              <c:f>'Curtailment and Penetration'!$E$74:$E$88</c:f>
              <c:numCache>
                <c:formatCode>0.0%</c:formatCode>
                <c:ptCount val="15"/>
                <c:pt idx="8">
                  <c:v>4.0411277040270505E-3</c:v>
                </c:pt>
                <c:pt idx="9">
                  <c:v>5.3662737564346488E-3</c:v>
                </c:pt>
                <c:pt idx="10">
                  <c:v>2.4057162984534738E-3</c:v>
                </c:pt>
                <c:pt idx="11">
                  <c:v>1.7306634171363714E-3</c:v>
                </c:pt>
                <c:pt idx="12">
                  <c:v>2.724744009965628E-3</c:v>
                </c:pt>
                <c:pt idx="13">
                  <c:v>5.8125337835843657E-3</c:v>
                </c:pt>
                <c:pt idx="14">
                  <c:v>3.8833242361294915E-3</c:v>
                </c:pt>
              </c:numCache>
            </c:numRef>
          </c:yVal>
          <c:smooth val="0"/>
          <c:extLst>
            <c:ext xmlns:c16="http://schemas.microsoft.com/office/drawing/2014/chart" uri="{C3380CC4-5D6E-409C-BE32-E72D297353CC}">
              <c16:uniqueId val="{00000001-51C8-4CD3-98EB-AF815C9F887B}"/>
            </c:ext>
          </c:extLst>
        </c:ser>
        <c:ser>
          <c:idx val="2"/>
          <c:order val="2"/>
          <c:tx>
            <c:strRef>
              <c:f>'Curtailment and Penetration'!$A$26</c:f>
              <c:strCache>
                <c:ptCount val="1"/>
                <c:pt idx="0">
                  <c:v>2014-21
SPP</c:v>
                </c:pt>
              </c:strCache>
            </c:strRef>
          </c:tx>
          <c:spPr>
            <a:ln w="25400" cap="rnd">
              <a:solidFill>
                <a:schemeClr val="bg2">
                  <a:lumMod val="50000"/>
                </a:schemeClr>
              </a:solidFill>
              <a:round/>
            </a:ln>
            <a:effectLst/>
          </c:spPr>
          <c:marker>
            <c:symbol val="circle"/>
            <c:size val="7"/>
            <c:spPr>
              <a:solidFill>
                <a:schemeClr val="bg2">
                  <a:lumMod val="50000"/>
                </a:schemeClr>
              </a:solidFill>
              <a:ln w="9525">
                <a:solidFill>
                  <a:schemeClr val="bg2">
                    <a:lumMod val="50000"/>
                  </a:schemeClr>
                </a:solidFill>
              </a:ln>
              <a:effectLst/>
            </c:spPr>
          </c:marker>
          <c:xVal>
            <c:numRef>
              <c:f>'Curtailment and Penetration'!$D$26:$D$40</c:f>
              <c:numCache>
                <c:formatCode>0.0%</c:formatCode>
                <c:ptCount val="15"/>
                <c:pt idx="7">
                  <c:v>0.11964950573242429</c:v>
                </c:pt>
                <c:pt idx="8">
                  <c:v>0.13476785886017098</c:v>
                </c:pt>
                <c:pt idx="9">
                  <c:v>0.17539551159693523</c:v>
                </c:pt>
                <c:pt idx="10">
                  <c:v>0.22980084269956411</c:v>
                </c:pt>
                <c:pt idx="11">
                  <c:v>0.23830811558442855</c:v>
                </c:pt>
                <c:pt idx="12">
                  <c:v>0.27513135799921107</c:v>
                </c:pt>
                <c:pt idx="13">
                  <c:v>0.31263480564490165</c:v>
                </c:pt>
                <c:pt idx="14">
                  <c:v>0.348442520503215</c:v>
                </c:pt>
              </c:numCache>
            </c:numRef>
          </c:xVal>
          <c:yVal>
            <c:numRef>
              <c:f>'Curtailment and Penetration'!$E$26:$E$40</c:f>
              <c:numCache>
                <c:formatCode>General</c:formatCode>
                <c:ptCount val="15"/>
                <c:pt idx="7" formatCode="0.0%">
                  <c:v>7.1198866459092364E-3</c:v>
                </c:pt>
                <c:pt idx="8" formatCode="0.0%">
                  <c:v>9.2995951803307893E-3</c:v>
                </c:pt>
                <c:pt idx="9" formatCode="0.0%">
                  <c:v>1.6559751110877052E-2</c:v>
                </c:pt>
                <c:pt idx="10" formatCode="0.0%">
                  <c:v>2.8009685745081999E-2</c:v>
                </c:pt>
                <c:pt idx="11" formatCode="0.0%">
                  <c:v>1.2860819399372935E-2</c:v>
                </c:pt>
                <c:pt idx="12" formatCode="0.0%">
                  <c:v>1.5704618978089738E-2</c:v>
                </c:pt>
                <c:pt idx="13" formatCode="0.0%">
                  <c:v>2.5285915832455836E-2</c:v>
                </c:pt>
                <c:pt idx="14" formatCode="0.0%">
                  <c:v>6.3534990461426563E-2</c:v>
                </c:pt>
              </c:numCache>
            </c:numRef>
          </c:yVal>
          <c:smooth val="0"/>
          <c:extLst>
            <c:ext xmlns:c16="http://schemas.microsoft.com/office/drawing/2014/chart" uri="{C3380CC4-5D6E-409C-BE32-E72D297353CC}">
              <c16:uniqueId val="{00000002-51C8-4CD3-98EB-AF815C9F887B}"/>
            </c:ext>
          </c:extLst>
        </c:ser>
        <c:ser>
          <c:idx val="3"/>
          <c:order val="3"/>
          <c:tx>
            <c:strRef>
              <c:f>'Curtailment and Penetration'!$A$90</c:f>
              <c:strCache>
                <c:ptCount val="1"/>
                <c:pt idx="0">
                  <c:v>2012-21
NYISO</c:v>
                </c:pt>
              </c:strCache>
            </c:strRef>
          </c:tx>
          <c:spPr>
            <a:ln w="19050"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xVal>
            <c:numRef>
              <c:f>'Curtailment and Penetration'!$D$90:$D$104</c:f>
              <c:numCache>
                <c:formatCode>0.0%</c:formatCode>
                <c:ptCount val="15"/>
                <c:pt idx="5">
                  <c:v>1.8623378091582463E-2</c:v>
                </c:pt>
                <c:pt idx="6">
                  <c:v>2.164620932882522E-2</c:v>
                </c:pt>
                <c:pt idx="7">
                  <c:v>2.4790721444109161E-2</c:v>
                </c:pt>
                <c:pt idx="8">
                  <c:v>2.4162203861223811E-2</c:v>
                </c:pt>
                <c:pt idx="9">
                  <c:v>2.430476619838487E-2</c:v>
                </c:pt>
                <c:pt idx="10">
                  <c:v>2.6504431718562923E-2</c:v>
                </c:pt>
                <c:pt idx="11">
                  <c:v>2.4513635815240221E-2</c:v>
                </c:pt>
                <c:pt idx="12">
                  <c:v>2.8348489738304089E-2</c:v>
                </c:pt>
                <c:pt idx="13">
                  <c:v>2.9443638368959683E-2</c:v>
                </c:pt>
                <c:pt idx="14">
                  <c:v>2.665574303911647E-2</c:v>
                </c:pt>
              </c:numCache>
            </c:numRef>
          </c:xVal>
          <c:yVal>
            <c:numRef>
              <c:f>'Curtailment and Penetration'!$E$90:$E$104</c:f>
              <c:numCache>
                <c:formatCode>0.0%</c:formatCode>
                <c:ptCount val="15"/>
                <c:pt idx="5">
                  <c:v>2.9435581841800104E-3</c:v>
                </c:pt>
                <c:pt idx="6">
                  <c:v>1.4050224699414219E-2</c:v>
                </c:pt>
                <c:pt idx="7">
                  <c:v>7.3547721599132821E-3</c:v>
                </c:pt>
                <c:pt idx="8">
                  <c:v>9.4500583655520286E-3</c:v>
                </c:pt>
                <c:pt idx="9">
                  <c:v>5.6035001338396988E-3</c:v>
                </c:pt>
                <c:pt idx="10">
                  <c:v>9.9856589147434768E-3</c:v>
                </c:pt>
                <c:pt idx="11">
                  <c:v>1.6427409421767302E-2</c:v>
                </c:pt>
                <c:pt idx="12">
                  <c:v>1.5369242061140933E-2</c:v>
                </c:pt>
                <c:pt idx="13">
                  <c:v>1.3583476779373745E-2</c:v>
                </c:pt>
                <c:pt idx="14">
                  <c:v>1.9795345554095591E-2</c:v>
                </c:pt>
              </c:numCache>
            </c:numRef>
          </c:yVal>
          <c:smooth val="0"/>
          <c:extLst>
            <c:ext xmlns:c16="http://schemas.microsoft.com/office/drawing/2014/chart" uri="{C3380CC4-5D6E-409C-BE32-E72D297353CC}">
              <c16:uniqueId val="{00000003-51C8-4CD3-98EB-AF815C9F887B}"/>
            </c:ext>
          </c:extLst>
        </c:ser>
        <c:ser>
          <c:idx val="4"/>
          <c:order val="4"/>
          <c:tx>
            <c:strRef>
              <c:f>'Curtailment and Penetration'!$A$122</c:f>
              <c:strCache>
                <c:ptCount val="1"/>
                <c:pt idx="0">
                  <c:v>2012-21
PJM</c:v>
                </c:pt>
              </c:strCache>
            </c:strRef>
          </c:tx>
          <c:spPr>
            <a:ln w="19050"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xVal>
            <c:numRef>
              <c:f>'Curtailment and Penetration'!$D$122:$D$136</c:f>
              <c:numCache>
                <c:formatCode>0.0%</c:formatCode>
                <c:ptCount val="15"/>
                <c:pt idx="5">
                  <c:v>1.6859112820211509E-2</c:v>
                </c:pt>
                <c:pt idx="6">
                  <c:v>1.8685664326743148E-2</c:v>
                </c:pt>
                <c:pt idx="7">
                  <c:v>1.9388243095005073E-2</c:v>
                </c:pt>
                <c:pt idx="8">
                  <c:v>2.085090767241099E-2</c:v>
                </c:pt>
                <c:pt idx="9">
                  <c:v>2.2220868110244107E-2</c:v>
                </c:pt>
                <c:pt idx="10">
                  <c:v>2.6266978674903921E-2</c:v>
                </c:pt>
                <c:pt idx="11">
                  <c:v>2.6495224332786921E-2</c:v>
                </c:pt>
                <c:pt idx="12">
                  <c:v>3.0315818647447403E-2</c:v>
                </c:pt>
                <c:pt idx="13">
                  <c:v>3.4005868160254672E-2</c:v>
                </c:pt>
                <c:pt idx="14">
                  <c:v>3.5270789464212672E-2</c:v>
                </c:pt>
              </c:numCache>
            </c:numRef>
          </c:xVal>
          <c:yVal>
            <c:numRef>
              <c:f>'Curtailment and Penetration'!$E$122:$E$136</c:f>
              <c:numCache>
                <c:formatCode>0.0%</c:formatCode>
                <c:ptCount val="15"/>
                <c:pt idx="5">
                  <c:v>1.9865003159233292E-2</c:v>
                </c:pt>
                <c:pt idx="6">
                  <c:v>1.9064635419838188E-2</c:v>
                </c:pt>
                <c:pt idx="7">
                  <c:v>7.3623411756818767E-3</c:v>
                </c:pt>
                <c:pt idx="8">
                  <c:v>3.3054425155903799E-3</c:v>
                </c:pt>
                <c:pt idx="9">
                  <c:v>2.1522688680904929E-3</c:v>
                </c:pt>
                <c:pt idx="10">
                  <c:v>1.6209031447205043E-2</c:v>
                </c:pt>
                <c:pt idx="11">
                  <c:v>1.6547200829828062E-2</c:v>
                </c:pt>
                <c:pt idx="12">
                  <c:v>6.643761525402068E-3</c:v>
                </c:pt>
                <c:pt idx="13">
                  <c:v>8.1456855323112365E-3</c:v>
                </c:pt>
                <c:pt idx="14">
                  <c:v>1.7662190470181402E-2</c:v>
                </c:pt>
              </c:numCache>
            </c:numRef>
          </c:yVal>
          <c:smooth val="0"/>
          <c:extLst>
            <c:ext xmlns:c16="http://schemas.microsoft.com/office/drawing/2014/chart" uri="{C3380CC4-5D6E-409C-BE32-E72D297353CC}">
              <c16:uniqueId val="{00000004-51C8-4CD3-98EB-AF815C9F887B}"/>
            </c:ext>
          </c:extLst>
        </c:ser>
        <c:ser>
          <c:idx val="5"/>
          <c:order val="5"/>
          <c:tx>
            <c:strRef>
              <c:f>'Curtailment and Penetration'!$A$106</c:f>
              <c:strCache>
                <c:ptCount val="1"/>
                <c:pt idx="0">
                  <c:v>2014-21
ISO-NE</c:v>
                </c:pt>
              </c:strCache>
            </c:strRef>
          </c:tx>
          <c:spPr>
            <a:ln w="22225" cap="rnd">
              <a:solidFill>
                <a:schemeClr val="accent1">
                  <a:lumMod val="60000"/>
                  <a:lumOff val="40000"/>
                </a:schemeClr>
              </a:solidFill>
              <a:round/>
            </a:ln>
            <a:effectLst/>
          </c:spPr>
          <c:marker>
            <c:symbol val="circle"/>
            <c:size val="6"/>
            <c:spPr>
              <a:solidFill>
                <a:schemeClr val="accent1">
                  <a:lumMod val="60000"/>
                  <a:lumOff val="40000"/>
                </a:schemeClr>
              </a:solidFill>
              <a:ln w="9525">
                <a:solidFill>
                  <a:schemeClr val="accent1">
                    <a:lumMod val="60000"/>
                    <a:lumOff val="40000"/>
                  </a:schemeClr>
                </a:solidFill>
              </a:ln>
              <a:effectLst/>
            </c:spPr>
          </c:marker>
          <c:xVal>
            <c:numRef>
              <c:f>'Curtailment and Penetration'!$D$106:$D$120</c:f>
              <c:numCache>
                <c:formatCode>0.0%</c:formatCode>
                <c:ptCount val="15"/>
                <c:pt idx="7">
                  <c:v>1.5323891458484768E-2</c:v>
                </c:pt>
                <c:pt idx="8">
                  <c:v>1.7218011871252735E-2</c:v>
                </c:pt>
                <c:pt idx="9">
                  <c:v>2.0354116247077891E-2</c:v>
                </c:pt>
                <c:pt idx="10">
                  <c:v>2.7074867383188386E-2</c:v>
                </c:pt>
                <c:pt idx="11">
                  <c:v>2.7177077058750321E-2</c:v>
                </c:pt>
                <c:pt idx="12">
                  <c:v>2.930642280932266E-2</c:v>
                </c:pt>
                <c:pt idx="13">
                  <c:v>3.0391996541923646E-2</c:v>
                </c:pt>
                <c:pt idx="14">
                  <c:v>2.9516533664061231E-2</c:v>
                </c:pt>
              </c:numCache>
            </c:numRef>
          </c:xVal>
          <c:yVal>
            <c:numRef>
              <c:f>'Curtailment and Penetration'!$E$106:$E$120</c:f>
              <c:numCache>
                <c:formatCode>0.0%</c:formatCode>
                <c:ptCount val="15"/>
                <c:pt idx="7">
                  <c:v>3.0657871005229587E-2</c:v>
                </c:pt>
                <c:pt idx="8">
                  <c:v>2.3197822017300619E-2</c:v>
                </c:pt>
                <c:pt idx="9">
                  <c:v>4.1791226672642075E-2</c:v>
                </c:pt>
                <c:pt idx="10">
                  <c:v>2.6954056094764624E-2</c:v>
                </c:pt>
                <c:pt idx="11">
                  <c:v>2.7990390398141277E-2</c:v>
                </c:pt>
                <c:pt idx="12">
                  <c:v>1.9167889900106028E-2</c:v>
                </c:pt>
                <c:pt idx="13">
                  <c:v>1.5852932139915378E-2</c:v>
                </c:pt>
                <c:pt idx="14">
                  <c:v>1.8131155826177071E-2</c:v>
                </c:pt>
              </c:numCache>
            </c:numRef>
          </c:yVal>
          <c:smooth val="0"/>
          <c:extLst>
            <c:ext xmlns:c16="http://schemas.microsoft.com/office/drawing/2014/chart" uri="{C3380CC4-5D6E-409C-BE32-E72D297353CC}">
              <c16:uniqueId val="{00000005-51C8-4CD3-98EB-AF815C9F887B}"/>
            </c:ext>
          </c:extLst>
        </c:ser>
        <c:ser>
          <c:idx val="6"/>
          <c:order val="6"/>
          <c:tx>
            <c:strRef>
              <c:f>'Curtailment and Penetration'!$A$42</c:f>
              <c:strCache>
                <c:ptCount val="1"/>
                <c:pt idx="0">
                  <c:v>2007-21
ERCOT</c:v>
                </c:pt>
              </c:strCache>
            </c:strRef>
          </c:tx>
          <c:spPr>
            <a:ln w="25400" cap="rnd">
              <a:solidFill>
                <a:schemeClr val="tx1">
                  <a:lumMod val="65000"/>
                  <a:lumOff val="35000"/>
                </a:schemeClr>
              </a:solidFill>
              <a:round/>
            </a:ln>
            <a:effectLst/>
          </c:spPr>
          <c:marker>
            <c:symbol val="circle"/>
            <c:size val="7"/>
            <c:spPr>
              <a:solidFill>
                <a:schemeClr val="tx1">
                  <a:lumMod val="65000"/>
                  <a:lumOff val="35000"/>
                </a:schemeClr>
              </a:solidFill>
              <a:ln w="9525">
                <a:solidFill>
                  <a:schemeClr val="tx1">
                    <a:lumMod val="65000"/>
                    <a:lumOff val="35000"/>
                  </a:schemeClr>
                </a:solidFill>
              </a:ln>
              <a:effectLst/>
            </c:spPr>
          </c:marker>
          <c:xVal>
            <c:numRef>
              <c:f>'Curtailment and Penetration'!$D$42:$D$56</c:f>
              <c:numCache>
                <c:formatCode>0.0%</c:formatCode>
                <c:ptCount val="15"/>
                <c:pt idx="0">
                  <c:v>2.8669885348156943E-2</c:v>
                </c:pt>
                <c:pt idx="1">
                  <c:v>4.8775053757538635E-2</c:v>
                </c:pt>
                <c:pt idx="2">
                  <c:v>6.1021251014030095E-2</c:v>
                </c:pt>
                <c:pt idx="3">
                  <c:v>7.7448550468361813E-2</c:v>
                </c:pt>
                <c:pt idx="4">
                  <c:v>8.4463839780662103E-2</c:v>
                </c:pt>
                <c:pt idx="5">
                  <c:v>9.174225231080424E-2</c:v>
                </c:pt>
                <c:pt idx="6">
                  <c:v>9.8603196473158863E-2</c:v>
                </c:pt>
                <c:pt idx="7">
                  <c:v>0.10626141389337819</c:v>
                </c:pt>
                <c:pt idx="8">
                  <c:v>0.11728964096182154</c:v>
                </c:pt>
                <c:pt idx="9">
                  <c:v>0.15104552214131975</c:v>
                </c:pt>
                <c:pt idx="10">
                  <c:v>0.17369872722552712</c:v>
                </c:pt>
                <c:pt idx="11">
                  <c:v>0.1851303609020209</c:v>
                </c:pt>
                <c:pt idx="12">
                  <c:v>0.19931333811952498</c:v>
                </c:pt>
                <c:pt idx="13">
                  <c:v>0.22733679283581154</c:v>
                </c:pt>
                <c:pt idx="14">
                  <c:v>0.24170619347398686</c:v>
                </c:pt>
              </c:numCache>
            </c:numRef>
          </c:xVal>
          <c:yVal>
            <c:numRef>
              <c:f>'Curtailment and Penetration'!$E$42:$E$56</c:f>
              <c:numCache>
                <c:formatCode>0.0%</c:formatCode>
                <c:ptCount val="15"/>
                <c:pt idx="0">
                  <c:v>1.2211037848541214E-2</c:v>
                </c:pt>
                <c:pt idx="1">
                  <c:v>8.5060836508921822E-2</c:v>
                </c:pt>
                <c:pt idx="2">
                  <c:v>0.17070361876225379</c:v>
                </c:pt>
                <c:pt idx="3">
                  <c:v>7.7166635673370274E-2</c:v>
                </c:pt>
                <c:pt idx="4">
                  <c:v>8.4792607734428302E-2</c:v>
                </c:pt>
                <c:pt idx="5">
                  <c:v>3.7943429057848435E-2</c:v>
                </c:pt>
                <c:pt idx="6">
                  <c:v>1.0980667625730823E-2</c:v>
                </c:pt>
                <c:pt idx="7">
                  <c:v>5.1206474903624224E-3</c:v>
                </c:pt>
                <c:pt idx="8">
                  <c:v>9.5192597630962932E-3</c:v>
                </c:pt>
                <c:pt idx="9">
                  <c:v>1.5676695259505508E-2</c:v>
                </c:pt>
                <c:pt idx="10">
                  <c:v>2.1579377854801313E-2</c:v>
                </c:pt>
                <c:pt idx="11">
                  <c:v>2.5381712124471111E-2</c:v>
                </c:pt>
                <c:pt idx="12">
                  <c:v>2.6915351188033187E-2</c:v>
                </c:pt>
                <c:pt idx="13">
                  <c:v>4.6114869929921205E-2</c:v>
                </c:pt>
                <c:pt idx="14">
                  <c:v>5.150225525738629E-2</c:v>
                </c:pt>
              </c:numCache>
            </c:numRef>
          </c:yVal>
          <c:smooth val="0"/>
          <c:extLst>
            <c:ext xmlns:c16="http://schemas.microsoft.com/office/drawing/2014/chart" uri="{C3380CC4-5D6E-409C-BE32-E72D297353CC}">
              <c16:uniqueId val="{00000006-51C8-4CD3-98EB-AF815C9F887B}"/>
            </c:ext>
          </c:extLst>
        </c:ser>
        <c:dLbls>
          <c:showLegendKey val="0"/>
          <c:showVal val="0"/>
          <c:showCatName val="0"/>
          <c:showSerName val="0"/>
          <c:showPercent val="0"/>
          <c:showBubbleSize val="0"/>
        </c:dLbls>
        <c:axId val="2079200104"/>
        <c:axId val="2079208680"/>
      </c:scatterChart>
      <c:valAx>
        <c:axId val="2079200104"/>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Wind Penetration (as a % of load)</a:t>
                </a:r>
              </a:p>
            </c:rich>
          </c:tx>
          <c:layout>
            <c:manualLayout>
              <c:xMode val="edge"/>
              <c:yMode val="edge"/>
              <c:x val="0.34772888549243308"/>
              <c:y val="0.94238282714660671"/>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8680"/>
        <c:crosses val="autoZero"/>
        <c:crossBetween val="midCat"/>
      </c:valAx>
      <c:valAx>
        <c:axId val="2079208680"/>
        <c:scaling>
          <c:orientation val="minMax"/>
        </c:scaling>
        <c:delete val="0"/>
        <c:axPos val="l"/>
        <c:majorGridlines>
          <c:spPr>
            <a:ln w="3175" cap="flat" cmpd="sng" algn="ctr">
              <a:solidFill>
                <a:schemeClr val="bg1">
                  <a:lumMod val="75000"/>
                </a:schemeClr>
              </a:solidFill>
              <a:round/>
            </a:ln>
            <a:effectLst/>
          </c:spPr>
        </c:majorGridlines>
        <c:title>
          <c:tx>
            <c:rich>
              <a:bodyPr rot="0" spcFirstLastPara="1" vertOverflow="ellipsis" wrap="square" anchor="ctr" anchorCtr="1"/>
              <a:lstStyle/>
              <a:p>
                <a:pPr algn="l">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0">
                    <a:effectLst/>
                  </a:rPr>
                  <a:t>Wind </a:t>
                </a:r>
                <a:r>
                  <a:rPr lang="en-US" sz="1000" b="0" baseline="0">
                    <a:effectLst/>
                  </a:rPr>
                  <a:t>Curtailment </a:t>
                </a:r>
                <a:endParaRPr lang="en-US" sz="1000">
                  <a:effectLst/>
                </a:endParaRPr>
              </a:p>
            </c:rich>
          </c:tx>
          <c:layout>
            <c:manualLayout>
              <c:xMode val="edge"/>
              <c:yMode val="edge"/>
              <c:x val="1.650199920850448E-3"/>
              <c:y val="0"/>
            </c:manualLayout>
          </c:layout>
          <c:overlay val="0"/>
          <c:spPr>
            <a:noFill/>
            <a:ln>
              <a:noFill/>
            </a:ln>
            <a:effectLst/>
          </c:spPr>
          <c:txPr>
            <a:bodyPr rot="0" spcFirstLastPara="1" vertOverflow="ellipsis" wrap="square" anchor="ctr" anchorCtr="1"/>
            <a:lstStyle/>
            <a:p>
              <a:pPr algn="l">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0104"/>
        <c:crosses val="autoZero"/>
        <c:crossBetween val="midCat"/>
        <c:majorUnit val="3.0000000000000006E-2"/>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0.10204676563867017"/>
          <c:w val="0.8654004307153913"/>
          <c:h val="0.72783792650918633"/>
        </c:manualLayout>
      </c:layout>
      <c:barChart>
        <c:barDir val="col"/>
        <c:grouping val="clustered"/>
        <c:varyColors val="0"/>
        <c:ser>
          <c:idx val="0"/>
          <c:order val="0"/>
          <c:tx>
            <c:v> Wind Curtailment (left axis)</c:v>
          </c:tx>
          <c:spPr>
            <a:solidFill>
              <a:schemeClr val="accent1"/>
            </a:solidFill>
            <a:ln>
              <a:noFill/>
            </a:ln>
          </c:spPr>
          <c:invertIfNegative val="0"/>
          <c:cat>
            <c:multiLvlStrRef>
              <c:f>'Curtailment and Penetration'!$A$26:$C$152</c:f>
              <c:multiLvlStrCache>
                <c:ptCount val="127"/>
                <c:lvl>
                  <c:pt idx="0">
                    <c:v> </c:v>
                  </c:pt>
                  <c:pt idx="1">
                    <c:v> </c:v>
                  </c:pt>
                  <c:pt idx="2">
                    <c:v> </c:v>
                  </c:pt>
                  <c:pt idx="3">
                    <c:v> </c:v>
                  </c:pt>
                  <c:pt idx="4">
                    <c:v> </c:v>
                  </c:pt>
                  <c:pt idx="5">
                    <c:v> </c:v>
                  </c:pt>
                  <c:pt idx="6">
                    <c:v> </c:v>
                  </c:pt>
                  <c:pt idx="7">
                    <c:v> </c:v>
                  </c:pt>
                  <c:pt idx="8">
                    <c:v> </c:v>
                  </c:pt>
                  <c:pt idx="9">
                    <c:v> </c:v>
                  </c:pt>
                  <c:pt idx="10">
                    <c:v> </c:v>
                  </c:pt>
                  <c:pt idx="11">
                    <c:v> </c:v>
                  </c:pt>
                  <c:pt idx="12">
                    <c:v> </c:v>
                  </c:pt>
                  <c:pt idx="13">
                    <c:v> </c:v>
                  </c:pt>
                  <c:pt idx="14">
                    <c:v> </c:v>
                  </c:pt>
                  <c:pt idx="16">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3">
                    <c:v> </c:v>
                  </c:pt>
                  <c:pt idx="34">
                    <c:v> </c:v>
                  </c:pt>
                  <c:pt idx="35">
                    <c:v> </c:v>
                  </c:pt>
                  <c:pt idx="36">
                    <c:v> </c:v>
                  </c:pt>
                  <c:pt idx="37">
                    <c:v> </c:v>
                  </c:pt>
                  <c:pt idx="38">
                    <c:v> </c:v>
                  </c:pt>
                  <c:pt idx="39">
                    <c:v> </c:v>
                  </c:pt>
                  <c:pt idx="40">
                    <c:v> </c:v>
                  </c:pt>
                  <c:pt idx="41">
                    <c:v> </c:v>
                  </c:pt>
                  <c:pt idx="42">
                    <c:v> </c:v>
                  </c:pt>
                  <c:pt idx="43">
                    <c:v> </c:v>
                  </c:pt>
                  <c:pt idx="44">
                    <c:v> </c:v>
                  </c:pt>
                  <c:pt idx="45">
                    <c:v> </c:v>
                  </c:pt>
                  <c:pt idx="46">
                    <c:v> </c:v>
                  </c:pt>
                  <c:pt idx="48">
                    <c:v> </c:v>
                  </c:pt>
                  <c:pt idx="49">
                    <c:v> </c:v>
                  </c:pt>
                  <c:pt idx="50">
                    <c:v> </c:v>
                  </c:pt>
                  <c:pt idx="51">
                    <c:v> </c:v>
                  </c:pt>
                  <c:pt idx="52">
                    <c:v> </c:v>
                  </c:pt>
                  <c:pt idx="53">
                    <c:v> </c:v>
                  </c:pt>
                  <c:pt idx="54">
                    <c:v> </c:v>
                  </c:pt>
                  <c:pt idx="55">
                    <c:v> </c:v>
                  </c:pt>
                  <c:pt idx="56">
                    <c:v> </c:v>
                  </c:pt>
                  <c:pt idx="57">
                    <c:v> </c:v>
                  </c:pt>
                  <c:pt idx="58">
                    <c:v> </c:v>
                  </c:pt>
                  <c:pt idx="59">
                    <c:v> </c:v>
                  </c:pt>
                  <c:pt idx="60">
                    <c:v> </c:v>
                  </c:pt>
                  <c:pt idx="61">
                    <c:v> </c:v>
                  </c:pt>
                  <c:pt idx="62">
                    <c:v> </c:v>
                  </c:pt>
                  <c:pt idx="64">
                    <c:v> </c:v>
                  </c:pt>
                  <c:pt idx="65">
                    <c:v> </c:v>
                  </c:pt>
                  <c:pt idx="66">
                    <c:v> </c:v>
                  </c:pt>
                  <c:pt idx="67">
                    <c:v> </c:v>
                  </c:pt>
                  <c:pt idx="68">
                    <c:v> </c:v>
                  </c:pt>
                  <c:pt idx="69">
                    <c:v> </c:v>
                  </c:pt>
                  <c:pt idx="70">
                    <c:v> </c:v>
                  </c:pt>
                  <c:pt idx="71">
                    <c:v> </c:v>
                  </c:pt>
                  <c:pt idx="72">
                    <c:v> </c:v>
                  </c:pt>
                  <c:pt idx="73">
                    <c:v> </c:v>
                  </c:pt>
                  <c:pt idx="74">
                    <c:v> </c:v>
                  </c:pt>
                  <c:pt idx="75">
                    <c:v> </c:v>
                  </c:pt>
                  <c:pt idx="76">
                    <c:v> </c:v>
                  </c:pt>
                  <c:pt idx="77">
                    <c:v> </c:v>
                  </c:pt>
                  <c:pt idx="78">
                    <c:v> </c:v>
                  </c:pt>
                  <c:pt idx="80">
                    <c:v> </c:v>
                  </c:pt>
                  <c:pt idx="81">
                    <c:v> </c:v>
                  </c:pt>
                  <c:pt idx="82">
                    <c:v> </c:v>
                  </c:pt>
                  <c:pt idx="83">
                    <c:v> </c:v>
                  </c:pt>
                  <c:pt idx="84">
                    <c:v> </c:v>
                  </c:pt>
                  <c:pt idx="85">
                    <c:v> </c:v>
                  </c:pt>
                  <c:pt idx="86">
                    <c:v> </c:v>
                  </c:pt>
                  <c:pt idx="87">
                    <c:v> </c:v>
                  </c:pt>
                  <c:pt idx="88">
                    <c:v> </c:v>
                  </c:pt>
                  <c:pt idx="89">
                    <c:v> </c:v>
                  </c:pt>
                  <c:pt idx="90">
                    <c:v> </c:v>
                  </c:pt>
                  <c:pt idx="91">
                    <c:v> </c:v>
                  </c:pt>
                  <c:pt idx="92">
                    <c:v> </c:v>
                  </c:pt>
                  <c:pt idx="93">
                    <c:v> </c:v>
                  </c:pt>
                  <c:pt idx="94">
                    <c:v> </c:v>
                  </c:pt>
                  <c:pt idx="96">
                    <c:v> </c:v>
                  </c:pt>
                  <c:pt idx="97">
                    <c:v> </c:v>
                  </c:pt>
                  <c:pt idx="98">
                    <c:v> </c:v>
                  </c:pt>
                  <c:pt idx="99">
                    <c:v> </c:v>
                  </c:pt>
                  <c:pt idx="100">
                    <c:v> </c:v>
                  </c:pt>
                  <c:pt idx="101">
                    <c:v> </c:v>
                  </c:pt>
                  <c:pt idx="102">
                    <c:v> </c:v>
                  </c:pt>
                  <c:pt idx="103">
                    <c:v> </c:v>
                  </c:pt>
                  <c:pt idx="104">
                    <c:v> </c:v>
                  </c:pt>
                  <c:pt idx="105">
                    <c:v> </c:v>
                  </c:pt>
                  <c:pt idx="106">
                    <c:v> </c:v>
                  </c:pt>
                  <c:pt idx="107">
                    <c:v> </c:v>
                  </c:pt>
                  <c:pt idx="108">
                    <c:v> </c:v>
                  </c:pt>
                  <c:pt idx="109">
                    <c:v> </c:v>
                  </c:pt>
                  <c:pt idx="110">
                    <c:v> </c:v>
                  </c:pt>
                  <c:pt idx="112">
                    <c:v> </c:v>
                  </c:pt>
                  <c:pt idx="113">
                    <c:v> </c:v>
                  </c:pt>
                  <c:pt idx="114">
                    <c:v> </c:v>
                  </c:pt>
                  <c:pt idx="115">
                    <c:v> </c:v>
                  </c:pt>
                  <c:pt idx="116">
                    <c:v> </c:v>
                  </c:pt>
                  <c:pt idx="117">
                    <c:v> </c:v>
                  </c:pt>
                  <c:pt idx="118">
                    <c:v> </c:v>
                  </c:pt>
                  <c:pt idx="119">
                    <c:v> </c:v>
                  </c:pt>
                  <c:pt idx="120">
                    <c:v> </c:v>
                  </c:pt>
                  <c:pt idx="121">
                    <c:v> </c:v>
                  </c:pt>
                  <c:pt idx="122">
                    <c:v> </c:v>
                  </c:pt>
                  <c:pt idx="123">
                    <c:v> </c:v>
                  </c:pt>
                  <c:pt idx="124">
                    <c:v> </c:v>
                  </c:pt>
                  <c:pt idx="125">
                    <c:v> </c:v>
                  </c:pt>
                  <c:pt idx="126">
                    <c:v> </c:v>
                  </c:pt>
                </c:lvl>
                <c:lvl>
                  <c:pt idx="0">
                    <c:v>2014-21
SPP</c:v>
                  </c:pt>
                  <c:pt idx="15">
                    <c:v> </c:v>
                  </c:pt>
                  <c:pt idx="16">
                    <c:v>2007-21
ERCOT</c:v>
                  </c:pt>
                  <c:pt idx="31">
                    <c:v> </c:v>
                  </c:pt>
                  <c:pt idx="32">
                    <c:v>2009-21
MISO</c:v>
                  </c:pt>
                  <c:pt idx="47">
                    <c:v> </c:v>
                  </c:pt>
                  <c:pt idx="48">
                    <c:v>2015-21
CAISO</c:v>
                  </c:pt>
                  <c:pt idx="63">
                    <c:v> </c:v>
                  </c:pt>
                  <c:pt idx="64">
                    <c:v>2012-21
NYISO</c:v>
                  </c:pt>
                  <c:pt idx="79">
                    <c:v> </c:v>
                  </c:pt>
                  <c:pt idx="80">
                    <c:v>2014-21
ISO-NE</c:v>
                  </c:pt>
                  <c:pt idx="95">
                    <c:v> </c:v>
                  </c:pt>
                  <c:pt idx="96">
                    <c:v>2012-21
PJM</c:v>
                  </c:pt>
                  <c:pt idx="111">
                    <c:v> </c:v>
                  </c:pt>
                  <c:pt idx="112">
                    <c:v>2007-21
Total</c:v>
                  </c:pt>
                </c:lvl>
              </c:multiLvlStrCache>
            </c:multiLvlStrRef>
          </c:cat>
          <c:val>
            <c:numRef>
              <c:f>'Curtailment and Penetration'!$E$26:$E$152</c:f>
              <c:numCache>
                <c:formatCode>General</c:formatCode>
                <c:ptCount val="127"/>
                <c:pt idx="7" formatCode="0.0%">
                  <c:v>7.1198866459092364E-3</c:v>
                </c:pt>
                <c:pt idx="8" formatCode="0.0%">
                  <c:v>9.2995951803307893E-3</c:v>
                </c:pt>
                <c:pt idx="9" formatCode="0.0%">
                  <c:v>1.6559751110877052E-2</c:v>
                </c:pt>
                <c:pt idx="10" formatCode="0.0%">
                  <c:v>2.8009685745081999E-2</c:v>
                </c:pt>
                <c:pt idx="11" formatCode="0.0%">
                  <c:v>1.2860819399372935E-2</c:v>
                </c:pt>
                <c:pt idx="12" formatCode="0.0%">
                  <c:v>1.5704618978089738E-2</c:v>
                </c:pt>
                <c:pt idx="13" formatCode="0.0%">
                  <c:v>2.5285915832455836E-2</c:v>
                </c:pt>
                <c:pt idx="14" formatCode="0.0%">
                  <c:v>6.3534990461426563E-2</c:v>
                </c:pt>
                <c:pt idx="16" formatCode="0.0%">
                  <c:v>1.2211037848541214E-2</c:v>
                </c:pt>
                <c:pt idx="17" formatCode="0.0%">
                  <c:v>8.5060836508921822E-2</c:v>
                </c:pt>
                <c:pt idx="18" formatCode="0.0%">
                  <c:v>0.17070361876225379</c:v>
                </c:pt>
                <c:pt idx="19" formatCode="0.0%">
                  <c:v>7.7166635673370274E-2</c:v>
                </c:pt>
                <c:pt idx="20" formatCode="0.0%">
                  <c:v>8.4792607734428302E-2</c:v>
                </c:pt>
                <c:pt idx="21" formatCode="0.0%">
                  <c:v>3.7943429057848435E-2</c:v>
                </c:pt>
                <c:pt idx="22" formatCode="0.0%">
                  <c:v>1.0980667625730823E-2</c:v>
                </c:pt>
                <c:pt idx="23" formatCode="0.0%">
                  <c:v>5.1206474903624224E-3</c:v>
                </c:pt>
                <c:pt idx="24" formatCode="0.0%">
                  <c:v>9.5192597630962932E-3</c:v>
                </c:pt>
                <c:pt idx="25" formatCode="0.0%">
                  <c:v>1.5676695259505508E-2</c:v>
                </c:pt>
                <c:pt idx="26" formatCode="0.0%">
                  <c:v>2.1579377854801313E-2</c:v>
                </c:pt>
                <c:pt idx="27" formatCode="0.0%">
                  <c:v>2.5381712124471111E-2</c:v>
                </c:pt>
                <c:pt idx="28" formatCode="0.0%">
                  <c:v>2.6915351188033187E-2</c:v>
                </c:pt>
                <c:pt idx="29" formatCode="0.0%">
                  <c:v>4.6114869929921205E-2</c:v>
                </c:pt>
                <c:pt idx="30" formatCode="0.0%">
                  <c:v>5.150225525738629E-2</c:v>
                </c:pt>
                <c:pt idx="34" formatCode="0.0%">
                  <c:v>1.9475337463428576E-2</c:v>
                </c:pt>
                <c:pt idx="35" formatCode="0.0%">
                  <c:v>3.879733092280449E-2</c:v>
                </c:pt>
                <c:pt idx="36" formatCode="0.0%">
                  <c:v>3.1858284824347459E-2</c:v>
                </c:pt>
                <c:pt idx="37" formatCode="0.0%">
                  <c:v>2.6019067526536342E-2</c:v>
                </c:pt>
                <c:pt idx="38" formatCode="0.0%">
                  <c:v>4.7227651008759711E-2</c:v>
                </c:pt>
                <c:pt idx="39" formatCode="0.0%">
                  <c:v>5.5156610553567978E-2</c:v>
                </c:pt>
                <c:pt idx="40" formatCode="0.0%">
                  <c:v>5.4264086321387871E-2</c:v>
                </c:pt>
                <c:pt idx="41" formatCode="0.0%">
                  <c:v>4.309120887925131E-2</c:v>
                </c:pt>
                <c:pt idx="42" formatCode="0.0%">
                  <c:v>4.2581145284187299E-2</c:v>
                </c:pt>
                <c:pt idx="43" formatCode="0.0%">
                  <c:v>4.243139865206004E-2</c:v>
                </c:pt>
                <c:pt idx="44" formatCode="0.0%">
                  <c:v>5.5361962099588845E-2</c:v>
                </c:pt>
                <c:pt idx="45" formatCode="0.0%">
                  <c:v>5.0367466991224456E-2</c:v>
                </c:pt>
                <c:pt idx="46" formatCode="0.0%">
                  <c:v>4.7378571970098121E-2</c:v>
                </c:pt>
                <c:pt idx="56" formatCode="0.0%">
                  <c:v>4.0411277040270505E-3</c:v>
                </c:pt>
                <c:pt idx="57" formatCode="0.0%">
                  <c:v>5.3662737564346488E-3</c:v>
                </c:pt>
                <c:pt idx="58" formatCode="0.0%">
                  <c:v>2.4057162984534738E-3</c:v>
                </c:pt>
                <c:pt idx="59" formatCode="0.0%">
                  <c:v>1.7306634171363714E-3</c:v>
                </c:pt>
                <c:pt idx="60" formatCode="0.0%">
                  <c:v>2.724744009965628E-3</c:v>
                </c:pt>
                <c:pt idx="61" formatCode="0.0%">
                  <c:v>5.8125337835843657E-3</c:v>
                </c:pt>
                <c:pt idx="62" formatCode="0.0%">
                  <c:v>3.8833242361294915E-3</c:v>
                </c:pt>
                <c:pt idx="69" formatCode="0.0%">
                  <c:v>2.9435581841800104E-3</c:v>
                </c:pt>
                <c:pt idx="70" formatCode="0.0%">
                  <c:v>1.4050224699414219E-2</c:v>
                </c:pt>
                <c:pt idx="71" formatCode="0.0%">
                  <c:v>7.3547721599132821E-3</c:v>
                </c:pt>
                <c:pt idx="72" formatCode="0.0%">
                  <c:v>9.4500583655520286E-3</c:v>
                </c:pt>
                <c:pt idx="73" formatCode="0.0%">
                  <c:v>5.6035001338396988E-3</c:v>
                </c:pt>
                <c:pt idx="74" formatCode="0.0%">
                  <c:v>9.9856589147434768E-3</c:v>
                </c:pt>
                <c:pt idx="75" formatCode="0.0%">
                  <c:v>1.6427409421767302E-2</c:v>
                </c:pt>
                <c:pt idx="76" formatCode="0.0%">
                  <c:v>1.5369242061140933E-2</c:v>
                </c:pt>
                <c:pt idx="77" formatCode="0.0%">
                  <c:v>1.3583476779373745E-2</c:v>
                </c:pt>
                <c:pt idx="78" formatCode="0.0%">
                  <c:v>1.9795345554095591E-2</c:v>
                </c:pt>
                <c:pt idx="87" formatCode="0.0%">
                  <c:v>3.0657871005229587E-2</c:v>
                </c:pt>
                <c:pt idx="88" formatCode="0.0%">
                  <c:v>2.3197822017300619E-2</c:v>
                </c:pt>
                <c:pt idx="89" formatCode="0.0%">
                  <c:v>4.1791226672642075E-2</c:v>
                </c:pt>
                <c:pt idx="90" formatCode="0.0%">
                  <c:v>2.6954056094764624E-2</c:v>
                </c:pt>
                <c:pt idx="91" formatCode="0.0%">
                  <c:v>2.7990390398141277E-2</c:v>
                </c:pt>
                <c:pt idx="92" formatCode="0.0%">
                  <c:v>1.9167889900106028E-2</c:v>
                </c:pt>
                <c:pt idx="93" formatCode="0.0%">
                  <c:v>1.5852932139915378E-2</c:v>
                </c:pt>
                <c:pt idx="94" formatCode="0.0%">
                  <c:v>1.8131155826177071E-2</c:v>
                </c:pt>
                <c:pt idx="101" formatCode="0.0%">
                  <c:v>1.9865003159233292E-2</c:v>
                </c:pt>
                <c:pt idx="102" formatCode="0.0%">
                  <c:v>1.9064635419838188E-2</c:v>
                </c:pt>
                <c:pt idx="103" formatCode="0.0%">
                  <c:v>7.3623411756818767E-3</c:v>
                </c:pt>
                <c:pt idx="104" formatCode="0.0%">
                  <c:v>3.3054425155903799E-3</c:v>
                </c:pt>
                <c:pt idx="105" formatCode="0.0%">
                  <c:v>2.1522688680904929E-3</c:v>
                </c:pt>
                <c:pt idx="106" formatCode="0.0%">
                  <c:v>1.6209031447205043E-2</c:v>
                </c:pt>
                <c:pt idx="107" formatCode="0.0%">
                  <c:v>1.6547200829828062E-2</c:v>
                </c:pt>
                <c:pt idx="108" formatCode="0.0%">
                  <c:v>6.643761525402068E-3</c:v>
                </c:pt>
                <c:pt idx="109" formatCode="0.0%">
                  <c:v>8.1456855323112365E-3</c:v>
                </c:pt>
                <c:pt idx="110" formatCode="0.0%">
                  <c:v>1.7662190470181402E-2</c:v>
                </c:pt>
                <c:pt idx="112" formatCode="0.0%">
                  <c:v>1.2211037848541214E-2</c:v>
                </c:pt>
                <c:pt idx="113" formatCode="0.0%">
                  <c:v>8.5060836508921822E-2</c:v>
                </c:pt>
                <c:pt idx="114" formatCode="0.0%">
                  <c:v>0.11052318196610085</c:v>
                </c:pt>
                <c:pt idx="115" formatCode="0.0%">
                  <c:v>6.0191401786869055E-2</c:v>
                </c:pt>
                <c:pt idx="116" formatCode="0.0%">
                  <c:v>6.0264567657321147E-2</c:v>
                </c:pt>
                <c:pt idx="117" formatCode="0.0%">
                  <c:v>2.9587286415932917E-2</c:v>
                </c:pt>
                <c:pt idx="118" formatCode="0.0%">
                  <c:v>2.7623682335884324E-2</c:v>
                </c:pt>
                <c:pt idx="119" formatCode="0.0%">
                  <c:v>2.3067971837855316E-2</c:v>
                </c:pt>
                <c:pt idx="120" formatCode="0.0%">
                  <c:v>2.1564065469196429E-2</c:v>
                </c:pt>
                <c:pt idx="121" formatCode="0.0%">
                  <c:v>2.1145835580261906E-2</c:v>
                </c:pt>
                <c:pt idx="122" formatCode="0.0%">
                  <c:v>2.6590717888162349E-2</c:v>
                </c:pt>
                <c:pt idx="123" formatCode="0.0%">
                  <c:v>2.3142127162346579E-2</c:v>
                </c:pt>
                <c:pt idx="124" formatCode="0.0%">
                  <c:v>2.649812706576074E-2</c:v>
                </c:pt>
                <c:pt idx="125" formatCode="0.0%">
                  <c:v>3.5073127321581223E-2</c:v>
                </c:pt>
                <c:pt idx="126" formatCode="0.0%">
                  <c:v>4.7613311041174694E-2</c:v>
                </c:pt>
              </c:numCache>
            </c:numRef>
          </c:val>
          <c:extLst>
            <c:ext xmlns:c16="http://schemas.microsoft.com/office/drawing/2014/chart" uri="{C3380CC4-5D6E-409C-BE32-E72D297353CC}">
              <c16:uniqueId val="{00000000-1BE6-4D41-930E-E6D9F67BE3B0}"/>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tx>
            <c:v> Wind Penetration (right axis)</c:v>
          </c:tx>
          <c:spPr>
            <a:ln w="15875">
              <a:solidFill>
                <a:schemeClr val="accent2">
                  <a:lumMod val="75000"/>
                </a:schemeClr>
              </a:solidFill>
              <a:prstDash val="solid"/>
            </a:ln>
          </c:spPr>
          <c:marker>
            <c:symbol val="none"/>
          </c:marker>
          <c:dPt>
            <c:idx val="10"/>
            <c:bubble3D val="0"/>
            <c:extLst>
              <c:ext xmlns:c16="http://schemas.microsoft.com/office/drawing/2014/chart" uri="{C3380CC4-5D6E-409C-BE32-E72D297353CC}">
                <c16:uniqueId val="{00000001-1BE6-4D41-930E-E6D9F67BE3B0}"/>
              </c:ext>
            </c:extLst>
          </c:dPt>
          <c:dPt>
            <c:idx val="11"/>
            <c:bubble3D val="0"/>
            <c:extLst>
              <c:ext xmlns:c16="http://schemas.microsoft.com/office/drawing/2014/chart" uri="{C3380CC4-5D6E-409C-BE32-E72D297353CC}">
                <c16:uniqueId val="{00000002-1BE6-4D41-930E-E6D9F67BE3B0}"/>
              </c:ext>
            </c:extLst>
          </c:dPt>
          <c:dPt>
            <c:idx val="20"/>
            <c:bubble3D val="0"/>
            <c:extLst>
              <c:ext xmlns:c16="http://schemas.microsoft.com/office/drawing/2014/chart" uri="{C3380CC4-5D6E-409C-BE32-E72D297353CC}">
                <c16:uniqueId val="{00000003-1BE6-4D41-930E-E6D9F67BE3B0}"/>
              </c:ext>
            </c:extLst>
          </c:dPt>
          <c:dPt>
            <c:idx val="30"/>
            <c:bubble3D val="0"/>
            <c:extLst>
              <c:ext xmlns:c16="http://schemas.microsoft.com/office/drawing/2014/chart" uri="{C3380CC4-5D6E-409C-BE32-E72D297353CC}">
                <c16:uniqueId val="{00000004-1BE6-4D41-930E-E6D9F67BE3B0}"/>
              </c:ext>
            </c:extLst>
          </c:dPt>
          <c:dPt>
            <c:idx val="40"/>
            <c:bubble3D val="0"/>
            <c:extLst>
              <c:ext xmlns:c16="http://schemas.microsoft.com/office/drawing/2014/chart" uri="{C3380CC4-5D6E-409C-BE32-E72D297353CC}">
                <c16:uniqueId val="{00000005-1BE6-4D41-930E-E6D9F67BE3B0}"/>
              </c:ext>
            </c:extLst>
          </c:dPt>
          <c:dPt>
            <c:idx val="50"/>
            <c:bubble3D val="0"/>
            <c:extLst>
              <c:ext xmlns:c16="http://schemas.microsoft.com/office/drawing/2014/chart" uri="{C3380CC4-5D6E-409C-BE32-E72D297353CC}">
                <c16:uniqueId val="{00000006-1BE6-4D41-930E-E6D9F67BE3B0}"/>
              </c:ext>
            </c:extLst>
          </c:dPt>
          <c:dPt>
            <c:idx val="51"/>
            <c:bubble3D val="0"/>
            <c:extLst>
              <c:ext xmlns:c16="http://schemas.microsoft.com/office/drawing/2014/chart" uri="{C3380CC4-5D6E-409C-BE32-E72D297353CC}">
                <c16:uniqueId val="{00000007-1BE6-4D41-930E-E6D9F67BE3B0}"/>
              </c:ext>
            </c:extLst>
          </c:dPt>
          <c:dPt>
            <c:idx val="60"/>
            <c:bubble3D val="0"/>
            <c:extLst>
              <c:ext xmlns:c16="http://schemas.microsoft.com/office/drawing/2014/chart" uri="{C3380CC4-5D6E-409C-BE32-E72D297353CC}">
                <c16:uniqueId val="{00000008-1BE6-4D41-930E-E6D9F67BE3B0}"/>
              </c:ext>
            </c:extLst>
          </c:dPt>
          <c:dPt>
            <c:idx val="70"/>
            <c:bubble3D val="0"/>
            <c:extLst>
              <c:ext xmlns:c16="http://schemas.microsoft.com/office/drawing/2014/chart" uri="{C3380CC4-5D6E-409C-BE32-E72D297353CC}">
                <c16:uniqueId val="{00000009-1BE6-4D41-930E-E6D9F67BE3B0}"/>
              </c:ext>
            </c:extLst>
          </c:dPt>
          <c:cat>
            <c:strRef>
              <c:f>'Curtailment and Penetration'!$C$26:$C$152</c:f>
              <c:strCache>
                <c:ptCount val="127"/>
                <c:pt idx="0">
                  <c:v> </c:v>
                </c:pt>
                <c:pt idx="1">
                  <c:v> </c:v>
                </c:pt>
                <c:pt idx="2">
                  <c:v> </c:v>
                </c:pt>
                <c:pt idx="3">
                  <c:v> </c:v>
                </c:pt>
                <c:pt idx="4">
                  <c:v> </c:v>
                </c:pt>
                <c:pt idx="5">
                  <c:v> </c:v>
                </c:pt>
                <c:pt idx="6">
                  <c:v> </c:v>
                </c:pt>
                <c:pt idx="7">
                  <c:v> </c:v>
                </c:pt>
                <c:pt idx="8">
                  <c:v> </c:v>
                </c:pt>
                <c:pt idx="9">
                  <c:v> </c:v>
                </c:pt>
                <c:pt idx="10">
                  <c:v> </c:v>
                </c:pt>
                <c:pt idx="11">
                  <c:v> </c:v>
                </c:pt>
                <c:pt idx="12">
                  <c:v> </c:v>
                </c:pt>
                <c:pt idx="13">
                  <c:v> </c:v>
                </c:pt>
                <c:pt idx="14">
                  <c:v> </c:v>
                </c:pt>
                <c:pt idx="16">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3">
                  <c:v> </c:v>
                </c:pt>
                <c:pt idx="34">
                  <c:v> </c:v>
                </c:pt>
                <c:pt idx="35">
                  <c:v> </c:v>
                </c:pt>
                <c:pt idx="36">
                  <c:v> </c:v>
                </c:pt>
                <c:pt idx="37">
                  <c:v> </c:v>
                </c:pt>
                <c:pt idx="38">
                  <c:v> </c:v>
                </c:pt>
                <c:pt idx="39">
                  <c:v> </c:v>
                </c:pt>
                <c:pt idx="40">
                  <c:v> </c:v>
                </c:pt>
                <c:pt idx="41">
                  <c:v> </c:v>
                </c:pt>
                <c:pt idx="42">
                  <c:v> </c:v>
                </c:pt>
                <c:pt idx="43">
                  <c:v> </c:v>
                </c:pt>
                <c:pt idx="44">
                  <c:v> </c:v>
                </c:pt>
                <c:pt idx="45">
                  <c:v> </c:v>
                </c:pt>
                <c:pt idx="46">
                  <c:v> </c:v>
                </c:pt>
                <c:pt idx="48">
                  <c:v> </c:v>
                </c:pt>
                <c:pt idx="49">
                  <c:v> </c:v>
                </c:pt>
                <c:pt idx="50">
                  <c:v> </c:v>
                </c:pt>
                <c:pt idx="51">
                  <c:v> </c:v>
                </c:pt>
                <c:pt idx="52">
                  <c:v> </c:v>
                </c:pt>
                <c:pt idx="53">
                  <c:v> </c:v>
                </c:pt>
                <c:pt idx="54">
                  <c:v> </c:v>
                </c:pt>
                <c:pt idx="55">
                  <c:v> </c:v>
                </c:pt>
                <c:pt idx="56">
                  <c:v> </c:v>
                </c:pt>
                <c:pt idx="57">
                  <c:v> </c:v>
                </c:pt>
                <c:pt idx="58">
                  <c:v> </c:v>
                </c:pt>
                <c:pt idx="59">
                  <c:v> </c:v>
                </c:pt>
                <c:pt idx="60">
                  <c:v> </c:v>
                </c:pt>
                <c:pt idx="61">
                  <c:v> </c:v>
                </c:pt>
                <c:pt idx="62">
                  <c:v> </c:v>
                </c:pt>
                <c:pt idx="64">
                  <c:v> </c:v>
                </c:pt>
                <c:pt idx="65">
                  <c:v> </c:v>
                </c:pt>
                <c:pt idx="66">
                  <c:v> </c:v>
                </c:pt>
                <c:pt idx="67">
                  <c:v> </c:v>
                </c:pt>
                <c:pt idx="68">
                  <c:v> </c:v>
                </c:pt>
                <c:pt idx="69">
                  <c:v> </c:v>
                </c:pt>
                <c:pt idx="70">
                  <c:v> </c:v>
                </c:pt>
                <c:pt idx="71">
                  <c:v> </c:v>
                </c:pt>
                <c:pt idx="72">
                  <c:v> </c:v>
                </c:pt>
                <c:pt idx="73">
                  <c:v> </c:v>
                </c:pt>
                <c:pt idx="74">
                  <c:v> </c:v>
                </c:pt>
                <c:pt idx="75">
                  <c:v> </c:v>
                </c:pt>
                <c:pt idx="76">
                  <c:v> </c:v>
                </c:pt>
                <c:pt idx="77">
                  <c:v> </c:v>
                </c:pt>
                <c:pt idx="78">
                  <c:v> </c:v>
                </c:pt>
                <c:pt idx="80">
                  <c:v> </c:v>
                </c:pt>
                <c:pt idx="81">
                  <c:v> </c:v>
                </c:pt>
                <c:pt idx="82">
                  <c:v> </c:v>
                </c:pt>
                <c:pt idx="83">
                  <c:v> </c:v>
                </c:pt>
                <c:pt idx="84">
                  <c:v> </c:v>
                </c:pt>
                <c:pt idx="85">
                  <c:v> </c:v>
                </c:pt>
                <c:pt idx="86">
                  <c:v> </c:v>
                </c:pt>
                <c:pt idx="87">
                  <c:v> </c:v>
                </c:pt>
                <c:pt idx="88">
                  <c:v> </c:v>
                </c:pt>
                <c:pt idx="89">
                  <c:v> </c:v>
                </c:pt>
                <c:pt idx="90">
                  <c:v> </c:v>
                </c:pt>
                <c:pt idx="91">
                  <c:v> </c:v>
                </c:pt>
                <c:pt idx="92">
                  <c:v> </c:v>
                </c:pt>
                <c:pt idx="93">
                  <c:v> </c:v>
                </c:pt>
                <c:pt idx="94">
                  <c:v> </c:v>
                </c:pt>
                <c:pt idx="96">
                  <c:v> </c:v>
                </c:pt>
                <c:pt idx="97">
                  <c:v> </c:v>
                </c:pt>
                <c:pt idx="98">
                  <c:v> </c:v>
                </c:pt>
                <c:pt idx="99">
                  <c:v> </c:v>
                </c:pt>
                <c:pt idx="100">
                  <c:v> </c:v>
                </c:pt>
                <c:pt idx="101">
                  <c:v> </c:v>
                </c:pt>
                <c:pt idx="102">
                  <c:v> </c:v>
                </c:pt>
                <c:pt idx="103">
                  <c:v> </c:v>
                </c:pt>
                <c:pt idx="104">
                  <c:v> </c:v>
                </c:pt>
                <c:pt idx="105">
                  <c:v> </c:v>
                </c:pt>
                <c:pt idx="106">
                  <c:v> </c:v>
                </c:pt>
                <c:pt idx="107">
                  <c:v> </c:v>
                </c:pt>
                <c:pt idx="108">
                  <c:v> </c:v>
                </c:pt>
                <c:pt idx="109">
                  <c:v> </c:v>
                </c:pt>
                <c:pt idx="110">
                  <c:v> </c:v>
                </c:pt>
                <c:pt idx="112">
                  <c:v> </c:v>
                </c:pt>
                <c:pt idx="113">
                  <c:v> </c:v>
                </c:pt>
                <c:pt idx="114">
                  <c:v> </c:v>
                </c:pt>
                <c:pt idx="115">
                  <c:v> </c:v>
                </c:pt>
                <c:pt idx="116">
                  <c:v> </c:v>
                </c:pt>
                <c:pt idx="117">
                  <c:v> </c:v>
                </c:pt>
                <c:pt idx="118">
                  <c:v> </c:v>
                </c:pt>
                <c:pt idx="119">
                  <c:v> </c:v>
                </c:pt>
                <c:pt idx="120">
                  <c:v> </c:v>
                </c:pt>
                <c:pt idx="121">
                  <c:v> </c:v>
                </c:pt>
                <c:pt idx="122">
                  <c:v> </c:v>
                </c:pt>
                <c:pt idx="123">
                  <c:v> </c:v>
                </c:pt>
                <c:pt idx="124">
                  <c:v> </c:v>
                </c:pt>
                <c:pt idx="125">
                  <c:v> </c:v>
                </c:pt>
                <c:pt idx="126">
                  <c:v> </c:v>
                </c:pt>
              </c:strCache>
            </c:strRef>
          </c:cat>
          <c:val>
            <c:numRef>
              <c:f>'Curtailment and Penetration'!$D$26:$D$152</c:f>
              <c:numCache>
                <c:formatCode>0.0%</c:formatCode>
                <c:ptCount val="127"/>
                <c:pt idx="7">
                  <c:v>0.11964950573242429</c:v>
                </c:pt>
                <c:pt idx="8">
                  <c:v>0.13476785886017098</c:v>
                </c:pt>
                <c:pt idx="9">
                  <c:v>0.17539551159693523</c:v>
                </c:pt>
                <c:pt idx="10">
                  <c:v>0.22980084269956411</c:v>
                </c:pt>
                <c:pt idx="11">
                  <c:v>0.23830811558442855</c:v>
                </c:pt>
                <c:pt idx="12">
                  <c:v>0.27513135799921107</c:v>
                </c:pt>
                <c:pt idx="13">
                  <c:v>0.31263480564490165</c:v>
                </c:pt>
                <c:pt idx="14">
                  <c:v>0.348442520503215</c:v>
                </c:pt>
                <c:pt idx="16">
                  <c:v>2.8669885348156943E-2</c:v>
                </c:pt>
                <c:pt idx="17">
                  <c:v>4.8775053757538635E-2</c:v>
                </c:pt>
                <c:pt idx="18">
                  <c:v>6.1021251014030095E-2</c:v>
                </c:pt>
                <c:pt idx="19">
                  <c:v>7.7448550468361813E-2</c:v>
                </c:pt>
                <c:pt idx="20">
                  <c:v>8.4463839780662103E-2</c:v>
                </c:pt>
                <c:pt idx="21">
                  <c:v>9.174225231080424E-2</c:v>
                </c:pt>
                <c:pt idx="22">
                  <c:v>9.8603196473158863E-2</c:v>
                </c:pt>
                <c:pt idx="23">
                  <c:v>0.10626141389337819</c:v>
                </c:pt>
                <c:pt idx="24">
                  <c:v>0.11728964096182154</c:v>
                </c:pt>
                <c:pt idx="25">
                  <c:v>0.15104552214131975</c:v>
                </c:pt>
                <c:pt idx="26">
                  <c:v>0.17369872722552712</c:v>
                </c:pt>
                <c:pt idx="27">
                  <c:v>0.1851303609020209</c:v>
                </c:pt>
                <c:pt idx="28">
                  <c:v>0.19931333811952498</c:v>
                </c:pt>
                <c:pt idx="29">
                  <c:v>0.22733679283581154</c:v>
                </c:pt>
                <c:pt idx="30">
                  <c:v>0.24170619347398686</c:v>
                </c:pt>
                <c:pt idx="34">
                  <c:v>2.7144582757970694E-2</c:v>
                </c:pt>
                <c:pt idx="35">
                  <c:v>3.418919387665631E-2</c:v>
                </c:pt>
                <c:pt idx="36">
                  <c:v>4.5605060762829677E-2</c:v>
                </c:pt>
                <c:pt idx="37">
                  <c:v>6.2146602566523865E-2</c:v>
                </c:pt>
                <c:pt idx="38">
                  <c:v>6.8539033685138209E-2</c:v>
                </c:pt>
                <c:pt idx="39">
                  <c:v>5.6750858070523609E-2</c:v>
                </c:pt>
                <c:pt idx="40">
                  <c:v>6.2222166550290448E-2</c:v>
                </c:pt>
                <c:pt idx="41">
                  <c:v>6.9030765027562363E-2</c:v>
                </c:pt>
                <c:pt idx="42">
                  <c:v>7.6934712784517162E-2</c:v>
                </c:pt>
                <c:pt idx="43">
                  <c:v>7.337324221498169E-2</c:v>
                </c:pt>
                <c:pt idx="44">
                  <c:v>8.5023806651959508E-2</c:v>
                </c:pt>
                <c:pt idx="45">
                  <c:v>0.1097422847045674</c:v>
                </c:pt>
                <c:pt idx="46">
                  <c:v>0.12040138799509133</c:v>
                </c:pt>
                <c:pt idx="56">
                  <c:v>5.1728705484988438E-2</c:v>
                </c:pt>
                <c:pt idx="57">
                  <c:v>5.8346460835373759E-2</c:v>
                </c:pt>
                <c:pt idx="58">
                  <c:v>5.8206020100819246E-2</c:v>
                </c:pt>
                <c:pt idx="59">
                  <c:v>6.9753107463448275E-2</c:v>
                </c:pt>
                <c:pt idx="60">
                  <c:v>6.8843667513553697E-2</c:v>
                </c:pt>
                <c:pt idx="61">
                  <c:v>6.6247617339671883E-2</c:v>
                </c:pt>
                <c:pt idx="62">
                  <c:v>8.4329112702536374E-2</c:v>
                </c:pt>
                <c:pt idx="69">
                  <c:v>1.8623378091582463E-2</c:v>
                </c:pt>
                <c:pt idx="70">
                  <c:v>2.164620932882522E-2</c:v>
                </c:pt>
                <c:pt idx="71">
                  <c:v>2.4790721444109161E-2</c:v>
                </c:pt>
                <c:pt idx="72">
                  <c:v>2.4162203861223811E-2</c:v>
                </c:pt>
                <c:pt idx="73">
                  <c:v>2.430476619838487E-2</c:v>
                </c:pt>
                <c:pt idx="74">
                  <c:v>2.6504431718562923E-2</c:v>
                </c:pt>
                <c:pt idx="75">
                  <c:v>2.4513635815240221E-2</c:v>
                </c:pt>
                <c:pt idx="76">
                  <c:v>2.8348489738304089E-2</c:v>
                </c:pt>
                <c:pt idx="77">
                  <c:v>2.9443638368959683E-2</c:v>
                </c:pt>
                <c:pt idx="78">
                  <c:v>2.665574303911647E-2</c:v>
                </c:pt>
                <c:pt idx="87">
                  <c:v>1.5323891458484768E-2</c:v>
                </c:pt>
                <c:pt idx="88">
                  <c:v>1.7218011871252735E-2</c:v>
                </c:pt>
                <c:pt idx="89">
                  <c:v>2.0354116247077891E-2</c:v>
                </c:pt>
                <c:pt idx="90">
                  <c:v>2.7074867383188386E-2</c:v>
                </c:pt>
                <c:pt idx="91">
                  <c:v>2.7177077058750321E-2</c:v>
                </c:pt>
                <c:pt idx="92">
                  <c:v>2.930642280932266E-2</c:v>
                </c:pt>
                <c:pt idx="93">
                  <c:v>3.0391996541923646E-2</c:v>
                </c:pt>
                <c:pt idx="94">
                  <c:v>2.9516533664061231E-2</c:v>
                </c:pt>
                <c:pt idx="101">
                  <c:v>1.6859112820211509E-2</c:v>
                </c:pt>
                <c:pt idx="102">
                  <c:v>1.8685664326743148E-2</c:v>
                </c:pt>
                <c:pt idx="103">
                  <c:v>1.9388243095005073E-2</c:v>
                </c:pt>
                <c:pt idx="104">
                  <c:v>2.085090767241099E-2</c:v>
                </c:pt>
                <c:pt idx="105">
                  <c:v>2.2220868110244107E-2</c:v>
                </c:pt>
                <c:pt idx="106">
                  <c:v>2.6266978674903921E-2</c:v>
                </c:pt>
                <c:pt idx="107">
                  <c:v>2.6495224332786921E-2</c:v>
                </c:pt>
                <c:pt idx="108">
                  <c:v>3.0315818647447403E-2</c:v>
                </c:pt>
                <c:pt idx="109">
                  <c:v>3.4005868160254672E-2</c:v>
                </c:pt>
                <c:pt idx="110">
                  <c:v>3.5270789464212672E-2</c:v>
                </c:pt>
              </c:numCache>
            </c:numRef>
          </c:val>
          <c:smooth val="0"/>
          <c:extLst>
            <c:ext xmlns:c16="http://schemas.microsoft.com/office/drawing/2014/chart" uri="{C3380CC4-5D6E-409C-BE32-E72D297353CC}">
              <c16:uniqueId val="{0000000A-1BE6-4D41-930E-E6D9F67BE3B0}"/>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c:spPr>
        <c:txPr>
          <a:bodyPr rot="-5400000" vert="horz"/>
          <a:lstStyle/>
          <a:p>
            <a:pPr>
              <a:defRPr>
                <a:solidFill>
                  <a:sysClr val="windowText" lastClr="000000"/>
                </a:solidFill>
              </a:defRPr>
            </a:pPr>
            <a:endParaRPr lang="en-US"/>
          </a:p>
        </c:txPr>
        <c:crossAx val="433377664"/>
        <c:crosses val="autoZero"/>
        <c:auto val="1"/>
        <c:lblAlgn val="ctr"/>
        <c:lblOffset val="50"/>
        <c:tickLblSkip val="1"/>
        <c:tickMarkSkip val="1"/>
        <c:noMultiLvlLbl val="0"/>
      </c:catAx>
      <c:valAx>
        <c:axId val="433377664"/>
        <c:scaling>
          <c:orientation val="minMax"/>
          <c:max val="0.18000000000000002"/>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433359488"/>
        <c:crosses val="autoZero"/>
        <c:crossBetween val="between"/>
        <c:majorUnit val="3.0000000000000006E-2"/>
      </c:valAx>
      <c:valAx>
        <c:axId val="433379200"/>
        <c:scaling>
          <c:orientation val="minMax"/>
          <c:max val="0.36000000000000004"/>
          <c:min val="0"/>
        </c:scaling>
        <c:delete val="0"/>
        <c:axPos val="r"/>
        <c:numFmt formatCode="0%" sourceLinked="0"/>
        <c:majorTickMark val="out"/>
        <c:minorTickMark val="none"/>
        <c:tickLblPos val="nextTo"/>
        <c:spPr>
          <a:ln w="3175">
            <a:noFill/>
          </a:ln>
        </c:spPr>
        <c:crossAx val="433385472"/>
        <c:crosses val="max"/>
        <c:crossBetween val="between"/>
        <c:majorUnit val="6.0000000000000012E-2"/>
        <c:minorUnit val="2.5000000000000005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800">
                <a:solidFill>
                  <a:sysClr val="windowText" lastClr="000000"/>
                </a:solidFill>
                <a:latin typeface="Arial" panose="020B0604020202020204" pitchFamily="34" charset="0"/>
                <a:cs typeface="Arial" panose="020B0604020202020204" pitchFamily="34" charset="0"/>
              </a:rPr>
              <a:t>2021 Curtailment </a:t>
            </a:r>
          </a:p>
        </c:rich>
      </c:tx>
      <c:layout>
        <c:manualLayout>
          <c:xMode val="edge"/>
          <c:yMode val="edge"/>
          <c:x val="0.19528475607215764"/>
          <c:y val="4.9846255315366631E-3"/>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24281298171061952"/>
          <c:y val="0.13964938225166723"/>
          <c:w val="0.73682123067949845"/>
          <c:h val="0.57959942650076579"/>
        </c:manualLayout>
      </c:layout>
      <c:barChart>
        <c:barDir val="col"/>
        <c:grouping val="clustered"/>
        <c:varyColors val="0"/>
        <c:ser>
          <c:idx val="0"/>
          <c:order val="0"/>
          <c:tx>
            <c:strRef>
              <c:f>'Curtailment and Penetration'!$I$29:$I$31</c:f>
              <c:strCache>
                <c:ptCount val="3"/>
                <c:pt idx="0">
                  <c:v>Wind</c:v>
                </c:pt>
                <c:pt idx="1">
                  <c:v>Curtailment</c:v>
                </c:pt>
                <c:pt idx="2">
                  <c:v>2021 %</c:v>
                </c:pt>
              </c:strCache>
            </c:strRef>
          </c:tx>
          <c:spPr>
            <a:solidFill>
              <a:schemeClr val="accent1"/>
            </a:solidFill>
            <a:ln>
              <a:noFill/>
            </a:ln>
            <a:effectLst/>
          </c:spPr>
          <c:invertIfNegative val="0"/>
          <c:cat>
            <c:strRef>
              <c:f>'Curtailment and Penetration'!$H$32:$H$38</c:f>
              <c:strCache>
                <c:ptCount val="7"/>
                <c:pt idx="0">
                  <c:v>CAISO</c:v>
                </c:pt>
                <c:pt idx="1">
                  <c:v>PJM</c:v>
                </c:pt>
                <c:pt idx="2">
                  <c:v>ISO-NE</c:v>
                </c:pt>
                <c:pt idx="3">
                  <c:v>NYISO</c:v>
                </c:pt>
                <c:pt idx="4">
                  <c:v>MISO</c:v>
                </c:pt>
                <c:pt idx="5">
                  <c:v>ERCOT</c:v>
                </c:pt>
                <c:pt idx="6">
                  <c:v>SPP</c:v>
                </c:pt>
              </c:strCache>
            </c:strRef>
          </c:cat>
          <c:val>
            <c:numRef>
              <c:f>'Curtailment and Penetration'!$I$32:$I$38</c:f>
              <c:numCache>
                <c:formatCode>0.0%</c:formatCode>
                <c:ptCount val="7"/>
                <c:pt idx="0">
                  <c:v>3.8833242361294915E-3</c:v>
                </c:pt>
                <c:pt idx="1">
                  <c:v>1.7662190470181402E-2</c:v>
                </c:pt>
                <c:pt idx="2">
                  <c:v>1.8131155826177071E-2</c:v>
                </c:pt>
                <c:pt idx="3">
                  <c:v>1.9795345554095591E-2</c:v>
                </c:pt>
                <c:pt idx="4">
                  <c:v>4.7378571970098121E-2</c:v>
                </c:pt>
                <c:pt idx="5">
                  <c:v>5.150225525738629E-2</c:v>
                </c:pt>
                <c:pt idx="6">
                  <c:v>6.3534990461426563E-2</c:v>
                </c:pt>
              </c:numCache>
            </c:numRef>
          </c:val>
          <c:extLst>
            <c:ext xmlns:c16="http://schemas.microsoft.com/office/drawing/2014/chart" uri="{C3380CC4-5D6E-409C-BE32-E72D297353CC}">
              <c16:uniqueId val="{00000000-CFFF-411E-B059-10C7B0D65727}"/>
            </c:ext>
          </c:extLst>
        </c:ser>
        <c:dLbls>
          <c:showLegendKey val="0"/>
          <c:showVal val="0"/>
          <c:showCatName val="0"/>
          <c:showSerName val="0"/>
          <c:showPercent val="0"/>
          <c:showBubbleSize val="0"/>
        </c:dLbls>
        <c:gapWidth val="182"/>
        <c:axId val="514194736"/>
        <c:axId val="514188504"/>
      </c:barChart>
      <c:catAx>
        <c:axId val="514194736"/>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14188504"/>
        <c:crosses val="autoZero"/>
        <c:auto val="1"/>
        <c:lblAlgn val="ctr"/>
        <c:lblOffset val="100"/>
        <c:noMultiLvlLbl val="0"/>
      </c:catAx>
      <c:valAx>
        <c:axId val="514188504"/>
        <c:scaling>
          <c:orientation val="minMax"/>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14194736"/>
        <c:crosses val="autoZero"/>
        <c:crossBetween val="between"/>
        <c:majorUnit val="2.0000000000000004E-2"/>
      </c:valAx>
      <c:spPr>
        <a:noFill/>
        <a:ln>
          <a:noFill/>
        </a:ln>
        <a:effectLst/>
      </c:spPr>
    </c:plotArea>
    <c:plotVisOnly val="1"/>
    <c:dispBlanksAs val="gap"/>
    <c:showDLblsOverMax val="0"/>
  </c:chart>
  <c:spPr>
    <a:solidFill>
      <a:schemeClr val="bg1"/>
    </a:solidFill>
    <a:ln w="317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0249512080220747E-2"/>
          <c:y val="0.10204676563867017"/>
          <c:w val="0.8654004307153913"/>
          <c:h val="0.72783792650918633"/>
        </c:manualLayout>
      </c:layout>
      <c:barChart>
        <c:barDir val="col"/>
        <c:grouping val="clustered"/>
        <c:varyColors val="0"/>
        <c:ser>
          <c:idx val="0"/>
          <c:order val="0"/>
          <c:tx>
            <c:v> Wind Curtailment (left axis)</c:v>
          </c:tx>
          <c:spPr>
            <a:solidFill>
              <a:schemeClr val="accent1"/>
            </a:solidFill>
            <a:ln>
              <a:noFill/>
            </a:ln>
          </c:spPr>
          <c:invertIfNegative val="0"/>
          <c:cat>
            <c:multiLvlStrRef>
              <c:f>'Curtailment and Penetration'!$A$26:$C$136</c:f>
              <c:multiLvlStrCache>
                <c:ptCount val="111"/>
                <c:lvl>
                  <c:pt idx="0">
                    <c:v> </c:v>
                  </c:pt>
                  <c:pt idx="1">
                    <c:v> </c:v>
                  </c:pt>
                  <c:pt idx="2">
                    <c:v> </c:v>
                  </c:pt>
                  <c:pt idx="3">
                    <c:v> </c:v>
                  </c:pt>
                  <c:pt idx="4">
                    <c:v> </c:v>
                  </c:pt>
                  <c:pt idx="5">
                    <c:v> </c:v>
                  </c:pt>
                  <c:pt idx="6">
                    <c:v> </c:v>
                  </c:pt>
                  <c:pt idx="7">
                    <c:v> </c:v>
                  </c:pt>
                  <c:pt idx="8">
                    <c:v> </c:v>
                  </c:pt>
                  <c:pt idx="9">
                    <c:v> </c:v>
                  </c:pt>
                  <c:pt idx="10">
                    <c:v> </c:v>
                  </c:pt>
                  <c:pt idx="11">
                    <c:v> </c:v>
                  </c:pt>
                  <c:pt idx="12">
                    <c:v> </c:v>
                  </c:pt>
                  <c:pt idx="13">
                    <c:v> </c:v>
                  </c:pt>
                  <c:pt idx="14">
                    <c:v> </c:v>
                  </c:pt>
                  <c:pt idx="16">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3">
                    <c:v> </c:v>
                  </c:pt>
                  <c:pt idx="34">
                    <c:v> </c:v>
                  </c:pt>
                  <c:pt idx="35">
                    <c:v> </c:v>
                  </c:pt>
                  <c:pt idx="36">
                    <c:v> </c:v>
                  </c:pt>
                  <c:pt idx="37">
                    <c:v> </c:v>
                  </c:pt>
                  <c:pt idx="38">
                    <c:v> </c:v>
                  </c:pt>
                  <c:pt idx="39">
                    <c:v> </c:v>
                  </c:pt>
                  <c:pt idx="40">
                    <c:v> </c:v>
                  </c:pt>
                  <c:pt idx="41">
                    <c:v> </c:v>
                  </c:pt>
                  <c:pt idx="42">
                    <c:v> </c:v>
                  </c:pt>
                  <c:pt idx="43">
                    <c:v> </c:v>
                  </c:pt>
                  <c:pt idx="44">
                    <c:v> </c:v>
                  </c:pt>
                  <c:pt idx="45">
                    <c:v> </c:v>
                  </c:pt>
                  <c:pt idx="46">
                    <c:v> </c:v>
                  </c:pt>
                  <c:pt idx="48">
                    <c:v> </c:v>
                  </c:pt>
                  <c:pt idx="49">
                    <c:v> </c:v>
                  </c:pt>
                  <c:pt idx="50">
                    <c:v> </c:v>
                  </c:pt>
                  <c:pt idx="51">
                    <c:v> </c:v>
                  </c:pt>
                  <c:pt idx="52">
                    <c:v> </c:v>
                  </c:pt>
                  <c:pt idx="53">
                    <c:v> </c:v>
                  </c:pt>
                  <c:pt idx="54">
                    <c:v> </c:v>
                  </c:pt>
                  <c:pt idx="55">
                    <c:v> </c:v>
                  </c:pt>
                  <c:pt idx="56">
                    <c:v> </c:v>
                  </c:pt>
                  <c:pt idx="57">
                    <c:v> </c:v>
                  </c:pt>
                  <c:pt idx="58">
                    <c:v> </c:v>
                  </c:pt>
                  <c:pt idx="59">
                    <c:v> </c:v>
                  </c:pt>
                  <c:pt idx="60">
                    <c:v> </c:v>
                  </c:pt>
                  <c:pt idx="61">
                    <c:v> </c:v>
                  </c:pt>
                  <c:pt idx="62">
                    <c:v> </c:v>
                  </c:pt>
                  <c:pt idx="64">
                    <c:v> </c:v>
                  </c:pt>
                  <c:pt idx="65">
                    <c:v> </c:v>
                  </c:pt>
                  <c:pt idx="66">
                    <c:v> </c:v>
                  </c:pt>
                  <c:pt idx="67">
                    <c:v> </c:v>
                  </c:pt>
                  <c:pt idx="68">
                    <c:v> </c:v>
                  </c:pt>
                  <c:pt idx="69">
                    <c:v> </c:v>
                  </c:pt>
                  <c:pt idx="70">
                    <c:v> </c:v>
                  </c:pt>
                  <c:pt idx="71">
                    <c:v> </c:v>
                  </c:pt>
                  <c:pt idx="72">
                    <c:v> </c:v>
                  </c:pt>
                  <c:pt idx="73">
                    <c:v> </c:v>
                  </c:pt>
                  <c:pt idx="74">
                    <c:v> </c:v>
                  </c:pt>
                  <c:pt idx="75">
                    <c:v> </c:v>
                  </c:pt>
                  <c:pt idx="76">
                    <c:v> </c:v>
                  </c:pt>
                  <c:pt idx="77">
                    <c:v> </c:v>
                  </c:pt>
                  <c:pt idx="78">
                    <c:v> </c:v>
                  </c:pt>
                  <c:pt idx="80">
                    <c:v> </c:v>
                  </c:pt>
                  <c:pt idx="81">
                    <c:v> </c:v>
                  </c:pt>
                  <c:pt idx="82">
                    <c:v> </c:v>
                  </c:pt>
                  <c:pt idx="83">
                    <c:v> </c:v>
                  </c:pt>
                  <c:pt idx="84">
                    <c:v> </c:v>
                  </c:pt>
                  <c:pt idx="85">
                    <c:v> </c:v>
                  </c:pt>
                  <c:pt idx="86">
                    <c:v> </c:v>
                  </c:pt>
                  <c:pt idx="87">
                    <c:v> </c:v>
                  </c:pt>
                  <c:pt idx="88">
                    <c:v> </c:v>
                  </c:pt>
                  <c:pt idx="89">
                    <c:v> </c:v>
                  </c:pt>
                  <c:pt idx="90">
                    <c:v> </c:v>
                  </c:pt>
                  <c:pt idx="91">
                    <c:v> </c:v>
                  </c:pt>
                  <c:pt idx="92">
                    <c:v> </c:v>
                  </c:pt>
                  <c:pt idx="93">
                    <c:v> </c:v>
                  </c:pt>
                  <c:pt idx="94">
                    <c:v> </c:v>
                  </c:pt>
                  <c:pt idx="96">
                    <c:v> </c:v>
                  </c:pt>
                  <c:pt idx="97">
                    <c:v> </c:v>
                  </c:pt>
                  <c:pt idx="98">
                    <c:v> </c:v>
                  </c:pt>
                  <c:pt idx="99">
                    <c:v> </c:v>
                  </c:pt>
                  <c:pt idx="100">
                    <c:v> </c:v>
                  </c:pt>
                  <c:pt idx="101">
                    <c:v> </c:v>
                  </c:pt>
                  <c:pt idx="102">
                    <c:v> </c:v>
                  </c:pt>
                  <c:pt idx="103">
                    <c:v> </c:v>
                  </c:pt>
                  <c:pt idx="104">
                    <c:v> </c:v>
                  </c:pt>
                  <c:pt idx="105">
                    <c:v> </c:v>
                  </c:pt>
                  <c:pt idx="106">
                    <c:v> </c:v>
                  </c:pt>
                  <c:pt idx="107">
                    <c:v> </c:v>
                  </c:pt>
                  <c:pt idx="108">
                    <c:v> </c:v>
                  </c:pt>
                  <c:pt idx="109">
                    <c:v> </c:v>
                  </c:pt>
                  <c:pt idx="110">
                    <c:v> </c:v>
                  </c:pt>
                </c:lvl>
                <c:lvl>
                  <c:pt idx="0">
                    <c:v>2014-21
SPP</c:v>
                  </c:pt>
                  <c:pt idx="15">
                    <c:v> </c:v>
                  </c:pt>
                  <c:pt idx="16">
                    <c:v>2007-21
ERCOT</c:v>
                  </c:pt>
                  <c:pt idx="31">
                    <c:v> </c:v>
                  </c:pt>
                  <c:pt idx="32">
                    <c:v>2009-21
MISO</c:v>
                  </c:pt>
                  <c:pt idx="47">
                    <c:v> </c:v>
                  </c:pt>
                  <c:pt idx="48">
                    <c:v>2015-21
CAISO</c:v>
                  </c:pt>
                  <c:pt idx="63">
                    <c:v> </c:v>
                  </c:pt>
                  <c:pt idx="64">
                    <c:v>2012-21
NYISO</c:v>
                  </c:pt>
                  <c:pt idx="79">
                    <c:v> </c:v>
                  </c:pt>
                  <c:pt idx="80">
                    <c:v>2014-21
ISO-NE</c:v>
                  </c:pt>
                  <c:pt idx="95">
                    <c:v> </c:v>
                  </c:pt>
                  <c:pt idx="96">
                    <c:v>2012-21
PJM</c:v>
                  </c:pt>
                </c:lvl>
              </c:multiLvlStrCache>
            </c:multiLvlStrRef>
          </c:cat>
          <c:val>
            <c:numRef>
              <c:f>'Curtailment and Penetration'!$E$26:$E$136</c:f>
              <c:numCache>
                <c:formatCode>General</c:formatCode>
                <c:ptCount val="111"/>
                <c:pt idx="7" formatCode="0.0%">
                  <c:v>7.1198866459092364E-3</c:v>
                </c:pt>
                <c:pt idx="8" formatCode="0.0%">
                  <c:v>9.2995951803307893E-3</c:v>
                </c:pt>
                <c:pt idx="9" formatCode="0.0%">
                  <c:v>1.6559751110877052E-2</c:v>
                </c:pt>
                <c:pt idx="10" formatCode="0.0%">
                  <c:v>2.8009685745081999E-2</c:v>
                </c:pt>
                <c:pt idx="11" formatCode="0.0%">
                  <c:v>1.2860819399372935E-2</c:v>
                </c:pt>
                <c:pt idx="12" formatCode="0.0%">
                  <c:v>1.5704618978089738E-2</c:v>
                </c:pt>
                <c:pt idx="13" formatCode="0.0%">
                  <c:v>2.5285915832455836E-2</c:v>
                </c:pt>
                <c:pt idx="14" formatCode="0.0%">
                  <c:v>6.3534990461426563E-2</c:v>
                </c:pt>
                <c:pt idx="16" formatCode="0.0%">
                  <c:v>1.2211037848541214E-2</c:v>
                </c:pt>
                <c:pt idx="17" formatCode="0.0%">
                  <c:v>8.5060836508921822E-2</c:v>
                </c:pt>
                <c:pt idx="18" formatCode="0.0%">
                  <c:v>0.17070361876225379</c:v>
                </c:pt>
                <c:pt idx="19" formatCode="0.0%">
                  <c:v>7.7166635673370274E-2</c:v>
                </c:pt>
                <c:pt idx="20" formatCode="0.0%">
                  <c:v>8.4792607734428302E-2</c:v>
                </c:pt>
                <c:pt idx="21" formatCode="0.0%">
                  <c:v>3.7943429057848435E-2</c:v>
                </c:pt>
                <c:pt idx="22" formatCode="0.0%">
                  <c:v>1.0980667625730823E-2</c:v>
                </c:pt>
                <c:pt idx="23" formatCode="0.0%">
                  <c:v>5.1206474903624224E-3</c:v>
                </c:pt>
                <c:pt idx="24" formatCode="0.0%">
                  <c:v>9.5192597630962932E-3</c:v>
                </c:pt>
                <c:pt idx="25" formatCode="0.0%">
                  <c:v>1.5676695259505508E-2</c:v>
                </c:pt>
                <c:pt idx="26" formatCode="0.0%">
                  <c:v>2.1579377854801313E-2</c:v>
                </c:pt>
                <c:pt idx="27" formatCode="0.0%">
                  <c:v>2.5381712124471111E-2</c:v>
                </c:pt>
                <c:pt idx="28" formatCode="0.0%">
                  <c:v>2.6915351188033187E-2</c:v>
                </c:pt>
                <c:pt idx="29" formatCode="0.0%">
                  <c:v>4.6114869929921205E-2</c:v>
                </c:pt>
                <c:pt idx="30" formatCode="0.0%">
                  <c:v>5.150225525738629E-2</c:v>
                </c:pt>
                <c:pt idx="34" formatCode="0.0%">
                  <c:v>1.9475337463428576E-2</c:v>
                </c:pt>
                <c:pt idx="35" formatCode="0.0%">
                  <c:v>3.879733092280449E-2</c:v>
                </c:pt>
                <c:pt idx="36" formatCode="0.0%">
                  <c:v>3.1858284824347459E-2</c:v>
                </c:pt>
                <c:pt idx="37" formatCode="0.0%">
                  <c:v>2.6019067526536342E-2</c:v>
                </c:pt>
                <c:pt idx="38" formatCode="0.0%">
                  <c:v>4.7227651008759711E-2</c:v>
                </c:pt>
                <c:pt idx="39" formatCode="0.0%">
                  <c:v>5.5156610553567978E-2</c:v>
                </c:pt>
                <c:pt idx="40" formatCode="0.0%">
                  <c:v>5.4264086321387871E-2</c:v>
                </c:pt>
                <c:pt idx="41" formatCode="0.0%">
                  <c:v>4.309120887925131E-2</c:v>
                </c:pt>
                <c:pt idx="42" formatCode="0.0%">
                  <c:v>4.2581145284187299E-2</c:v>
                </c:pt>
                <c:pt idx="43" formatCode="0.0%">
                  <c:v>4.243139865206004E-2</c:v>
                </c:pt>
                <c:pt idx="44" formatCode="0.0%">
                  <c:v>5.5361962099588845E-2</c:v>
                </c:pt>
                <c:pt idx="45" formatCode="0.0%">
                  <c:v>5.0367466991224456E-2</c:v>
                </c:pt>
                <c:pt idx="46" formatCode="0.0%">
                  <c:v>4.7378571970098121E-2</c:v>
                </c:pt>
                <c:pt idx="56" formatCode="0.0%">
                  <c:v>4.0411277040270505E-3</c:v>
                </c:pt>
                <c:pt idx="57" formatCode="0.0%">
                  <c:v>5.3662737564346488E-3</c:v>
                </c:pt>
                <c:pt idx="58" formatCode="0.0%">
                  <c:v>2.4057162984534738E-3</c:v>
                </c:pt>
                <c:pt idx="59" formatCode="0.0%">
                  <c:v>1.7306634171363714E-3</c:v>
                </c:pt>
                <c:pt idx="60" formatCode="0.0%">
                  <c:v>2.724744009965628E-3</c:v>
                </c:pt>
                <c:pt idx="61" formatCode="0.0%">
                  <c:v>5.8125337835843657E-3</c:v>
                </c:pt>
                <c:pt idx="62" formatCode="0.0%">
                  <c:v>3.8833242361294915E-3</c:v>
                </c:pt>
                <c:pt idx="69" formatCode="0.0%">
                  <c:v>2.9435581841800104E-3</c:v>
                </c:pt>
                <c:pt idx="70" formatCode="0.0%">
                  <c:v>1.4050224699414219E-2</c:v>
                </c:pt>
                <c:pt idx="71" formatCode="0.0%">
                  <c:v>7.3547721599132821E-3</c:v>
                </c:pt>
                <c:pt idx="72" formatCode="0.0%">
                  <c:v>9.4500583655520286E-3</c:v>
                </c:pt>
                <c:pt idx="73" formatCode="0.0%">
                  <c:v>5.6035001338396988E-3</c:v>
                </c:pt>
                <c:pt idx="74" formatCode="0.0%">
                  <c:v>9.9856589147434768E-3</c:v>
                </c:pt>
                <c:pt idx="75" formatCode="0.0%">
                  <c:v>1.6427409421767302E-2</c:v>
                </c:pt>
                <c:pt idx="76" formatCode="0.0%">
                  <c:v>1.5369242061140933E-2</c:v>
                </c:pt>
                <c:pt idx="77" formatCode="0.0%">
                  <c:v>1.3583476779373745E-2</c:v>
                </c:pt>
                <c:pt idx="78" formatCode="0.0%">
                  <c:v>1.9795345554095591E-2</c:v>
                </c:pt>
                <c:pt idx="87" formatCode="0.0%">
                  <c:v>3.0657871005229587E-2</c:v>
                </c:pt>
                <c:pt idx="88" formatCode="0.0%">
                  <c:v>2.3197822017300619E-2</c:v>
                </c:pt>
                <c:pt idx="89" formatCode="0.0%">
                  <c:v>4.1791226672642075E-2</c:v>
                </c:pt>
                <c:pt idx="90" formatCode="0.0%">
                  <c:v>2.6954056094764624E-2</c:v>
                </c:pt>
                <c:pt idx="91" formatCode="0.0%">
                  <c:v>2.7990390398141277E-2</c:v>
                </c:pt>
                <c:pt idx="92" formatCode="0.0%">
                  <c:v>1.9167889900106028E-2</c:v>
                </c:pt>
                <c:pt idx="93" formatCode="0.0%">
                  <c:v>1.5852932139915378E-2</c:v>
                </c:pt>
                <c:pt idx="94" formatCode="0.0%">
                  <c:v>1.8131155826177071E-2</c:v>
                </c:pt>
                <c:pt idx="101" formatCode="0.0%">
                  <c:v>1.9865003159233292E-2</c:v>
                </c:pt>
                <c:pt idx="102" formatCode="0.0%">
                  <c:v>1.9064635419838188E-2</c:v>
                </c:pt>
                <c:pt idx="103" formatCode="0.0%">
                  <c:v>7.3623411756818767E-3</c:v>
                </c:pt>
                <c:pt idx="104" formatCode="0.0%">
                  <c:v>3.3054425155903799E-3</c:v>
                </c:pt>
                <c:pt idx="105" formatCode="0.0%">
                  <c:v>2.1522688680904929E-3</c:v>
                </c:pt>
                <c:pt idx="106" formatCode="0.0%">
                  <c:v>1.6209031447205043E-2</c:v>
                </c:pt>
                <c:pt idx="107" formatCode="0.0%">
                  <c:v>1.6547200829828062E-2</c:v>
                </c:pt>
                <c:pt idx="108" formatCode="0.0%">
                  <c:v>6.643761525402068E-3</c:v>
                </c:pt>
                <c:pt idx="109" formatCode="0.0%">
                  <c:v>8.1456855323112365E-3</c:v>
                </c:pt>
                <c:pt idx="110" formatCode="0.0%">
                  <c:v>1.7662190470181402E-2</c:v>
                </c:pt>
              </c:numCache>
            </c:numRef>
          </c:val>
          <c:extLst>
            <c:ext xmlns:c16="http://schemas.microsoft.com/office/drawing/2014/chart" uri="{C3380CC4-5D6E-409C-BE32-E72D297353CC}">
              <c16:uniqueId val="{00000000-8BF9-4C5E-AA83-36086F18530C}"/>
            </c:ext>
          </c:extLst>
        </c:ser>
        <c:dLbls>
          <c:showLegendKey val="0"/>
          <c:showVal val="0"/>
          <c:showCatName val="0"/>
          <c:showSerName val="0"/>
          <c:showPercent val="0"/>
          <c:showBubbleSize val="0"/>
        </c:dLbls>
        <c:gapWidth val="40"/>
        <c:axId val="433359488"/>
        <c:axId val="433377664"/>
      </c:barChart>
      <c:lineChart>
        <c:grouping val="standard"/>
        <c:varyColors val="0"/>
        <c:ser>
          <c:idx val="1"/>
          <c:order val="1"/>
          <c:tx>
            <c:v> Wind Penetration (right axis)</c:v>
          </c:tx>
          <c:spPr>
            <a:ln w="15875">
              <a:solidFill>
                <a:schemeClr val="accent2">
                  <a:lumMod val="75000"/>
                </a:schemeClr>
              </a:solidFill>
              <a:prstDash val="solid"/>
            </a:ln>
          </c:spPr>
          <c:marker>
            <c:symbol val="none"/>
          </c:marker>
          <c:dPt>
            <c:idx val="10"/>
            <c:bubble3D val="0"/>
            <c:extLst>
              <c:ext xmlns:c16="http://schemas.microsoft.com/office/drawing/2014/chart" uri="{C3380CC4-5D6E-409C-BE32-E72D297353CC}">
                <c16:uniqueId val="{00000001-8BF9-4C5E-AA83-36086F18530C}"/>
              </c:ext>
            </c:extLst>
          </c:dPt>
          <c:dPt>
            <c:idx val="11"/>
            <c:bubble3D val="0"/>
            <c:extLst>
              <c:ext xmlns:c16="http://schemas.microsoft.com/office/drawing/2014/chart" uri="{C3380CC4-5D6E-409C-BE32-E72D297353CC}">
                <c16:uniqueId val="{00000002-8BF9-4C5E-AA83-36086F18530C}"/>
              </c:ext>
            </c:extLst>
          </c:dPt>
          <c:dPt>
            <c:idx val="20"/>
            <c:bubble3D val="0"/>
            <c:extLst>
              <c:ext xmlns:c16="http://schemas.microsoft.com/office/drawing/2014/chart" uri="{C3380CC4-5D6E-409C-BE32-E72D297353CC}">
                <c16:uniqueId val="{00000003-8BF9-4C5E-AA83-36086F18530C}"/>
              </c:ext>
            </c:extLst>
          </c:dPt>
          <c:dPt>
            <c:idx val="30"/>
            <c:bubble3D val="0"/>
            <c:extLst>
              <c:ext xmlns:c16="http://schemas.microsoft.com/office/drawing/2014/chart" uri="{C3380CC4-5D6E-409C-BE32-E72D297353CC}">
                <c16:uniqueId val="{00000004-8BF9-4C5E-AA83-36086F18530C}"/>
              </c:ext>
            </c:extLst>
          </c:dPt>
          <c:dPt>
            <c:idx val="40"/>
            <c:bubble3D val="0"/>
            <c:extLst>
              <c:ext xmlns:c16="http://schemas.microsoft.com/office/drawing/2014/chart" uri="{C3380CC4-5D6E-409C-BE32-E72D297353CC}">
                <c16:uniqueId val="{00000005-8BF9-4C5E-AA83-36086F18530C}"/>
              </c:ext>
            </c:extLst>
          </c:dPt>
          <c:dPt>
            <c:idx val="50"/>
            <c:bubble3D val="0"/>
            <c:extLst>
              <c:ext xmlns:c16="http://schemas.microsoft.com/office/drawing/2014/chart" uri="{C3380CC4-5D6E-409C-BE32-E72D297353CC}">
                <c16:uniqueId val="{00000006-8BF9-4C5E-AA83-36086F18530C}"/>
              </c:ext>
            </c:extLst>
          </c:dPt>
          <c:dPt>
            <c:idx val="51"/>
            <c:bubble3D val="0"/>
            <c:extLst>
              <c:ext xmlns:c16="http://schemas.microsoft.com/office/drawing/2014/chart" uri="{C3380CC4-5D6E-409C-BE32-E72D297353CC}">
                <c16:uniqueId val="{00000007-8BF9-4C5E-AA83-36086F18530C}"/>
              </c:ext>
            </c:extLst>
          </c:dPt>
          <c:dPt>
            <c:idx val="60"/>
            <c:bubble3D val="0"/>
            <c:extLst>
              <c:ext xmlns:c16="http://schemas.microsoft.com/office/drawing/2014/chart" uri="{C3380CC4-5D6E-409C-BE32-E72D297353CC}">
                <c16:uniqueId val="{00000008-8BF9-4C5E-AA83-36086F18530C}"/>
              </c:ext>
            </c:extLst>
          </c:dPt>
          <c:dPt>
            <c:idx val="70"/>
            <c:bubble3D val="0"/>
            <c:extLst>
              <c:ext xmlns:c16="http://schemas.microsoft.com/office/drawing/2014/chart" uri="{C3380CC4-5D6E-409C-BE32-E72D297353CC}">
                <c16:uniqueId val="{00000009-8BF9-4C5E-AA83-36086F18530C}"/>
              </c:ext>
            </c:extLst>
          </c:dPt>
          <c:cat>
            <c:strRef>
              <c:f>'Curtailment and Penetration'!$C$26:$C$136</c:f>
              <c:strCache>
                <c:ptCount val="111"/>
                <c:pt idx="0">
                  <c:v> </c:v>
                </c:pt>
                <c:pt idx="1">
                  <c:v> </c:v>
                </c:pt>
                <c:pt idx="2">
                  <c:v> </c:v>
                </c:pt>
                <c:pt idx="3">
                  <c:v> </c:v>
                </c:pt>
                <c:pt idx="4">
                  <c:v> </c:v>
                </c:pt>
                <c:pt idx="5">
                  <c:v> </c:v>
                </c:pt>
                <c:pt idx="6">
                  <c:v> </c:v>
                </c:pt>
                <c:pt idx="7">
                  <c:v> </c:v>
                </c:pt>
                <c:pt idx="8">
                  <c:v> </c:v>
                </c:pt>
                <c:pt idx="9">
                  <c:v> </c:v>
                </c:pt>
                <c:pt idx="10">
                  <c:v> </c:v>
                </c:pt>
                <c:pt idx="11">
                  <c:v> </c:v>
                </c:pt>
                <c:pt idx="12">
                  <c:v> </c:v>
                </c:pt>
                <c:pt idx="13">
                  <c:v> </c:v>
                </c:pt>
                <c:pt idx="14">
                  <c:v> </c:v>
                </c:pt>
                <c:pt idx="16">
                  <c:v> </c:v>
                </c:pt>
                <c:pt idx="17">
                  <c:v> </c:v>
                </c:pt>
                <c:pt idx="18">
                  <c:v> </c:v>
                </c:pt>
                <c:pt idx="19">
                  <c:v> </c:v>
                </c:pt>
                <c:pt idx="20">
                  <c:v> </c:v>
                </c:pt>
                <c:pt idx="21">
                  <c:v> </c:v>
                </c:pt>
                <c:pt idx="22">
                  <c:v> </c:v>
                </c:pt>
                <c:pt idx="23">
                  <c:v> </c:v>
                </c:pt>
                <c:pt idx="24">
                  <c:v> </c:v>
                </c:pt>
                <c:pt idx="25">
                  <c:v> </c:v>
                </c:pt>
                <c:pt idx="26">
                  <c:v> </c:v>
                </c:pt>
                <c:pt idx="27">
                  <c:v> </c:v>
                </c:pt>
                <c:pt idx="28">
                  <c:v> </c:v>
                </c:pt>
                <c:pt idx="29">
                  <c:v> </c:v>
                </c:pt>
                <c:pt idx="30">
                  <c:v> </c:v>
                </c:pt>
                <c:pt idx="32">
                  <c:v> </c:v>
                </c:pt>
                <c:pt idx="33">
                  <c:v> </c:v>
                </c:pt>
                <c:pt idx="34">
                  <c:v> </c:v>
                </c:pt>
                <c:pt idx="35">
                  <c:v> </c:v>
                </c:pt>
                <c:pt idx="36">
                  <c:v> </c:v>
                </c:pt>
                <c:pt idx="37">
                  <c:v> </c:v>
                </c:pt>
                <c:pt idx="38">
                  <c:v> </c:v>
                </c:pt>
                <c:pt idx="39">
                  <c:v> </c:v>
                </c:pt>
                <c:pt idx="40">
                  <c:v> </c:v>
                </c:pt>
                <c:pt idx="41">
                  <c:v> </c:v>
                </c:pt>
                <c:pt idx="42">
                  <c:v> </c:v>
                </c:pt>
                <c:pt idx="43">
                  <c:v> </c:v>
                </c:pt>
                <c:pt idx="44">
                  <c:v> </c:v>
                </c:pt>
                <c:pt idx="45">
                  <c:v> </c:v>
                </c:pt>
                <c:pt idx="46">
                  <c:v> </c:v>
                </c:pt>
                <c:pt idx="48">
                  <c:v> </c:v>
                </c:pt>
                <c:pt idx="49">
                  <c:v> </c:v>
                </c:pt>
                <c:pt idx="50">
                  <c:v> </c:v>
                </c:pt>
                <c:pt idx="51">
                  <c:v> </c:v>
                </c:pt>
                <c:pt idx="52">
                  <c:v> </c:v>
                </c:pt>
                <c:pt idx="53">
                  <c:v> </c:v>
                </c:pt>
                <c:pt idx="54">
                  <c:v> </c:v>
                </c:pt>
                <c:pt idx="55">
                  <c:v> </c:v>
                </c:pt>
                <c:pt idx="56">
                  <c:v> </c:v>
                </c:pt>
                <c:pt idx="57">
                  <c:v> </c:v>
                </c:pt>
                <c:pt idx="58">
                  <c:v> </c:v>
                </c:pt>
                <c:pt idx="59">
                  <c:v> </c:v>
                </c:pt>
                <c:pt idx="60">
                  <c:v> </c:v>
                </c:pt>
                <c:pt idx="61">
                  <c:v> </c:v>
                </c:pt>
                <c:pt idx="62">
                  <c:v> </c:v>
                </c:pt>
                <c:pt idx="64">
                  <c:v> </c:v>
                </c:pt>
                <c:pt idx="65">
                  <c:v> </c:v>
                </c:pt>
                <c:pt idx="66">
                  <c:v> </c:v>
                </c:pt>
                <c:pt idx="67">
                  <c:v> </c:v>
                </c:pt>
                <c:pt idx="68">
                  <c:v> </c:v>
                </c:pt>
                <c:pt idx="69">
                  <c:v> </c:v>
                </c:pt>
                <c:pt idx="70">
                  <c:v> </c:v>
                </c:pt>
                <c:pt idx="71">
                  <c:v> </c:v>
                </c:pt>
                <c:pt idx="72">
                  <c:v> </c:v>
                </c:pt>
                <c:pt idx="73">
                  <c:v> </c:v>
                </c:pt>
                <c:pt idx="74">
                  <c:v> </c:v>
                </c:pt>
                <c:pt idx="75">
                  <c:v> </c:v>
                </c:pt>
                <c:pt idx="76">
                  <c:v> </c:v>
                </c:pt>
                <c:pt idx="77">
                  <c:v> </c:v>
                </c:pt>
                <c:pt idx="78">
                  <c:v> </c:v>
                </c:pt>
                <c:pt idx="80">
                  <c:v> </c:v>
                </c:pt>
                <c:pt idx="81">
                  <c:v> </c:v>
                </c:pt>
                <c:pt idx="82">
                  <c:v> </c:v>
                </c:pt>
                <c:pt idx="83">
                  <c:v> </c:v>
                </c:pt>
                <c:pt idx="84">
                  <c:v> </c:v>
                </c:pt>
                <c:pt idx="85">
                  <c:v> </c:v>
                </c:pt>
                <c:pt idx="86">
                  <c:v> </c:v>
                </c:pt>
                <c:pt idx="87">
                  <c:v> </c:v>
                </c:pt>
                <c:pt idx="88">
                  <c:v> </c:v>
                </c:pt>
                <c:pt idx="89">
                  <c:v> </c:v>
                </c:pt>
                <c:pt idx="90">
                  <c:v> </c:v>
                </c:pt>
                <c:pt idx="91">
                  <c:v> </c:v>
                </c:pt>
                <c:pt idx="92">
                  <c:v> </c:v>
                </c:pt>
                <c:pt idx="93">
                  <c:v> </c:v>
                </c:pt>
                <c:pt idx="94">
                  <c:v> </c:v>
                </c:pt>
                <c:pt idx="96">
                  <c:v> </c:v>
                </c:pt>
                <c:pt idx="97">
                  <c:v> </c:v>
                </c:pt>
                <c:pt idx="98">
                  <c:v> </c:v>
                </c:pt>
                <c:pt idx="99">
                  <c:v> </c:v>
                </c:pt>
                <c:pt idx="100">
                  <c:v> </c:v>
                </c:pt>
                <c:pt idx="101">
                  <c:v> </c:v>
                </c:pt>
                <c:pt idx="102">
                  <c:v> </c:v>
                </c:pt>
                <c:pt idx="103">
                  <c:v> </c:v>
                </c:pt>
                <c:pt idx="104">
                  <c:v> </c:v>
                </c:pt>
                <c:pt idx="105">
                  <c:v> </c:v>
                </c:pt>
                <c:pt idx="106">
                  <c:v> </c:v>
                </c:pt>
                <c:pt idx="107">
                  <c:v> </c:v>
                </c:pt>
                <c:pt idx="108">
                  <c:v> </c:v>
                </c:pt>
                <c:pt idx="109">
                  <c:v> </c:v>
                </c:pt>
                <c:pt idx="110">
                  <c:v> </c:v>
                </c:pt>
              </c:strCache>
            </c:strRef>
          </c:cat>
          <c:val>
            <c:numRef>
              <c:f>'Curtailment and Penetration'!$D$26:$D$136</c:f>
              <c:numCache>
                <c:formatCode>0.0%</c:formatCode>
                <c:ptCount val="111"/>
                <c:pt idx="7">
                  <c:v>0.11964950573242429</c:v>
                </c:pt>
                <c:pt idx="8">
                  <c:v>0.13476785886017098</c:v>
                </c:pt>
                <c:pt idx="9">
                  <c:v>0.17539551159693523</c:v>
                </c:pt>
                <c:pt idx="10">
                  <c:v>0.22980084269956411</c:v>
                </c:pt>
                <c:pt idx="11">
                  <c:v>0.23830811558442855</c:v>
                </c:pt>
                <c:pt idx="12">
                  <c:v>0.27513135799921107</c:v>
                </c:pt>
                <c:pt idx="13">
                  <c:v>0.31263480564490165</c:v>
                </c:pt>
                <c:pt idx="14">
                  <c:v>0.348442520503215</c:v>
                </c:pt>
                <c:pt idx="16">
                  <c:v>2.8669885348156943E-2</c:v>
                </c:pt>
                <c:pt idx="17">
                  <c:v>4.8775053757538635E-2</c:v>
                </c:pt>
                <c:pt idx="18">
                  <c:v>6.1021251014030095E-2</c:v>
                </c:pt>
                <c:pt idx="19">
                  <c:v>7.7448550468361813E-2</c:v>
                </c:pt>
                <c:pt idx="20">
                  <c:v>8.4463839780662103E-2</c:v>
                </c:pt>
                <c:pt idx="21">
                  <c:v>9.174225231080424E-2</c:v>
                </c:pt>
                <c:pt idx="22">
                  <c:v>9.8603196473158863E-2</c:v>
                </c:pt>
                <c:pt idx="23">
                  <c:v>0.10626141389337819</c:v>
                </c:pt>
                <c:pt idx="24">
                  <c:v>0.11728964096182154</c:v>
                </c:pt>
                <c:pt idx="25">
                  <c:v>0.15104552214131975</c:v>
                </c:pt>
                <c:pt idx="26">
                  <c:v>0.17369872722552712</c:v>
                </c:pt>
                <c:pt idx="27">
                  <c:v>0.1851303609020209</c:v>
                </c:pt>
                <c:pt idx="28">
                  <c:v>0.19931333811952498</c:v>
                </c:pt>
                <c:pt idx="29">
                  <c:v>0.22733679283581154</c:v>
                </c:pt>
                <c:pt idx="30">
                  <c:v>0.24170619347398686</c:v>
                </c:pt>
                <c:pt idx="34">
                  <c:v>2.7144582757970694E-2</c:v>
                </c:pt>
                <c:pt idx="35">
                  <c:v>3.418919387665631E-2</c:v>
                </c:pt>
                <c:pt idx="36">
                  <c:v>4.5605060762829677E-2</c:v>
                </c:pt>
                <c:pt idx="37">
                  <c:v>6.2146602566523865E-2</c:v>
                </c:pt>
                <c:pt idx="38">
                  <c:v>6.8539033685138209E-2</c:v>
                </c:pt>
                <c:pt idx="39">
                  <c:v>5.6750858070523609E-2</c:v>
                </c:pt>
                <c:pt idx="40">
                  <c:v>6.2222166550290448E-2</c:v>
                </c:pt>
                <c:pt idx="41">
                  <c:v>6.9030765027562363E-2</c:v>
                </c:pt>
                <c:pt idx="42">
                  <c:v>7.6934712784517162E-2</c:v>
                </c:pt>
                <c:pt idx="43">
                  <c:v>7.337324221498169E-2</c:v>
                </c:pt>
                <c:pt idx="44">
                  <c:v>8.5023806651959508E-2</c:v>
                </c:pt>
                <c:pt idx="45">
                  <c:v>0.1097422847045674</c:v>
                </c:pt>
                <c:pt idx="46">
                  <c:v>0.12040138799509133</c:v>
                </c:pt>
                <c:pt idx="56">
                  <c:v>5.1728705484988438E-2</c:v>
                </c:pt>
                <c:pt idx="57">
                  <c:v>5.8346460835373759E-2</c:v>
                </c:pt>
                <c:pt idx="58">
                  <c:v>5.8206020100819246E-2</c:v>
                </c:pt>
                <c:pt idx="59">
                  <c:v>6.9753107463448275E-2</c:v>
                </c:pt>
                <c:pt idx="60">
                  <c:v>6.8843667513553697E-2</c:v>
                </c:pt>
                <c:pt idx="61">
                  <c:v>6.6247617339671883E-2</c:v>
                </c:pt>
                <c:pt idx="62">
                  <c:v>8.4329112702536374E-2</c:v>
                </c:pt>
                <c:pt idx="69">
                  <c:v>1.8623378091582463E-2</c:v>
                </c:pt>
                <c:pt idx="70">
                  <c:v>2.164620932882522E-2</c:v>
                </c:pt>
                <c:pt idx="71">
                  <c:v>2.4790721444109161E-2</c:v>
                </c:pt>
                <c:pt idx="72">
                  <c:v>2.4162203861223811E-2</c:v>
                </c:pt>
                <c:pt idx="73">
                  <c:v>2.430476619838487E-2</c:v>
                </c:pt>
                <c:pt idx="74">
                  <c:v>2.6504431718562923E-2</c:v>
                </c:pt>
                <c:pt idx="75">
                  <c:v>2.4513635815240221E-2</c:v>
                </c:pt>
                <c:pt idx="76">
                  <c:v>2.8348489738304089E-2</c:v>
                </c:pt>
                <c:pt idx="77">
                  <c:v>2.9443638368959683E-2</c:v>
                </c:pt>
                <c:pt idx="78">
                  <c:v>2.665574303911647E-2</c:v>
                </c:pt>
                <c:pt idx="87">
                  <c:v>1.5323891458484768E-2</c:v>
                </c:pt>
                <c:pt idx="88">
                  <c:v>1.7218011871252735E-2</c:v>
                </c:pt>
                <c:pt idx="89">
                  <c:v>2.0354116247077891E-2</c:v>
                </c:pt>
                <c:pt idx="90">
                  <c:v>2.7074867383188386E-2</c:v>
                </c:pt>
                <c:pt idx="91">
                  <c:v>2.7177077058750321E-2</c:v>
                </c:pt>
                <c:pt idx="92">
                  <c:v>2.930642280932266E-2</c:v>
                </c:pt>
                <c:pt idx="93">
                  <c:v>3.0391996541923646E-2</c:v>
                </c:pt>
                <c:pt idx="94">
                  <c:v>2.9516533664061231E-2</c:v>
                </c:pt>
                <c:pt idx="101">
                  <c:v>1.6859112820211509E-2</c:v>
                </c:pt>
                <c:pt idx="102">
                  <c:v>1.8685664326743148E-2</c:v>
                </c:pt>
                <c:pt idx="103">
                  <c:v>1.9388243095005073E-2</c:v>
                </c:pt>
                <c:pt idx="104">
                  <c:v>2.085090767241099E-2</c:v>
                </c:pt>
                <c:pt idx="105">
                  <c:v>2.2220868110244107E-2</c:v>
                </c:pt>
                <c:pt idx="106">
                  <c:v>2.6266978674903921E-2</c:v>
                </c:pt>
                <c:pt idx="107">
                  <c:v>2.6495224332786921E-2</c:v>
                </c:pt>
                <c:pt idx="108">
                  <c:v>3.0315818647447403E-2</c:v>
                </c:pt>
                <c:pt idx="109">
                  <c:v>3.4005868160254672E-2</c:v>
                </c:pt>
                <c:pt idx="110">
                  <c:v>3.5270789464212672E-2</c:v>
                </c:pt>
              </c:numCache>
            </c:numRef>
          </c:val>
          <c:smooth val="0"/>
          <c:extLst>
            <c:ext xmlns:c16="http://schemas.microsoft.com/office/drawing/2014/chart" uri="{C3380CC4-5D6E-409C-BE32-E72D297353CC}">
              <c16:uniqueId val="{0000000A-8BF9-4C5E-AA83-36086F18530C}"/>
            </c:ext>
          </c:extLst>
        </c:ser>
        <c:dLbls>
          <c:showLegendKey val="0"/>
          <c:showVal val="0"/>
          <c:showCatName val="0"/>
          <c:showSerName val="0"/>
          <c:showPercent val="0"/>
          <c:showBubbleSize val="0"/>
        </c:dLbls>
        <c:marker val="1"/>
        <c:smooth val="0"/>
        <c:axId val="433385472"/>
        <c:axId val="433379200"/>
      </c:lineChart>
      <c:catAx>
        <c:axId val="433359488"/>
        <c:scaling>
          <c:orientation val="minMax"/>
        </c:scaling>
        <c:delete val="0"/>
        <c:axPos val="b"/>
        <c:numFmt formatCode="General" sourceLinked="1"/>
        <c:majorTickMark val="out"/>
        <c:minorTickMark val="none"/>
        <c:tickLblPos val="nextTo"/>
        <c:spPr>
          <a:ln w="3175"/>
        </c:spPr>
        <c:txPr>
          <a:bodyPr rot="-5400000" vert="horz"/>
          <a:lstStyle/>
          <a:p>
            <a:pPr>
              <a:defRPr>
                <a:solidFill>
                  <a:sysClr val="windowText" lastClr="000000"/>
                </a:solidFill>
              </a:defRPr>
            </a:pPr>
            <a:endParaRPr lang="en-US"/>
          </a:p>
        </c:txPr>
        <c:crossAx val="433377664"/>
        <c:crosses val="autoZero"/>
        <c:auto val="1"/>
        <c:lblAlgn val="ctr"/>
        <c:lblOffset val="50"/>
        <c:tickLblSkip val="1"/>
        <c:tickMarkSkip val="1"/>
        <c:noMultiLvlLbl val="0"/>
      </c:catAx>
      <c:valAx>
        <c:axId val="433377664"/>
        <c:scaling>
          <c:orientation val="minMax"/>
          <c:max val="0.18000000000000002"/>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a:solidFill>
                  <a:schemeClr val="tx2"/>
                </a:solidFill>
              </a:defRPr>
            </a:pPr>
            <a:endParaRPr lang="en-US"/>
          </a:p>
        </c:txPr>
        <c:crossAx val="433359488"/>
        <c:crosses val="autoZero"/>
        <c:crossBetween val="between"/>
        <c:majorUnit val="3.0000000000000006E-2"/>
      </c:valAx>
      <c:valAx>
        <c:axId val="433379200"/>
        <c:scaling>
          <c:orientation val="minMax"/>
          <c:max val="0.36000000000000004"/>
          <c:min val="0"/>
        </c:scaling>
        <c:delete val="0"/>
        <c:axPos val="r"/>
        <c:numFmt formatCode="0%" sourceLinked="0"/>
        <c:majorTickMark val="out"/>
        <c:minorTickMark val="none"/>
        <c:tickLblPos val="nextTo"/>
        <c:spPr>
          <a:ln w="3175">
            <a:noFill/>
          </a:ln>
        </c:spPr>
        <c:txPr>
          <a:bodyPr/>
          <a:lstStyle/>
          <a:p>
            <a:pPr>
              <a:defRPr>
                <a:solidFill>
                  <a:schemeClr val="accent2">
                    <a:lumMod val="75000"/>
                  </a:schemeClr>
                </a:solidFill>
              </a:defRPr>
            </a:pPr>
            <a:endParaRPr lang="en-US"/>
          </a:p>
        </c:txPr>
        <c:crossAx val="433385472"/>
        <c:crosses val="max"/>
        <c:crossBetween val="between"/>
        <c:majorUnit val="6.0000000000000012E-2"/>
        <c:minorUnit val="2.5000000000000005E-2"/>
      </c:valAx>
      <c:catAx>
        <c:axId val="433385472"/>
        <c:scaling>
          <c:orientation val="minMax"/>
        </c:scaling>
        <c:delete val="1"/>
        <c:axPos val="b"/>
        <c:numFmt formatCode="General" sourceLinked="1"/>
        <c:majorTickMark val="out"/>
        <c:minorTickMark val="none"/>
        <c:tickLblPos val="nextTo"/>
        <c:crossAx val="433379200"/>
        <c:crosses val="autoZero"/>
        <c:auto val="1"/>
        <c:lblAlgn val="ctr"/>
        <c:lblOffset val="100"/>
        <c:noMultiLvlLbl val="0"/>
      </c:catAx>
      <c:spPr>
        <a:ln w="3175">
          <a:noFill/>
        </a:ln>
      </c:spPr>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0340029611683152E-2"/>
          <c:y val="0.10377617004585887"/>
          <c:w val="0.91328151288781212"/>
          <c:h val="0.81203842258394698"/>
        </c:manualLayout>
      </c:layout>
      <c:lineChart>
        <c:grouping val="standard"/>
        <c:varyColors val="0"/>
        <c:ser>
          <c:idx val="7"/>
          <c:order val="0"/>
          <c:tx>
            <c:v> CAISO</c:v>
          </c:tx>
          <c:spPr>
            <a:ln w="19050" cap="rnd">
              <a:solidFill>
                <a:schemeClr val="accent4"/>
              </a:solidFill>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Variability'!$C$26:$C$47</c:f>
              <c:numCache>
                <c:formatCode>0.00</c:formatCode>
                <c:ptCount val="22"/>
                <c:pt idx="0">
                  <c:v>0.92822684492922902</c:v>
                </c:pt>
                <c:pt idx="1">
                  <c:v>0.7719755878702238</c:v>
                </c:pt>
                <c:pt idx="2">
                  <c:v>0.92403666720291955</c:v>
                </c:pt>
                <c:pt idx="3">
                  <c:v>0.91369839716668233</c:v>
                </c:pt>
                <c:pt idx="4">
                  <c:v>0.90448065761941498</c:v>
                </c:pt>
                <c:pt idx="5">
                  <c:v>0.91079174886462666</c:v>
                </c:pt>
                <c:pt idx="6">
                  <c:v>0.8982926862687115</c:v>
                </c:pt>
                <c:pt idx="7">
                  <c:v>1.0895286702205134</c:v>
                </c:pt>
                <c:pt idx="8">
                  <c:v>1.1633129345475823</c:v>
                </c:pt>
                <c:pt idx="9">
                  <c:v>1.0401475870299939</c:v>
                </c:pt>
                <c:pt idx="10">
                  <c:v>1.0465626391620657</c:v>
                </c:pt>
                <c:pt idx="11">
                  <c:v>1.0844917996018202</c:v>
                </c:pt>
                <c:pt idx="12">
                  <c:v>1.0344658096090229</c:v>
                </c:pt>
                <c:pt idx="13">
                  <c:v>0.99127929965343409</c:v>
                </c:pt>
                <c:pt idx="14">
                  <c:v>0.95724238259978545</c:v>
                </c:pt>
                <c:pt idx="15">
                  <c:v>0.84921257633646741</c:v>
                </c:pt>
                <c:pt idx="16">
                  <c:v>1.0252892941841254</c:v>
                </c:pt>
                <c:pt idx="17">
                  <c:v>1.0431862718051921</c:v>
                </c:pt>
                <c:pt idx="18">
                  <c:v>1.0035047158231709</c:v>
                </c:pt>
                <c:pt idx="19">
                  <c:v>1.0820474179526367</c:v>
                </c:pt>
                <c:pt idx="20">
                  <c:v>1.0077855917004357</c:v>
                </c:pt>
                <c:pt idx="21">
                  <c:v>1.1664399450882641</c:v>
                </c:pt>
              </c:numCache>
            </c:numRef>
          </c:val>
          <c:smooth val="0"/>
          <c:extLst>
            <c:ext xmlns:c16="http://schemas.microsoft.com/office/drawing/2014/chart" uri="{C3380CC4-5D6E-409C-BE32-E72D297353CC}">
              <c16:uniqueId val="{00000000-F742-4D8A-A077-AE9010F75BCD}"/>
            </c:ext>
          </c:extLst>
        </c:ser>
        <c:ser>
          <c:idx val="8"/>
          <c:order val="1"/>
          <c:tx>
            <c:v> West (non-ISO)</c:v>
          </c:tx>
          <c:spPr>
            <a:ln w="19050" cap="rnd">
              <a:solidFill>
                <a:schemeClr val="accent2">
                  <a:lumMod val="60000"/>
                  <a:lumOff val="40000"/>
                </a:schemeClr>
              </a:solidFill>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Variability'!$J$26:$J$47</c:f>
              <c:numCache>
                <c:formatCode>0.00</c:formatCode>
                <c:ptCount val="22"/>
                <c:pt idx="0">
                  <c:v>0.85880289855989134</c:v>
                </c:pt>
                <c:pt idx="1">
                  <c:v>0.87752595687606161</c:v>
                </c:pt>
                <c:pt idx="2">
                  <c:v>0.98402033771831388</c:v>
                </c:pt>
                <c:pt idx="3">
                  <c:v>0.90022358403398239</c:v>
                </c:pt>
                <c:pt idx="4">
                  <c:v>0.91418084935858412</c:v>
                </c:pt>
                <c:pt idx="5">
                  <c:v>0.88471815857096958</c:v>
                </c:pt>
                <c:pt idx="6">
                  <c:v>1.0423165952228977</c:v>
                </c:pt>
                <c:pt idx="7">
                  <c:v>1.047665549276082</c:v>
                </c:pt>
                <c:pt idx="8">
                  <c:v>1.1486347820755671</c:v>
                </c:pt>
                <c:pt idx="9">
                  <c:v>1.0414666657847251</c:v>
                </c:pt>
                <c:pt idx="10">
                  <c:v>0.9996363065127285</c:v>
                </c:pt>
                <c:pt idx="11">
                  <c:v>1.1520816464657995</c:v>
                </c:pt>
                <c:pt idx="12">
                  <c:v>1.0931738016100963</c:v>
                </c:pt>
                <c:pt idx="13">
                  <c:v>1.0112547434901857</c:v>
                </c:pt>
                <c:pt idx="14">
                  <c:v>1.08522679995983</c:v>
                </c:pt>
                <c:pt idx="15">
                  <c:v>0.90040392747145148</c:v>
                </c:pt>
                <c:pt idx="16">
                  <c:v>1.0199399429811891</c:v>
                </c:pt>
                <c:pt idx="17">
                  <c:v>0.97206388416363132</c:v>
                </c:pt>
                <c:pt idx="18">
                  <c:v>0.99217896001235373</c:v>
                </c:pt>
                <c:pt idx="19">
                  <c:v>0.89411474082135334</c:v>
                </c:pt>
                <c:pt idx="20">
                  <c:v>1.1219933928250843</c:v>
                </c:pt>
                <c:pt idx="21">
                  <c:v>1.0356407909563119</c:v>
                </c:pt>
              </c:numCache>
            </c:numRef>
          </c:val>
          <c:smooth val="0"/>
          <c:extLst>
            <c:ext xmlns:c16="http://schemas.microsoft.com/office/drawing/2014/chart" uri="{C3380CC4-5D6E-409C-BE32-E72D297353CC}">
              <c16:uniqueId val="{00000001-F742-4D8A-A077-AE9010F75BCD}"/>
            </c:ext>
          </c:extLst>
        </c:ser>
        <c:ser>
          <c:idx val="4"/>
          <c:order val="2"/>
          <c:tx>
            <c:v> SPP</c:v>
          </c:tx>
          <c:spPr>
            <a:ln w="19050" cap="rnd">
              <a:solidFill>
                <a:schemeClr val="bg2">
                  <a:lumMod val="50000"/>
                </a:schemeClr>
              </a:solidFill>
              <a:prstDash val="sysDash"/>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Variability'!$E$26:$E$47</c:f>
              <c:numCache>
                <c:formatCode>0.00</c:formatCode>
                <c:ptCount val="22"/>
                <c:pt idx="0">
                  <c:v>1.01037738754603</c:v>
                </c:pt>
                <c:pt idx="1">
                  <c:v>0.99797153716053788</c:v>
                </c:pt>
                <c:pt idx="2">
                  <c:v>1.0228864629379513</c:v>
                </c:pt>
                <c:pt idx="3">
                  <c:v>0.94461682521136514</c:v>
                </c:pt>
                <c:pt idx="4">
                  <c:v>0.93100086896973366</c:v>
                </c:pt>
                <c:pt idx="5">
                  <c:v>0.92381755867176463</c:v>
                </c:pt>
                <c:pt idx="6">
                  <c:v>0.97998712411806888</c:v>
                </c:pt>
                <c:pt idx="7">
                  <c:v>0.92583667405344572</c:v>
                </c:pt>
                <c:pt idx="8">
                  <c:v>1.0922017779740578</c:v>
                </c:pt>
                <c:pt idx="9">
                  <c:v>1.0131753271565351</c:v>
                </c:pt>
                <c:pt idx="10">
                  <c:v>1.0211910140580911</c:v>
                </c:pt>
                <c:pt idx="11">
                  <c:v>1.0691304235202093</c:v>
                </c:pt>
                <c:pt idx="12">
                  <c:v>1.0211821892048987</c:v>
                </c:pt>
                <c:pt idx="13">
                  <c:v>1.0231399209349001</c:v>
                </c:pt>
                <c:pt idx="14">
                  <c:v>1.0824965915465323</c:v>
                </c:pt>
                <c:pt idx="15">
                  <c:v>0.96250459189051785</c:v>
                </c:pt>
                <c:pt idx="16">
                  <c:v>1.0185442192689376</c:v>
                </c:pt>
                <c:pt idx="17">
                  <c:v>1.0124009993756784</c:v>
                </c:pt>
                <c:pt idx="18">
                  <c:v>0.98992841885146388</c:v>
                </c:pt>
                <c:pt idx="19">
                  <c:v>1.0082354543308831</c:v>
                </c:pt>
                <c:pt idx="20">
                  <c:v>1.0122059952929745</c:v>
                </c:pt>
                <c:pt idx="21">
                  <c:v>1.0039253221348656</c:v>
                </c:pt>
              </c:numCache>
            </c:numRef>
          </c:val>
          <c:smooth val="0"/>
          <c:extLst>
            <c:ext xmlns:c16="http://schemas.microsoft.com/office/drawing/2014/chart" uri="{C3380CC4-5D6E-409C-BE32-E72D297353CC}">
              <c16:uniqueId val="{00000002-F742-4D8A-A077-AE9010F75BCD}"/>
            </c:ext>
          </c:extLst>
        </c:ser>
        <c:ser>
          <c:idx val="3"/>
          <c:order val="3"/>
          <c:tx>
            <c:v> MISO</c:v>
          </c:tx>
          <c:spPr>
            <a:ln w="19050" cap="rnd">
              <a:solidFill>
                <a:schemeClr val="accent3">
                  <a:lumMod val="75000"/>
                </a:schemeClr>
              </a:solidFill>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Variability'!$F$26:$F$47</c:f>
              <c:numCache>
                <c:formatCode>0.00</c:formatCode>
                <c:ptCount val="22"/>
                <c:pt idx="0">
                  <c:v>0.97012542382713374</c:v>
                </c:pt>
                <c:pt idx="1">
                  <c:v>1.0909673221961877</c:v>
                </c:pt>
                <c:pt idx="2">
                  <c:v>1.010374025544607</c:v>
                </c:pt>
                <c:pt idx="3">
                  <c:v>0.95487297384056702</c:v>
                </c:pt>
                <c:pt idx="4">
                  <c:v>0.99481764828652819</c:v>
                </c:pt>
                <c:pt idx="5">
                  <c:v>0.94288074460162474</c:v>
                </c:pt>
                <c:pt idx="6">
                  <c:v>0.96853467052046582</c:v>
                </c:pt>
                <c:pt idx="7">
                  <c:v>1.0844428972570412</c:v>
                </c:pt>
                <c:pt idx="8">
                  <c:v>1.035247239863498</c:v>
                </c:pt>
                <c:pt idx="9">
                  <c:v>0.98442642610040387</c:v>
                </c:pt>
                <c:pt idx="10">
                  <c:v>1.0054097179636201</c:v>
                </c:pt>
                <c:pt idx="11">
                  <c:v>1.0350019203887839</c:v>
                </c:pt>
                <c:pt idx="12">
                  <c:v>0.99554615104848643</c:v>
                </c:pt>
                <c:pt idx="13">
                  <c:v>1.0233405944140361</c:v>
                </c:pt>
                <c:pt idx="14">
                  <c:v>1.0845009906985976</c:v>
                </c:pt>
                <c:pt idx="15">
                  <c:v>1.0153533717148895</c:v>
                </c:pt>
                <c:pt idx="16">
                  <c:v>1.0214875225004256</c:v>
                </c:pt>
                <c:pt idx="17">
                  <c:v>1.0033451991799838</c:v>
                </c:pt>
                <c:pt idx="18">
                  <c:v>0.92495294355465019</c:v>
                </c:pt>
                <c:pt idx="19">
                  <c:v>0.99539453677543244</c:v>
                </c:pt>
                <c:pt idx="20">
                  <c:v>1.004309211702578</c:v>
                </c:pt>
                <c:pt idx="21">
                  <c:v>0.95872794724889621</c:v>
                </c:pt>
              </c:numCache>
            </c:numRef>
          </c:val>
          <c:smooth val="0"/>
          <c:extLst>
            <c:ext xmlns:c16="http://schemas.microsoft.com/office/drawing/2014/chart" uri="{C3380CC4-5D6E-409C-BE32-E72D297353CC}">
              <c16:uniqueId val="{00000003-F742-4D8A-A077-AE9010F75BCD}"/>
            </c:ext>
          </c:extLst>
        </c:ser>
        <c:ser>
          <c:idx val="5"/>
          <c:order val="4"/>
          <c:tx>
            <c:v> ERCOT</c:v>
          </c:tx>
          <c:spPr>
            <a:ln w="19050" cap="rnd">
              <a:solidFill>
                <a:schemeClr val="tx1">
                  <a:lumMod val="75000"/>
                  <a:lumOff val="25000"/>
                </a:schemeClr>
              </a:solidFill>
              <a:prstDash val="sysDash"/>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Variability'!$D$26:$D$47</c:f>
              <c:numCache>
                <c:formatCode>0.00</c:formatCode>
                <c:ptCount val="22"/>
                <c:pt idx="1">
                  <c:v>0.949904057646064</c:v>
                </c:pt>
                <c:pt idx="2">
                  <c:v>0.95529016440706371</c:v>
                </c:pt>
                <c:pt idx="3">
                  <c:v>0.88373683690601068</c:v>
                </c:pt>
                <c:pt idx="4">
                  <c:v>0.96911502730741306</c:v>
                </c:pt>
                <c:pt idx="5">
                  <c:v>0.87875168918276692</c:v>
                </c:pt>
                <c:pt idx="6">
                  <c:v>0.98927525074207434</c:v>
                </c:pt>
                <c:pt idx="7">
                  <c:v>0.89249964748424016</c:v>
                </c:pt>
                <c:pt idx="8">
                  <c:v>1.0677210236570573</c:v>
                </c:pt>
                <c:pt idx="9">
                  <c:v>0.99284225212524024</c:v>
                </c:pt>
                <c:pt idx="10">
                  <c:v>1.0204914206359144</c:v>
                </c:pt>
                <c:pt idx="11">
                  <c:v>1.1188355335318585</c:v>
                </c:pt>
                <c:pt idx="12">
                  <c:v>1.033020270193405</c:v>
                </c:pt>
                <c:pt idx="13">
                  <c:v>1.0077413218916333</c:v>
                </c:pt>
                <c:pt idx="14">
                  <c:v>1.0639503878874537</c:v>
                </c:pt>
                <c:pt idx="15">
                  <c:v>0.92206673547685358</c:v>
                </c:pt>
                <c:pt idx="16">
                  <c:v>0.98389826428942473</c:v>
                </c:pt>
                <c:pt idx="17">
                  <c:v>1.0202604149200478</c:v>
                </c:pt>
                <c:pt idx="18">
                  <c:v>1.0270195282375654</c:v>
                </c:pt>
                <c:pt idx="19">
                  <c:v>1.0257631515799819</c:v>
                </c:pt>
                <c:pt idx="20">
                  <c:v>1.0279445920376833</c:v>
                </c:pt>
                <c:pt idx="21">
                  <c:v>0.98814971625418524</c:v>
                </c:pt>
              </c:numCache>
            </c:numRef>
          </c:val>
          <c:smooth val="0"/>
          <c:extLst>
            <c:ext xmlns:c16="http://schemas.microsoft.com/office/drawing/2014/chart" uri="{C3380CC4-5D6E-409C-BE32-E72D297353CC}">
              <c16:uniqueId val="{00000004-F742-4D8A-A077-AE9010F75BCD}"/>
            </c:ext>
          </c:extLst>
        </c:ser>
        <c:ser>
          <c:idx val="2"/>
          <c:order val="5"/>
          <c:tx>
            <c:v> PJM</c:v>
          </c:tx>
          <c:spPr>
            <a:ln w="19050" cap="rnd">
              <a:solidFill>
                <a:schemeClr val="accent6">
                  <a:lumMod val="60000"/>
                  <a:lumOff val="40000"/>
                </a:schemeClr>
              </a:solidFill>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Variability'!$G$26:$G$47</c:f>
              <c:numCache>
                <c:formatCode>0.00</c:formatCode>
                <c:ptCount val="22"/>
                <c:pt idx="2">
                  <c:v>1.0758623268316363</c:v>
                </c:pt>
                <c:pt idx="3">
                  <c:v>1.0661943337069397</c:v>
                </c:pt>
                <c:pt idx="4">
                  <c:v>0.99783062997099736</c:v>
                </c:pt>
                <c:pt idx="5">
                  <c:v>0.92248738870015756</c:v>
                </c:pt>
                <c:pt idx="6">
                  <c:v>1.0179732076766346</c:v>
                </c:pt>
                <c:pt idx="7">
                  <c:v>1.0447085546782875</c:v>
                </c:pt>
                <c:pt idx="8">
                  <c:v>1.0569610162398024</c:v>
                </c:pt>
                <c:pt idx="9">
                  <c:v>1.0060070582779845</c:v>
                </c:pt>
                <c:pt idx="10">
                  <c:v>0.99548937435030382</c:v>
                </c:pt>
                <c:pt idx="11">
                  <c:v>1.0119438888502243</c:v>
                </c:pt>
                <c:pt idx="12">
                  <c:v>0.97738454817684872</c:v>
                </c:pt>
                <c:pt idx="13">
                  <c:v>1.0108890348001336</c:v>
                </c:pt>
                <c:pt idx="14">
                  <c:v>1.0686566045337456</c:v>
                </c:pt>
                <c:pt idx="15">
                  <c:v>1.0130671222074223</c:v>
                </c:pt>
                <c:pt idx="16">
                  <c:v>0.99330137589151035</c:v>
                </c:pt>
                <c:pt idx="17">
                  <c:v>1.0512142038346264</c:v>
                </c:pt>
                <c:pt idx="18">
                  <c:v>0.96451015702617471</c:v>
                </c:pt>
                <c:pt idx="19">
                  <c:v>1.0177469151921392</c:v>
                </c:pt>
                <c:pt idx="20">
                  <c:v>0.9838302928040018</c:v>
                </c:pt>
                <c:pt idx="21">
                  <c:v>0.97891662762843878</c:v>
                </c:pt>
              </c:numCache>
            </c:numRef>
          </c:val>
          <c:smooth val="0"/>
          <c:extLst>
            <c:ext xmlns:c16="http://schemas.microsoft.com/office/drawing/2014/chart" uri="{C3380CC4-5D6E-409C-BE32-E72D297353CC}">
              <c16:uniqueId val="{00000005-F742-4D8A-A077-AE9010F75BCD}"/>
            </c:ext>
          </c:extLst>
        </c:ser>
        <c:ser>
          <c:idx val="1"/>
          <c:order val="6"/>
          <c:tx>
            <c:v> NYISO</c:v>
          </c:tx>
          <c:spPr>
            <a:ln w="19050" cap="rnd">
              <a:solidFill>
                <a:schemeClr val="accent5"/>
              </a:solidFill>
              <a:prstDash val="sysDash"/>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Variability'!$H$26:$H$47</c:f>
              <c:numCache>
                <c:formatCode>0.00</c:formatCode>
                <c:ptCount val="22"/>
                <c:pt idx="1">
                  <c:v>0.91107458998690449</c:v>
                </c:pt>
                <c:pt idx="2">
                  <c:v>1.0261655662496501</c:v>
                </c:pt>
                <c:pt idx="3">
                  <c:v>0.97472744354204921</c:v>
                </c:pt>
                <c:pt idx="4">
                  <c:v>0.96651334630194652</c:v>
                </c:pt>
                <c:pt idx="5">
                  <c:v>0.83731881120573459</c:v>
                </c:pt>
                <c:pt idx="6">
                  <c:v>1.0036068692343854</c:v>
                </c:pt>
                <c:pt idx="7">
                  <c:v>1.0007490162052328</c:v>
                </c:pt>
                <c:pt idx="8">
                  <c:v>0.99117579202303641</c:v>
                </c:pt>
                <c:pt idx="9">
                  <c:v>0.96175581859670745</c:v>
                </c:pt>
                <c:pt idx="10">
                  <c:v>0.96435664187237791</c:v>
                </c:pt>
                <c:pt idx="11">
                  <c:v>0.97784474790547027</c:v>
                </c:pt>
                <c:pt idx="12">
                  <c:v>0.94296554613545647</c:v>
                </c:pt>
                <c:pt idx="13">
                  <c:v>1.0320720132841852</c:v>
                </c:pt>
                <c:pt idx="14">
                  <c:v>1.1045458338781808</c:v>
                </c:pt>
                <c:pt idx="15">
                  <c:v>1.0209150042922679</c:v>
                </c:pt>
                <c:pt idx="16">
                  <c:v>1.0350685637258288</c:v>
                </c:pt>
                <c:pt idx="17">
                  <c:v>1.0968667086437778</c:v>
                </c:pt>
                <c:pt idx="18">
                  <c:v>1.0196205233964866</c:v>
                </c:pt>
                <c:pt idx="19">
                  <c:v>1.0723404464631383</c:v>
                </c:pt>
                <c:pt idx="20">
                  <c:v>1.0690895517998502</c:v>
                </c:pt>
                <c:pt idx="21">
                  <c:v>0.92602744596804698</c:v>
                </c:pt>
              </c:numCache>
            </c:numRef>
          </c:val>
          <c:smooth val="0"/>
          <c:extLst>
            <c:ext xmlns:c16="http://schemas.microsoft.com/office/drawing/2014/chart" uri="{C3380CC4-5D6E-409C-BE32-E72D297353CC}">
              <c16:uniqueId val="{00000006-F742-4D8A-A077-AE9010F75BCD}"/>
            </c:ext>
          </c:extLst>
        </c:ser>
        <c:ser>
          <c:idx val="6"/>
          <c:order val="7"/>
          <c:tx>
            <c:v> ISO-NE</c:v>
          </c:tx>
          <c:spPr>
            <a:ln w="19050" cap="rnd">
              <a:solidFill>
                <a:schemeClr val="accent1">
                  <a:lumMod val="60000"/>
                  <a:lumOff val="40000"/>
                </a:schemeClr>
              </a:solidFill>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Variability'!$I$26:$I$47</c:f>
              <c:numCache>
                <c:formatCode>0.00</c:formatCode>
                <c:ptCount val="22"/>
                <c:pt idx="8">
                  <c:v>0.94180193761654962</c:v>
                </c:pt>
                <c:pt idx="9">
                  <c:v>0.98886477672564177</c:v>
                </c:pt>
                <c:pt idx="10">
                  <c:v>1.068357890539793</c:v>
                </c:pt>
                <c:pt idx="11">
                  <c:v>0.96640987144079771</c:v>
                </c:pt>
                <c:pt idx="12">
                  <c:v>0.89122148767329068</c:v>
                </c:pt>
                <c:pt idx="13">
                  <c:v>0.98776593833628912</c:v>
                </c:pt>
                <c:pt idx="14">
                  <c:v>1.0151886630841067</c:v>
                </c:pt>
                <c:pt idx="15">
                  <c:v>1.0132659076889012</c:v>
                </c:pt>
                <c:pt idx="16">
                  <c:v>1.0010710944409575</c:v>
                </c:pt>
                <c:pt idx="17">
                  <c:v>1.0433170401250333</c:v>
                </c:pt>
                <c:pt idx="18">
                  <c:v>1.0381744328477103</c:v>
                </c:pt>
                <c:pt idx="19">
                  <c:v>1.0826360756842612</c:v>
                </c:pt>
                <c:pt idx="20">
                  <c:v>1.0516367681294592</c:v>
                </c:pt>
                <c:pt idx="21">
                  <c:v>0.98945192315704622</c:v>
                </c:pt>
              </c:numCache>
            </c:numRef>
          </c:val>
          <c:smooth val="0"/>
          <c:extLst>
            <c:ext xmlns:c16="http://schemas.microsoft.com/office/drawing/2014/chart" uri="{C3380CC4-5D6E-409C-BE32-E72D297353CC}">
              <c16:uniqueId val="{00000007-F742-4D8A-A077-AE9010F75BCD}"/>
            </c:ext>
          </c:extLst>
        </c:ser>
        <c:ser>
          <c:idx val="0"/>
          <c:order val="8"/>
          <c:tx>
            <c:v> National</c:v>
          </c:tx>
          <c:spPr>
            <a:ln w="38100" cap="rnd">
              <a:solidFill>
                <a:schemeClr val="tx1"/>
              </a:solidFill>
              <a:prstDash val="solid"/>
              <a:round/>
            </a:ln>
            <a:effectLst/>
          </c:spPr>
          <c:marker>
            <c:symbol val="none"/>
          </c:marker>
          <c:cat>
            <c:numRef>
              <c:f>'Inter-Annual Variability'!$A$26:$A$47</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'Inter-Annual Variability'!$B$26:$B$47</c:f>
              <c:numCache>
                <c:formatCode>0.00</c:formatCode>
                <c:ptCount val="22"/>
                <c:pt idx="0">
                  <c:v>0.9580817502388782</c:v>
                </c:pt>
                <c:pt idx="1">
                  <c:v>0.98354080213035122</c:v>
                </c:pt>
                <c:pt idx="2">
                  <c:v>0.9792493758771621</c:v>
                </c:pt>
                <c:pt idx="3">
                  <c:v>0.92000592981559537</c:v>
                </c:pt>
                <c:pt idx="4">
                  <c:v>0.95182684042184118</c:v>
                </c:pt>
                <c:pt idx="5">
                  <c:v>0.90661877461178408</c:v>
                </c:pt>
                <c:pt idx="6">
                  <c:v>0.98673749588779602</c:v>
                </c:pt>
                <c:pt idx="7">
                  <c:v>1.0022679219748158</c:v>
                </c:pt>
                <c:pt idx="8">
                  <c:v>1.0915591686796502</c:v>
                </c:pt>
                <c:pt idx="9">
                  <c:v>1.0058715793030708</c:v>
                </c:pt>
                <c:pt idx="10">
                  <c:v>1.0092333714585586</c:v>
                </c:pt>
                <c:pt idx="11">
                  <c:v>1.0826521601985954</c:v>
                </c:pt>
                <c:pt idx="12">
                  <c:v>1.0258593513821088</c:v>
                </c:pt>
                <c:pt idx="13">
                  <c:v>1.0137662030632411</c:v>
                </c:pt>
                <c:pt idx="14">
                  <c:v>1.068775284697034</c:v>
                </c:pt>
                <c:pt idx="15">
                  <c:v>0.9528370791559484</c:v>
                </c:pt>
                <c:pt idx="16">
                  <c:v>1.0097996481856164</c:v>
                </c:pt>
                <c:pt idx="17">
                  <c:v>1.013143991863374</c:v>
                </c:pt>
                <c:pt idx="18">
                  <c:v>0.98505538905822232</c:v>
                </c:pt>
                <c:pt idx="19">
                  <c:v>0.99881763564528858</c:v>
                </c:pt>
                <c:pt idx="20">
                  <c:v>1.0298937783428181</c:v>
                </c:pt>
                <c:pt idx="21">
                  <c:v>1.0005080356976348</c:v>
                </c:pt>
              </c:numCache>
            </c:numRef>
          </c:val>
          <c:smooth val="0"/>
          <c:extLst>
            <c:ext xmlns:c16="http://schemas.microsoft.com/office/drawing/2014/chart" uri="{C3380CC4-5D6E-409C-BE32-E72D297353CC}">
              <c16:uniqueId val="{00000008-F742-4D8A-A077-AE9010F75BCD}"/>
            </c:ext>
          </c:extLst>
        </c:ser>
        <c:dLbls>
          <c:showLegendKey val="0"/>
          <c:showVal val="0"/>
          <c:showCatName val="0"/>
          <c:showSerName val="0"/>
          <c:showPercent val="0"/>
          <c:showBubbleSize val="0"/>
        </c:dLbls>
        <c:smooth val="0"/>
        <c:axId val="731336280"/>
        <c:axId val="731336608"/>
      </c:lineChart>
      <c:catAx>
        <c:axId val="731336280"/>
        <c:scaling>
          <c:orientation val="minMax"/>
        </c:scaling>
        <c:delete val="0"/>
        <c:axPos val="b"/>
        <c:numFmt formatCode="General" sourceLinked="1"/>
        <c:majorTickMark val="none"/>
        <c:minorTickMark val="none"/>
        <c:tickLblPos val="nextTo"/>
        <c:spPr>
          <a:noFill/>
          <a:ln w="9525" cap="flat" cmpd="sng" algn="ctr">
            <a:noFill/>
            <a:round/>
          </a:ln>
          <a:effectLst/>
        </c:spPr>
        <c:txPr>
          <a:bodyPr rot="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31336608"/>
        <c:crosses val="autoZero"/>
        <c:auto val="1"/>
        <c:lblAlgn val="ctr"/>
        <c:lblOffset val="50"/>
        <c:tickLblSkip val="2"/>
        <c:noMultiLvlLbl val="0"/>
      </c:catAx>
      <c:valAx>
        <c:axId val="731336608"/>
        <c:scaling>
          <c:orientation val="minMax"/>
          <c:max val="1.2"/>
          <c:min val="0.70000000000000007"/>
        </c:scaling>
        <c:delete val="0"/>
        <c:axPos val="l"/>
        <c:majorGridlines>
          <c:spPr>
            <a:ln w="3175" cap="flat" cmpd="sng" algn="ctr">
              <a:solidFill>
                <a:schemeClr val="bg1">
                  <a:lumMod val="75000"/>
                </a:schemeClr>
              </a:solidFill>
              <a:round/>
            </a:ln>
            <a:effectLst/>
          </c:spPr>
        </c:majorGridlines>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731336280"/>
        <c:crosses val="autoZero"/>
        <c:crossBetween val="between"/>
        <c:majorUnit val="0.1"/>
      </c:valAx>
      <c:spPr>
        <a:noFill/>
        <a:ln>
          <a:noFill/>
        </a:ln>
        <a:effectLst/>
      </c:spPr>
    </c:plotArea>
    <c:legend>
      <c:legendPos val="r"/>
      <c:layout>
        <c:manualLayout>
          <c:xMode val="edge"/>
          <c:yMode val="edge"/>
          <c:x val="0.25129685712362876"/>
          <c:y val="0.73305827301890292"/>
          <c:w val="0.7037288848509321"/>
          <c:h val="0.16621662822450226"/>
        </c:manualLayout>
      </c:layout>
      <c:overlay val="0"/>
      <c:spPr>
        <a:solidFill>
          <a:schemeClr val="bg1"/>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b="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015496088505348E-2"/>
          <c:y val="0.11063778160542433"/>
          <c:w val="0.9088033345771025"/>
          <c:h val="0.74688149332895892"/>
        </c:manualLayout>
      </c:layout>
      <c:areaChart>
        <c:grouping val="stacked"/>
        <c:varyColors val="0"/>
        <c:ser>
          <c:idx val="0"/>
          <c:order val="0"/>
          <c:spPr>
            <a:noFill/>
          </c:spPr>
          <c:cat>
            <c:numRef>
              <c:f>'Performance with Project Age'!$K$32:$K$52</c:f>
              <c:numCache>
                <c:formatCode>General</c:formatCode>
                <c:ptCount val="21"/>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numCache>
            </c:numRef>
          </c:cat>
          <c:val>
            <c:numRef>
              <c:f>'Performance with Project Age'!$M$32:$M$52</c:f>
              <c:numCache>
                <c:formatCode>0.0%</c:formatCode>
                <c:ptCount val="21"/>
                <c:pt idx="0">
                  <c:v>1</c:v>
                </c:pt>
                <c:pt idx="1">
                  <c:v>0.92341039610552489</c:v>
                </c:pt>
                <c:pt idx="2">
                  <c:v>0.90703736299386861</c:v>
                </c:pt>
                <c:pt idx="3">
                  <c:v>0.88880602401231612</c:v>
                </c:pt>
                <c:pt idx="4">
                  <c:v>0.87448923250155675</c:v>
                </c:pt>
                <c:pt idx="5">
                  <c:v>0.87637771867226977</c:v>
                </c:pt>
                <c:pt idx="6">
                  <c:v>0.86598135781043251</c:v>
                </c:pt>
                <c:pt idx="7">
                  <c:v>0.88283779200169077</c:v>
                </c:pt>
                <c:pt idx="8">
                  <c:v>0.81979134053250358</c:v>
                </c:pt>
                <c:pt idx="9">
                  <c:v>0.85400585210323732</c:v>
                </c:pt>
                <c:pt idx="10">
                  <c:v>0.8395938519956867</c:v>
                </c:pt>
                <c:pt idx="11">
                  <c:v>0.78836201387860805</c:v>
                </c:pt>
                <c:pt idx="12">
                  <c:v>0.72551332893368459</c:v>
                </c:pt>
                <c:pt idx="13">
                  <c:v>0.77950667123426753</c:v>
                </c:pt>
                <c:pt idx="14">
                  <c:v>0.68629229864657537</c:v>
                </c:pt>
                <c:pt idx="15">
                  <c:v>0.64326112131751512</c:v>
                </c:pt>
                <c:pt idx="16">
                  <c:v>0.54573100060485702</c:v>
                </c:pt>
                <c:pt idx="17">
                  <c:v>0.62620934746783874</c:v>
                </c:pt>
                <c:pt idx="18">
                  <c:v>0.57221846997375747</c:v>
                </c:pt>
                <c:pt idx="19">
                  <c:v>0.5727024399381524</c:v>
                </c:pt>
                <c:pt idx="20">
                  <c:v>0.65384871111879583</c:v>
                </c:pt>
              </c:numCache>
            </c:numRef>
          </c:val>
          <c:extLst>
            <c:ext xmlns:c16="http://schemas.microsoft.com/office/drawing/2014/chart" uri="{C3380CC4-5D6E-409C-BE32-E72D297353CC}">
              <c16:uniqueId val="{00000000-1FD2-497C-A7D3-EAAE22B70572}"/>
            </c:ext>
          </c:extLst>
        </c:ser>
        <c:ser>
          <c:idx val="1"/>
          <c:order val="1"/>
          <c:spPr>
            <a:solidFill>
              <a:schemeClr val="accent1">
                <a:lumMod val="20000"/>
                <a:lumOff val="80000"/>
              </a:schemeClr>
            </a:solidFill>
            <a:ln w="25400">
              <a:noFill/>
            </a:ln>
          </c:spPr>
          <c:cat>
            <c:numRef>
              <c:f>'Performance with Project Age'!$K$32:$K$52</c:f>
              <c:numCache>
                <c:formatCode>General</c:formatCode>
                <c:ptCount val="21"/>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numCache>
            </c:numRef>
          </c:cat>
          <c:val>
            <c:numRef>
              <c:f>'Performance with Project Age'!$P$32:$P$52</c:f>
              <c:numCache>
                <c:formatCode>0.0%</c:formatCode>
                <c:ptCount val="21"/>
                <c:pt idx="0">
                  <c:v>0</c:v>
                </c:pt>
                <c:pt idx="1">
                  <c:v>0.10695929067796306</c:v>
                </c:pt>
                <c:pt idx="2">
                  <c:v>0.12294979313646737</c:v>
                </c:pt>
                <c:pt idx="3">
                  <c:v>0.14887763966350676</c:v>
                </c:pt>
                <c:pt idx="4">
                  <c:v>0.15773628473797463</c:v>
                </c:pt>
                <c:pt idx="5">
                  <c:v>0.12925215798377276</c:v>
                </c:pt>
                <c:pt idx="6">
                  <c:v>0.14831308317334191</c:v>
                </c:pt>
                <c:pt idx="7">
                  <c:v>0.14898850245754103</c:v>
                </c:pt>
                <c:pt idx="8">
                  <c:v>0.18486726485893656</c:v>
                </c:pt>
                <c:pt idx="9">
                  <c:v>0.1345821539132489</c:v>
                </c:pt>
                <c:pt idx="10">
                  <c:v>0.13962613817039382</c:v>
                </c:pt>
                <c:pt idx="11">
                  <c:v>0.18042158858553403</c:v>
                </c:pt>
                <c:pt idx="12">
                  <c:v>0.24504958966748136</c:v>
                </c:pt>
                <c:pt idx="13">
                  <c:v>0.15588492872369186</c:v>
                </c:pt>
                <c:pt idx="14">
                  <c:v>0.24128829412745134</c:v>
                </c:pt>
                <c:pt idx="15">
                  <c:v>0.21481386856258866</c:v>
                </c:pt>
                <c:pt idx="16">
                  <c:v>0.24167218079245467</c:v>
                </c:pt>
                <c:pt idx="17">
                  <c:v>0.23938271836396185</c:v>
                </c:pt>
                <c:pt idx="18">
                  <c:v>0.3300342459329253</c:v>
                </c:pt>
                <c:pt idx="19">
                  <c:v>0.25220848071610857</c:v>
                </c:pt>
                <c:pt idx="20">
                  <c:v>0.2086776815552126</c:v>
                </c:pt>
              </c:numCache>
            </c:numRef>
          </c:val>
          <c:extLst>
            <c:ext xmlns:c16="http://schemas.microsoft.com/office/drawing/2014/chart" uri="{C3380CC4-5D6E-409C-BE32-E72D297353CC}">
              <c16:uniqueId val="{00000001-1FD2-497C-A7D3-EAAE22B70572}"/>
            </c:ext>
          </c:extLst>
        </c:ser>
        <c:dLbls>
          <c:showLegendKey val="0"/>
          <c:showVal val="0"/>
          <c:showCatName val="0"/>
          <c:showSerName val="0"/>
          <c:showPercent val="0"/>
          <c:showBubbleSize val="0"/>
        </c:dLbls>
        <c:axId val="368412160"/>
        <c:axId val="376358400"/>
      </c:areaChart>
      <c:areaChart>
        <c:grouping val="stacked"/>
        <c:varyColors val="0"/>
        <c:ser>
          <c:idx val="3"/>
          <c:order val="4"/>
          <c:spPr>
            <a:noFill/>
          </c:spPr>
          <c:cat>
            <c:numRef>
              <c:f>'Performance with Project Age'!$T$32:$T$52</c:f>
              <c:numCache>
                <c:formatCode>General</c:formatCode>
                <c:ptCount val="21"/>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numCache>
            </c:numRef>
          </c:cat>
          <c:val>
            <c:numRef>
              <c:f>'Performance with Project Age'!$V$32:$V$43</c:f>
              <c:numCache>
                <c:formatCode>0.0%</c:formatCode>
                <c:ptCount val="12"/>
                <c:pt idx="0">
                  <c:v>1</c:v>
                </c:pt>
                <c:pt idx="1">
                  <c:v>0.96382259716823315</c:v>
                </c:pt>
                <c:pt idx="2">
                  <c:v>0.95238931736961108</c:v>
                </c:pt>
                <c:pt idx="3">
                  <c:v>0.92969153244476921</c:v>
                </c:pt>
                <c:pt idx="4">
                  <c:v>0.91918697235080127</c:v>
                </c:pt>
                <c:pt idx="5">
                  <c:v>0.91495327790568859</c:v>
                </c:pt>
                <c:pt idx="6">
                  <c:v>0.90965508535458883</c:v>
                </c:pt>
                <c:pt idx="7">
                  <c:v>0.88839814460743904</c:v>
                </c:pt>
                <c:pt idx="8">
                  <c:v>0.8664959695902974</c:v>
                </c:pt>
                <c:pt idx="9">
                  <c:v>0.81676728440528579</c:v>
                </c:pt>
                <c:pt idx="10">
                  <c:v>0.74596315895191467</c:v>
                </c:pt>
                <c:pt idx="11">
                  <c:v>0.5860210796172548</c:v>
                </c:pt>
              </c:numCache>
            </c:numRef>
          </c:val>
          <c:extLst>
            <c:ext xmlns:c16="http://schemas.microsoft.com/office/drawing/2014/chart" uri="{C3380CC4-5D6E-409C-BE32-E72D297353CC}">
              <c16:uniqueId val="{00000002-1FD2-497C-A7D3-EAAE22B70572}"/>
            </c:ext>
          </c:extLst>
        </c:ser>
        <c:ser>
          <c:idx val="5"/>
          <c:order val="5"/>
          <c:spPr>
            <a:solidFill>
              <a:schemeClr val="accent3">
                <a:lumMod val="60000"/>
                <a:lumOff val="40000"/>
                <a:alpha val="50196"/>
              </a:schemeClr>
            </a:solidFill>
          </c:spPr>
          <c:cat>
            <c:numRef>
              <c:f>'Performance with Project Age'!$T$32:$T$52</c:f>
              <c:numCache>
                <c:formatCode>General</c:formatCode>
                <c:ptCount val="21"/>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numCache>
            </c:numRef>
          </c:cat>
          <c:val>
            <c:numRef>
              <c:f>'Performance with Project Age'!$Y$32:$Y$43</c:f>
              <c:numCache>
                <c:formatCode>0.0%</c:formatCode>
                <c:ptCount val="12"/>
                <c:pt idx="0">
                  <c:v>0</c:v>
                </c:pt>
                <c:pt idx="1">
                  <c:v>8.494373690788326E-2</c:v>
                </c:pt>
                <c:pt idx="2">
                  <c:v>0.10958778824656312</c:v>
                </c:pt>
                <c:pt idx="3">
                  <c:v>0.11783845431116013</c:v>
                </c:pt>
                <c:pt idx="4">
                  <c:v>0.13773794301277253</c:v>
                </c:pt>
                <c:pt idx="5">
                  <c:v>0.1414647909164839</c:v>
                </c:pt>
                <c:pt idx="6">
                  <c:v>0.13948086005697369</c:v>
                </c:pt>
                <c:pt idx="7">
                  <c:v>0.16708493769010635</c:v>
                </c:pt>
                <c:pt idx="8">
                  <c:v>0.20437097855245323</c:v>
                </c:pt>
                <c:pt idx="9">
                  <c:v>0.18967847445599895</c:v>
                </c:pt>
                <c:pt idx="10">
                  <c:v>0.23871556089476753</c:v>
                </c:pt>
                <c:pt idx="11">
                  <c:v>0.38615187154462083</c:v>
                </c:pt>
              </c:numCache>
            </c:numRef>
          </c:val>
          <c:extLst>
            <c:ext xmlns:c16="http://schemas.microsoft.com/office/drawing/2014/chart" uri="{C3380CC4-5D6E-409C-BE32-E72D297353CC}">
              <c16:uniqueId val="{00000003-1FD2-497C-A7D3-EAAE22B70572}"/>
            </c:ext>
          </c:extLst>
        </c:ser>
        <c:dLbls>
          <c:showLegendKey val="0"/>
          <c:showVal val="0"/>
          <c:showCatName val="0"/>
          <c:showSerName val="0"/>
          <c:showPercent val="0"/>
          <c:showBubbleSize val="0"/>
        </c:dLbls>
        <c:axId val="1143086856"/>
        <c:axId val="1143087512"/>
      </c:areaChart>
      <c:lineChart>
        <c:grouping val="standard"/>
        <c:varyColors val="0"/>
        <c:ser>
          <c:idx val="2"/>
          <c:order val="2"/>
          <c:spPr>
            <a:ln w="38100">
              <a:solidFill>
                <a:schemeClr val="accent1">
                  <a:lumMod val="50000"/>
                </a:schemeClr>
              </a:solidFill>
            </a:ln>
          </c:spPr>
          <c:marker>
            <c:symbol val="none"/>
          </c:marker>
          <c:cat>
            <c:numRef>
              <c:f>'Performance with Project Age'!$K$32:$K$52</c:f>
              <c:numCache>
                <c:formatCode>General</c:formatCode>
                <c:ptCount val="21"/>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numCache>
            </c:numRef>
          </c:cat>
          <c:val>
            <c:numRef>
              <c:f>'Performance with Project Age'!$N$32:$N$52</c:f>
              <c:numCache>
                <c:formatCode>0.0%</c:formatCode>
                <c:ptCount val="21"/>
                <c:pt idx="0">
                  <c:v>1</c:v>
                </c:pt>
                <c:pt idx="1">
                  <c:v>0.97177553421855978</c:v>
                </c:pt>
                <c:pt idx="2">
                  <c:v>0.96863463125736016</c:v>
                </c:pt>
                <c:pt idx="3">
                  <c:v>0.96936093642957755</c:v>
                </c:pt>
                <c:pt idx="4">
                  <c:v>0.94579707905403332</c:v>
                </c:pt>
                <c:pt idx="5">
                  <c:v>0.94351902379232211</c:v>
                </c:pt>
                <c:pt idx="6">
                  <c:v>0.94726863185053412</c:v>
                </c:pt>
                <c:pt idx="7">
                  <c:v>0.95048954554756881</c:v>
                </c:pt>
                <c:pt idx="8">
                  <c:v>0.9268644948474003</c:v>
                </c:pt>
                <c:pt idx="9">
                  <c:v>0.92229336397610406</c:v>
                </c:pt>
                <c:pt idx="10">
                  <c:v>0.90161716644774081</c:v>
                </c:pt>
                <c:pt idx="11">
                  <c:v>0.88878774696695362</c:v>
                </c:pt>
                <c:pt idx="12">
                  <c:v>0.88185982547731934</c:v>
                </c:pt>
                <c:pt idx="13">
                  <c:v>0.83879091426548447</c:v>
                </c:pt>
                <c:pt idx="14">
                  <c:v>0.8052607567486243</c:v>
                </c:pt>
                <c:pt idx="15">
                  <c:v>0.76888465715152798</c:v>
                </c:pt>
                <c:pt idx="16">
                  <c:v>0.6815806122001653</c:v>
                </c:pt>
                <c:pt idx="17">
                  <c:v>0.76485807764686209</c:v>
                </c:pt>
                <c:pt idx="18">
                  <c:v>0.79009143344875676</c:v>
                </c:pt>
                <c:pt idx="19">
                  <c:v>0.71915186148192167</c:v>
                </c:pt>
                <c:pt idx="20">
                  <c:v>0.75344730837533835</c:v>
                </c:pt>
              </c:numCache>
            </c:numRef>
          </c:val>
          <c:smooth val="0"/>
          <c:extLst>
            <c:ext xmlns:c16="http://schemas.microsoft.com/office/drawing/2014/chart" uri="{C3380CC4-5D6E-409C-BE32-E72D297353CC}">
              <c16:uniqueId val="{00000004-1FD2-497C-A7D3-EAAE22B70572}"/>
            </c:ext>
          </c:extLst>
        </c:ser>
        <c:dLbls>
          <c:showLegendKey val="0"/>
          <c:showVal val="0"/>
          <c:showCatName val="0"/>
          <c:showSerName val="0"/>
          <c:showPercent val="0"/>
          <c:showBubbleSize val="0"/>
        </c:dLbls>
        <c:marker val="1"/>
        <c:smooth val="0"/>
        <c:axId val="368412160"/>
        <c:axId val="376358400"/>
      </c:lineChart>
      <c:lineChart>
        <c:grouping val="standard"/>
        <c:varyColors val="0"/>
        <c:ser>
          <c:idx val="4"/>
          <c:order val="3"/>
          <c:spPr>
            <a:ln w="38100">
              <a:solidFill>
                <a:schemeClr val="accent3">
                  <a:lumMod val="75000"/>
                </a:schemeClr>
              </a:solidFill>
            </a:ln>
          </c:spPr>
          <c:marker>
            <c:symbol val="none"/>
          </c:marker>
          <c:cat>
            <c:numRef>
              <c:f>'Performance with Project Age'!$T$32:$T$52</c:f>
              <c:numCache>
                <c:formatCode>General</c:formatCode>
                <c:ptCount val="21"/>
                <c:pt idx="0">
                  <c:v>2</c:v>
                </c:pt>
                <c:pt idx="1">
                  <c:v>3</c:v>
                </c:pt>
                <c:pt idx="2">
                  <c:v>4</c:v>
                </c:pt>
                <c:pt idx="3">
                  <c:v>5</c:v>
                </c:pt>
                <c:pt idx="4">
                  <c:v>6</c:v>
                </c:pt>
                <c:pt idx="5">
                  <c:v>7</c:v>
                </c:pt>
                <c:pt idx="6">
                  <c:v>8</c:v>
                </c:pt>
                <c:pt idx="7">
                  <c:v>9</c:v>
                </c:pt>
                <c:pt idx="8">
                  <c:v>10</c:v>
                </c:pt>
                <c:pt idx="9">
                  <c:v>11</c:v>
                </c:pt>
                <c:pt idx="10">
                  <c:v>12</c:v>
                </c:pt>
                <c:pt idx="11">
                  <c:v>13</c:v>
                </c:pt>
                <c:pt idx="12">
                  <c:v>14</c:v>
                </c:pt>
                <c:pt idx="13">
                  <c:v>15</c:v>
                </c:pt>
                <c:pt idx="14">
                  <c:v>16</c:v>
                </c:pt>
                <c:pt idx="15">
                  <c:v>17</c:v>
                </c:pt>
                <c:pt idx="16">
                  <c:v>18</c:v>
                </c:pt>
                <c:pt idx="17">
                  <c:v>19</c:v>
                </c:pt>
                <c:pt idx="18">
                  <c:v>20</c:v>
                </c:pt>
                <c:pt idx="19">
                  <c:v>21</c:v>
                </c:pt>
                <c:pt idx="20">
                  <c:v>22</c:v>
                </c:pt>
              </c:numCache>
            </c:numRef>
          </c:cat>
          <c:val>
            <c:numRef>
              <c:f>'Performance with Project Age'!$W$32:$W$43</c:f>
              <c:numCache>
                <c:formatCode>0.0%</c:formatCode>
                <c:ptCount val="12"/>
                <c:pt idx="0">
                  <c:v>1</c:v>
                </c:pt>
                <c:pt idx="1">
                  <c:v>1.0016066385372109</c:v>
                </c:pt>
                <c:pt idx="2">
                  <c:v>1.0007576468913741</c:v>
                </c:pt>
                <c:pt idx="3">
                  <c:v>0.98917514077175372</c:v>
                </c:pt>
                <c:pt idx="4">
                  <c:v>0.98652962422461443</c:v>
                </c:pt>
                <c:pt idx="5">
                  <c:v>0.97841363736080655</c:v>
                </c:pt>
                <c:pt idx="6">
                  <c:v>0.9734602997064985</c:v>
                </c:pt>
                <c:pt idx="7">
                  <c:v>0.97372755004415013</c:v>
                </c:pt>
                <c:pt idx="8">
                  <c:v>0.95584522309787934</c:v>
                </c:pt>
                <c:pt idx="9">
                  <c:v>0.94368721994002269</c:v>
                </c:pt>
                <c:pt idx="10">
                  <c:v>0.88238578008454627</c:v>
                </c:pt>
                <c:pt idx="11">
                  <c:v>0.84391125254808252</c:v>
                </c:pt>
              </c:numCache>
            </c:numRef>
          </c:val>
          <c:smooth val="0"/>
          <c:extLst>
            <c:ext xmlns:c16="http://schemas.microsoft.com/office/drawing/2014/chart" uri="{C3380CC4-5D6E-409C-BE32-E72D297353CC}">
              <c16:uniqueId val="{00000005-1FD2-497C-A7D3-EAAE22B70572}"/>
            </c:ext>
          </c:extLst>
        </c:ser>
        <c:dLbls>
          <c:showLegendKey val="0"/>
          <c:showVal val="0"/>
          <c:showCatName val="0"/>
          <c:showSerName val="0"/>
          <c:showPercent val="0"/>
          <c:showBubbleSize val="0"/>
        </c:dLbls>
        <c:marker val="1"/>
        <c:smooth val="0"/>
        <c:axId val="1143086856"/>
        <c:axId val="1143087512"/>
      </c:lineChart>
      <c:catAx>
        <c:axId val="368412160"/>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376358400"/>
        <c:crosses val="autoZero"/>
        <c:auto val="1"/>
        <c:lblAlgn val="ctr"/>
        <c:lblOffset val="50"/>
        <c:tickLblSkip val="1"/>
        <c:noMultiLvlLbl val="0"/>
      </c:catAx>
      <c:valAx>
        <c:axId val="376358400"/>
        <c:scaling>
          <c:orientation val="minMax"/>
          <c:max val="1.1200000000000001"/>
          <c:min val="0.5"/>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368412160"/>
        <c:crosses val="autoZero"/>
        <c:crossBetween val="between"/>
      </c:valAx>
      <c:valAx>
        <c:axId val="1143087512"/>
        <c:scaling>
          <c:orientation val="minMax"/>
          <c:max val="1.1200000000000001"/>
          <c:min val="0.5"/>
        </c:scaling>
        <c:delete val="0"/>
        <c:axPos val="r"/>
        <c:numFmt formatCode="0.0%" sourceLinked="1"/>
        <c:majorTickMark val="none"/>
        <c:minorTickMark val="none"/>
        <c:tickLblPos val="none"/>
        <c:spPr>
          <a:ln>
            <a:noFill/>
          </a:ln>
        </c:spPr>
        <c:crossAx val="1143086856"/>
        <c:crosses val="max"/>
        <c:crossBetween val="between"/>
      </c:valAx>
      <c:catAx>
        <c:axId val="1143086856"/>
        <c:scaling>
          <c:orientation val="minMax"/>
        </c:scaling>
        <c:delete val="1"/>
        <c:axPos val="b"/>
        <c:numFmt formatCode="General" sourceLinked="1"/>
        <c:majorTickMark val="out"/>
        <c:minorTickMark val="none"/>
        <c:tickLblPos val="nextTo"/>
        <c:crossAx val="1143087512"/>
        <c:crosses val="autoZero"/>
        <c:auto val="1"/>
        <c:lblAlgn val="ctr"/>
        <c:lblOffset val="100"/>
        <c:noMultiLvlLbl val="0"/>
      </c:cat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539706575139645"/>
          <c:y val="0.14800522979992733"/>
          <c:w val="0.10031987662863499"/>
          <c:h val="0.70810166716869827"/>
        </c:manualLayout>
      </c:layout>
      <c:lineChart>
        <c:grouping val="standard"/>
        <c:varyColors val="0"/>
        <c:ser>
          <c:idx val="1"/>
          <c:order val="0"/>
          <c:spPr>
            <a:ln w="31750" cap="rnd">
              <a:solidFill>
                <a:schemeClr val="tx1">
                  <a:lumMod val="75000"/>
                  <a:lumOff val="25000"/>
                </a:schemeClr>
              </a:solidFill>
              <a:round/>
            </a:ln>
            <a:effectLst/>
          </c:spPr>
          <c:marker>
            <c:symbol val="circle"/>
            <c:size val="5"/>
            <c:spPr>
              <a:solidFill>
                <a:schemeClr val="tx1">
                  <a:lumMod val="75000"/>
                  <a:lumOff val="25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Region'!$B$38:$B$42</c:f>
              <c:numCache>
                <c:formatCode>"$"#,##0_);\("$"#,##0\)</c:formatCode>
                <c:ptCount val="5"/>
                <c:pt idx="0">
                  <c:v>1764.4595119187582</c:v>
                </c:pt>
                <c:pt idx="1">
                  <c:v>1552.5528677302791</c:v>
                </c:pt>
                <c:pt idx="2">
                  <c:v>1489.3994173013255</c:v>
                </c:pt>
                <c:pt idx="3">
                  <c:v>1523.0573977718359</c:v>
                </c:pt>
                <c:pt idx="4">
                  <c:v>1501.0774199898513</c:v>
                </c:pt>
              </c:numCache>
            </c:numRef>
          </c:val>
          <c:smooth val="0"/>
          <c:extLst>
            <c:ext xmlns:c16="http://schemas.microsoft.com/office/drawing/2014/chart" uri="{C3380CC4-5D6E-409C-BE32-E72D297353CC}">
              <c16:uniqueId val="{00000000-0EF5-410C-A6C2-7D834AEB2DB0}"/>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scaling>
        <c:delete val="0"/>
        <c:axPos val="l"/>
        <c:majorGridlines>
          <c:spPr>
            <a:ln w="3175" cap="flat" cmpd="sng" algn="ctr">
              <a:solidFill>
                <a:schemeClr val="bg1">
                  <a:lumMod val="85000"/>
                </a:schemeClr>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82128"/>
        <c:crosses val="autoZero"/>
        <c:crossBetween val="between"/>
        <c:majorUnit val="400"/>
      </c:valAx>
      <c:spPr>
        <a:noFill/>
        <a:ln w="3175">
          <a:solidFill>
            <a:schemeClr val="tx1"/>
          </a:solid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80134497121959E-2"/>
          <c:y val="0.15199793314712343"/>
          <c:w val="0.88666252700946846"/>
          <c:h val="0.70818827870943502"/>
        </c:manualLayout>
      </c:layout>
      <c:lineChart>
        <c:grouping val="standard"/>
        <c:varyColors val="0"/>
        <c:ser>
          <c:idx val="1"/>
          <c:order val="0"/>
          <c:spPr>
            <a:ln w="31750" cap="rnd">
              <a:solidFill>
                <a:schemeClr val="tx1">
                  <a:lumMod val="50000"/>
                  <a:lumOff val="50000"/>
                </a:schemeClr>
              </a:solidFill>
              <a:round/>
            </a:ln>
            <a:effectLst/>
          </c:spPr>
          <c:marker>
            <c:symbol val="circle"/>
            <c:size val="5"/>
            <c:spPr>
              <a:solidFill>
                <a:schemeClr val="tx1">
                  <a:lumMod val="50000"/>
                  <a:lumOff val="5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Region'!$C$38:$C$42</c:f>
              <c:numCache>
                <c:formatCode>"$"#,##0_);\("$"#,##0\)</c:formatCode>
                <c:ptCount val="5"/>
                <c:pt idx="0">
                  <c:v>1553.6854933544168</c:v>
                </c:pt>
                <c:pt idx="1">
                  <c:v>1335.7963683622784</c:v>
                </c:pt>
                <c:pt idx="2">
                  <c:v>1361.1776656855782</c:v>
                </c:pt>
                <c:pt idx="3">
                  <c:v>1336.0218880957341</c:v>
                </c:pt>
                <c:pt idx="4">
                  <c:v>1349.1037678331911</c:v>
                </c:pt>
              </c:numCache>
            </c:numRef>
          </c:val>
          <c:smooth val="0"/>
          <c:extLst>
            <c:ext xmlns:c16="http://schemas.microsoft.com/office/drawing/2014/chart" uri="{C3380CC4-5D6E-409C-BE32-E72D297353CC}">
              <c16:uniqueId val="{00000000-B268-46D1-955C-B0B15930FAF9}"/>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400"/>
      </c:valAx>
      <c:spPr>
        <a:noFill/>
        <a:ln w="3175">
          <a:solidFill>
            <a:schemeClr val="bg1">
              <a:lumMod val="8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605254157575658"/>
          <c:w val="0.88666252700946846"/>
          <c:h val="0.71196726142880673"/>
        </c:manualLayout>
      </c:layout>
      <c:lineChart>
        <c:grouping val="standard"/>
        <c:varyColors val="0"/>
        <c:ser>
          <c:idx val="1"/>
          <c:order val="0"/>
          <c:spPr>
            <a:ln w="31750" cap="rnd">
              <a:solidFill>
                <a:schemeClr val="accent2">
                  <a:lumMod val="60000"/>
                  <a:lumOff val="40000"/>
                </a:schemeClr>
              </a:solidFill>
              <a:round/>
            </a:ln>
            <a:effectLst/>
          </c:spPr>
          <c:marker>
            <c:symbol val="circle"/>
            <c:size val="5"/>
            <c:spPr>
              <a:solidFill>
                <a:schemeClr val="accent2">
                  <a:lumMod val="60000"/>
                  <a:lumOff val="4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Region'!$D$38:$D$42</c:f>
              <c:numCache>
                <c:formatCode>"$"#,##0_);\("$"#,##0\)</c:formatCode>
                <c:ptCount val="5"/>
                <c:pt idx="0">
                  <c:v>1873.122214571541</c:v>
                </c:pt>
                <c:pt idx="1">
                  <c:v>1494.0353022887036</c:v>
                </c:pt>
                <c:pt idx="2">
                  <c:v>1509.4612503508276</c:v>
                </c:pt>
                <c:pt idx="3">
                  <c:v>1435.2822412112332</c:v>
                </c:pt>
                <c:pt idx="4">
                  <c:v>1384.3587796006129</c:v>
                </c:pt>
              </c:numCache>
            </c:numRef>
          </c:val>
          <c:smooth val="0"/>
          <c:extLst>
            <c:ext xmlns:c16="http://schemas.microsoft.com/office/drawing/2014/chart" uri="{C3380CC4-5D6E-409C-BE32-E72D297353CC}">
              <c16:uniqueId val="{00000000-4421-4106-8212-8359942E80FA}"/>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400"/>
      </c:valAx>
      <c:spPr>
        <a:noFill/>
        <a:ln w="3175">
          <a:solidFill>
            <a:schemeClr val="bg1">
              <a:lumMod val="85000"/>
            </a:schemeClr>
          </a:solid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2351115798150248E-2"/>
          <c:y val="0.14813204328448698"/>
          <c:w val="0.88666252700946846"/>
          <c:h val="0.71205387296954314"/>
        </c:manualLayout>
      </c:layout>
      <c:lineChart>
        <c:grouping val="standard"/>
        <c:varyColors val="0"/>
        <c:ser>
          <c:idx val="1"/>
          <c:order val="0"/>
          <c:spPr>
            <a:ln w="31750" cap="rnd">
              <a:solidFill>
                <a:schemeClr val="bg2">
                  <a:lumMod val="50000"/>
                </a:schemeClr>
              </a:solidFill>
              <a:round/>
            </a:ln>
            <a:effectLst/>
          </c:spPr>
          <c:marker>
            <c:symbol val="circle"/>
            <c:size val="5"/>
            <c:spPr>
              <a:solidFill>
                <a:schemeClr val="bg2">
                  <a:lumMod val="5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Region'!$E$38:$E$42</c:f>
              <c:numCache>
                <c:formatCode>"$"#,##0_);\("$"#,##0\)</c:formatCode>
                <c:ptCount val="5"/>
                <c:pt idx="0">
                  <c:v>1759.133592408167</c:v>
                </c:pt>
                <c:pt idx="1">
                  <c:v>1425.2837743776913</c:v>
                </c:pt>
                <c:pt idx="2">
                  <c:v>1490.3530387670246</c:v>
                </c:pt>
                <c:pt idx="3">
                  <c:v>1531.942919590261</c:v>
                </c:pt>
                <c:pt idx="4">
                  <c:v>1504.3510393753727</c:v>
                </c:pt>
              </c:numCache>
            </c:numRef>
          </c:val>
          <c:smooth val="0"/>
          <c:extLst>
            <c:ext xmlns:c16="http://schemas.microsoft.com/office/drawing/2014/chart" uri="{C3380CC4-5D6E-409C-BE32-E72D297353CC}">
              <c16:uniqueId val="{00000000-7129-4020-87FD-79A17D2766DD}"/>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400"/>
      </c:valAx>
      <c:spPr>
        <a:noFill/>
        <a:ln w="3175">
          <a:solidFill>
            <a:schemeClr val="bg1">
              <a:lumMod val="85000"/>
            </a:schemeClr>
          </a:solid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4802946920723242"/>
          <c:w val="0.88666252700946846"/>
          <c:h val="0.7121564470467977"/>
        </c:manualLayout>
      </c:layout>
      <c:lineChart>
        <c:grouping val="standard"/>
        <c:varyColors val="0"/>
        <c:ser>
          <c:idx val="1"/>
          <c:order val="0"/>
          <c:spPr>
            <a:ln w="31750" cap="rnd">
              <a:solidFill>
                <a:schemeClr val="accent6">
                  <a:lumMod val="60000"/>
                  <a:lumOff val="40000"/>
                </a:schemeClr>
              </a:solidFill>
              <a:round/>
            </a:ln>
            <a:effectLst/>
          </c:spPr>
          <c:marker>
            <c:symbol val="circle"/>
            <c:size val="5"/>
            <c:spPr>
              <a:solidFill>
                <a:schemeClr val="accent6">
                  <a:lumMod val="60000"/>
                  <a:lumOff val="4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Region'!$F$38:$F$42</c:f>
              <c:numCache>
                <c:formatCode>"$"#,##0_);\("$"#,##0\)</c:formatCode>
                <c:ptCount val="5"/>
                <c:pt idx="0">
                  <c:v>1966.591277389583</c:v>
                </c:pt>
                <c:pt idx="1">
                  <c:v>1910.8704975828655</c:v>
                </c:pt>
                <c:pt idx="2">
                  <c:v>1600.9104584492991</c:v>
                </c:pt>
                <c:pt idx="3">
                  <c:v>1478.4263274037578</c:v>
                </c:pt>
                <c:pt idx="4">
                  <c:v>1396.0278426433981</c:v>
                </c:pt>
              </c:numCache>
            </c:numRef>
          </c:val>
          <c:smooth val="0"/>
          <c:extLst>
            <c:ext xmlns:c16="http://schemas.microsoft.com/office/drawing/2014/chart" uri="{C3380CC4-5D6E-409C-BE32-E72D297353CC}">
              <c16:uniqueId val="{00000000-C9B9-4FEB-86E1-DE94EB4CB5DD}"/>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400"/>
      </c:valAx>
      <c:spPr>
        <a:noFill/>
        <a:ln w="3175">
          <a:solidFill>
            <a:schemeClr val="bg1">
              <a:lumMod val="85000"/>
            </a:schemeClr>
          </a:solid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4420687124593071"/>
          <c:w val="0.88666252700946846"/>
          <c:h val="0.72666519652057382"/>
        </c:manualLayout>
      </c:layout>
      <c:lineChart>
        <c:grouping val="standard"/>
        <c:varyColors val="0"/>
        <c:ser>
          <c:idx val="1"/>
          <c:order val="0"/>
          <c:spPr>
            <a:ln w="31750" cap="rnd">
              <a:solidFill>
                <a:schemeClr val="accent3">
                  <a:lumMod val="75000"/>
                </a:schemeClr>
              </a:solidFill>
              <a:round/>
            </a:ln>
            <a:effectLst/>
          </c:spPr>
          <c:marker>
            <c:symbol val="circle"/>
            <c:size val="5"/>
            <c:spPr>
              <a:solidFill>
                <a:schemeClr val="accent3">
                  <a:lumMod val="75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Region'!$G$38:$G$42</c:f>
              <c:numCache>
                <c:formatCode>"$"#,##0_);\("$"#,##0\)</c:formatCode>
                <c:ptCount val="5"/>
                <c:pt idx="0">
                  <c:v>1849.49339491306</c:v>
                </c:pt>
                <c:pt idx="1">
                  <c:v>1680.3803030643519</c:v>
                </c:pt>
                <c:pt idx="2">
                  <c:v>1568.9491834091939</c:v>
                </c:pt>
                <c:pt idx="3">
                  <c:v>1700.635975677422</c:v>
                </c:pt>
                <c:pt idx="4">
                  <c:v>1599.9724063654037</c:v>
                </c:pt>
              </c:numCache>
            </c:numRef>
          </c:val>
          <c:smooth val="0"/>
          <c:extLst>
            <c:ext xmlns:c16="http://schemas.microsoft.com/office/drawing/2014/chart" uri="{C3380CC4-5D6E-409C-BE32-E72D297353CC}">
              <c16:uniqueId val="{00000000-6ECC-4AB4-92C0-184EEF8F7909}"/>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400"/>
      </c:valAx>
      <c:spPr>
        <a:solidFill>
          <a:schemeClr val="bg1"/>
        </a:solidFill>
        <a:ln w="3175">
          <a:solidFill>
            <a:schemeClr val="bg1">
              <a:lumMod val="8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4444968635879157"/>
          <c:w val="0.88666252700946846"/>
          <c:h val="0.73049119147508057"/>
        </c:manualLayout>
      </c:layout>
      <c:lineChart>
        <c:grouping val="standard"/>
        <c:varyColors val="0"/>
        <c:ser>
          <c:idx val="1"/>
          <c:order val="0"/>
          <c:spPr>
            <a:ln w="31750" cap="rnd">
              <a:solidFill>
                <a:schemeClr val="accent4"/>
              </a:solidFill>
              <a:round/>
            </a:ln>
            <a:effectLst/>
          </c:spPr>
          <c:marker>
            <c:symbol val="circle"/>
            <c:size val="5"/>
            <c:spPr>
              <a:solidFill>
                <a:schemeClr val="accent4"/>
              </a:solidFill>
              <a:ln w="12700">
                <a:solidFill>
                  <a:schemeClr val="bg1"/>
                </a:solidFill>
              </a:ln>
              <a:effectLst/>
            </c:spPr>
          </c:marker>
          <c:dPt>
            <c:idx val="4"/>
            <c:marker>
              <c:symbol val="circle"/>
              <c:size val="5"/>
              <c:spPr>
                <a:solidFill>
                  <a:schemeClr val="accent4"/>
                </a:solidFill>
                <a:ln w="12700">
                  <a:solidFill>
                    <a:schemeClr val="bg1"/>
                  </a:solidFill>
                </a:ln>
                <a:effectLst/>
              </c:spPr>
            </c:marker>
            <c:bubble3D val="0"/>
            <c:spPr>
              <a:ln w="31750" cap="rnd">
                <a:solidFill>
                  <a:schemeClr val="accent4"/>
                </a:solidFill>
                <a:prstDash val="sysDot"/>
                <a:round/>
              </a:ln>
              <a:effectLst/>
            </c:spPr>
            <c:extLst>
              <c:ext xmlns:c16="http://schemas.microsoft.com/office/drawing/2014/chart" uri="{C3380CC4-5D6E-409C-BE32-E72D297353CC}">
                <c16:uniqueId val="{00000001-84F4-4E19-BE91-DBB14D7DB6C3}"/>
              </c:ext>
            </c:extLst>
          </c:dPt>
          <c:cat>
            <c:numRef>
              <c:f>'CapEx Trend by Region'!$A$38:$A$42</c:f>
              <c:numCache>
                <c:formatCode>General</c:formatCode>
                <c:ptCount val="5"/>
                <c:pt idx="0">
                  <c:v>2017</c:v>
                </c:pt>
                <c:pt idx="1">
                  <c:v>2018</c:v>
                </c:pt>
                <c:pt idx="2">
                  <c:v>2019</c:v>
                </c:pt>
                <c:pt idx="3">
                  <c:v>2020</c:v>
                </c:pt>
                <c:pt idx="4">
                  <c:v>2021</c:v>
                </c:pt>
              </c:numCache>
            </c:numRef>
          </c:cat>
          <c:val>
            <c:numRef>
              <c:f>'CapEx Trend by Region'!$I$38:$I$42</c:f>
              <c:numCache>
                <c:formatCode>"$"#,##0_);\("$"#,##0\)</c:formatCode>
                <c:ptCount val="5"/>
                <c:pt idx="0">
                  <c:v>2151.2987584243056</c:v>
                </c:pt>
                <c:pt idx="1">
                  <c:v>1888.3365988673963</c:v>
                </c:pt>
                <c:pt idx="2">
                  <c:v>1880.1301468810038</c:v>
                </c:pt>
                <c:pt idx="3">
                  <c:v>#N/A</c:v>
                </c:pt>
                <c:pt idx="4">
                  <c:v>#N/A</c:v>
                </c:pt>
              </c:numCache>
            </c:numRef>
          </c:val>
          <c:smooth val="0"/>
          <c:extLst>
            <c:ext xmlns:c16="http://schemas.microsoft.com/office/drawing/2014/chart" uri="{C3380CC4-5D6E-409C-BE32-E72D297353CC}">
              <c16:uniqueId val="{00000002-84F4-4E19-BE91-DBB14D7DB6C3}"/>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min val="0"/>
        </c:scaling>
        <c:delete val="0"/>
        <c:axPos val="l"/>
        <c:majorGridlines>
          <c:spPr>
            <a:ln w="9525" cap="flat" cmpd="sng" algn="ctr">
              <a:solidFill>
                <a:schemeClr val="tx1">
                  <a:lumMod val="15000"/>
                  <a:lumOff val="85000"/>
                </a:schemeClr>
              </a:solidFill>
              <a:round/>
            </a:ln>
            <a:effectLst/>
          </c:spPr>
        </c:majorGridlines>
        <c:numFmt formatCode="&quot;$&quot;#,##0_);\(&quot;$&quot;#,##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15682128"/>
        <c:crosses val="autoZero"/>
        <c:crossBetween val="between"/>
        <c:majorUnit val="400"/>
      </c:valAx>
      <c:spPr>
        <a:noFill/>
        <a:ln w="3175">
          <a:solidFill>
            <a:schemeClr val="bg1">
              <a:lumMod val="8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4444968635879157"/>
          <c:w val="0.88666252700946846"/>
          <c:h val="0.73049119147508057"/>
        </c:manualLayout>
      </c:layout>
      <c:lineChart>
        <c:grouping val="standard"/>
        <c:varyColors val="0"/>
        <c:ser>
          <c:idx val="1"/>
          <c:order val="0"/>
          <c:spPr>
            <a:ln w="31750" cap="rnd">
              <a:solidFill>
                <a:schemeClr val="accent1">
                  <a:lumMod val="60000"/>
                  <a:lumOff val="40000"/>
                </a:schemeClr>
              </a:solidFill>
              <a:prstDash val="solid"/>
              <a:round/>
            </a:ln>
            <a:effectLst/>
          </c:spPr>
          <c:marker>
            <c:symbol val="circle"/>
            <c:size val="5"/>
            <c:spPr>
              <a:solidFill>
                <a:schemeClr val="accent1">
                  <a:lumMod val="60000"/>
                  <a:lumOff val="40000"/>
                </a:schemeClr>
              </a:solidFill>
              <a:ln w="12700">
                <a:solidFill>
                  <a:schemeClr val="bg1"/>
                </a:solidFill>
              </a:ln>
              <a:effectLst/>
            </c:spPr>
          </c:marker>
          <c:dPt>
            <c:idx val="4"/>
            <c:marker>
              <c:symbol val="circle"/>
              <c:size val="5"/>
              <c:spPr>
                <a:solidFill>
                  <a:schemeClr val="accent1">
                    <a:lumMod val="60000"/>
                    <a:lumOff val="40000"/>
                  </a:schemeClr>
                </a:solidFill>
                <a:ln w="12700">
                  <a:solidFill>
                    <a:schemeClr val="bg1"/>
                  </a:solidFill>
                </a:ln>
                <a:effectLst/>
              </c:spPr>
            </c:marker>
            <c:bubble3D val="0"/>
            <c:spPr>
              <a:ln w="31750" cap="rnd">
                <a:solidFill>
                  <a:schemeClr val="accent1">
                    <a:lumMod val="60000"/>
                    <a:lumOff val="40000"/>
                  </a:schemeClr>
                </a:solidFill>
                <a:prstDash val="solid"/>
                <a:round/>
              </a:ln>
              <a:effectLst/>
            </c:spPr>
            <c:extLst>
              <c:ext xmlns:c16="http://schemas.microsoft.com/office/drawing/2014/chart" uri="{C3380CC4-5D6E-409C-BE32-E72D297353CC}">
                <c16:uniqueId val="{00000001-BD7F-4B1F-AA93-8B7BBB7DEBE1}"/>
              </c:ext>
            </c:extLst>
          </c:dPt>
          <c:cat>
            <c:numRef>
              <c:f>'CapEx Trend by Region'!$A$38:$A$42</c:f>
              <c:numCache>
                <c:formatCode>General</c:formatCode>
                <c:ptCount val="5"/>
                <c:pt idx="0">
                  <c:v>2017</c:v>
                </c:pt>
                <c:pt idx="1">
                  <c:v>2018</c:v>
                </c:pt>
                <c:pt idx="2">
                  <c:v>2019</c:v>
                </c:pt>
                <c:pt idx="3">
                  <c:v>2020</c:v>
                </c:pt>
                <c:pt idx="4">
                  <c:v>2021</c:v>
                </c:pt>
              </c:numCache>
            </c:numRef>
          </c:cat>
          <c:val>
            <c:numRef>
              <c:f>'CapEx Trend by Region'!$H$38:$H$42</c:f>
              <c:numCache>
                <c:formatCode>"$"#,##0_);\("$"#,##0\)</c:formatCode>
                <c:ptCount val="5"/>
                <c:pt idx="0">
                  <c:v>2340.2641283966818</c:v>
                </c:pt>
                <c:pt idx="1">
                  <c:v>#N/A</c:v>
                </c:pt>
                <c:pt idx="2">
                  <c:v>2563.3490083322949</c:v>
                </c:pt>
                <c:pt idx="3">
                  <c:v>#N/A</c:v>
                </c:pt>
                <c:pt idx="4">
                  <c:v>#N/A</c:v>
                </c:pt>
              </c:numCache>
            </c:numRef>
          </c:val>
          <c:smooth val="0"/>
          <c:extLst>
            <c:ext xmlns:c16="http://schemas.microsoft.com/office/drawing/2014/chart" uri="{C3380CC4-5D6E-409C-BE32-E72D297353CC}">
              <c16:uniqueId val="{00000002-BD7F-4B1F-AA93-8B7BBB7DEBE1}"/>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2800"/>
          <c:min val="0"/>
        </c:scaling>
        <c:delete val="0"/>
        <c:axPos val="l"/>
        <c:majorGridlines>
          <c:spPr>
            <a:ln w="9525" cap="flat" cmpd="sng" algn="ctr">
              <a:solidFill>
                <a:schemeClr val="tx1">
                  <a:lumMod val="15000"/>
                  <a:lumOff val="85000"/>
                </a:schemeClr>
              </a:solidFill>
              <a:round/>
            </a:ln>
            <a:effectLst/>
          </c:spPr>
        </c:majorGridlines>
        <c:numFmt formatCode="&quot;$&quot;#,##0_);\(&quot;$&quot;#,##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15682128"/>
        <c:crosses val="autoZero"/>
        <c:crossBetween val="between"/>
        <c:majorUnit val="400"/>
      </c:valAx>
      <c:spPr>
        <a:solidFill>
          <a:schemeClr val="bg1"/>
        </a:solidFill>
        <a:ln w="3175">
          <a:solidFill>
            <a:schemeClr val="bg1">
              <a:lumMod val="8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679117033447749E-2"/>
          <c:y val="0.11284722222222222"/>
          <c:w val="0.88767985732552679"/>
          <c:h val="0.7842372730752406"/>
        </c:manualLayout>
      </c:layout>
      <c:lineChart>
        <c:grouping val="standard"/>
        <c:varyColors val="0"/>
        <c:ser>
          <c:idx val="0"/>
          <c:order val="0"/>
          <c:spPr>
            <a:ln w="28575" cap="rnd">
              <a:solidFill>
                <a:schemeClr val="tx1">
                  <a:lumMod val="50000"/>
                  <a:lumOff val="50000"/>
                </a:schemeClr>
              </a:solidFill>
              <a:round/>
            </a:ln>
            <a:effectLst/>
          </c:spPr>
          <c:marker>
            <c:symbol val="circle"/>
            <c:size val="5"/>
            <c:spPr>
              <a:solidFill>
                <a:schemeClr val="tx1">
                  <a:lumMod val="50000"/>
                  <a:lumOff val="5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Region'!$C$38:$C$42</c:f>
              <c:numCache>
                <c:formatCode>"$"#,##0_);\("$"#,##0\)</c:formatCode>
                <c:ptCount val="5"/>
                <c:pt idx="0">
                  <c:v>1553.6854933544168</c:v>
                </c:pt>
                <c:pt idx="1">
                  <c:v>1335.7963683622784</c:v>
                </c:pt>
                <c:pt idx="2">
                  <c:v>1361.1776656855782</c:v>
                </c:pt>
                <c:pt idx="3">
                  <c:v>1336.0218880957341</c:v>
                </c:pt>
                <c:pt idx="4">
                  <c:v>1349.1037678331911</c:v>
                </c:pt>
              </c:numCache>
            </c:numRef>
          </c:val>
          <c:smooth val="0"/>
          <c:extLst>
            <c:ext xmlns:c16="http://schemas.microsoft.com/office/drawing/2014/chart" uri="{C3380CC4-5D6E-409C-BE32-E72D297353CC}">
              <c16:uniqueId val="{00000000-6F7B-45D0-B0CA-43F24A6FE6D4}"/>
            </c:ext>
          </c:extLst>
        </c:ser>
        <c:ser>
          <c:idx val="1"/>
          <c:order val="1"/>
          <c:spPr>
            <a:ln w="28575" cap="rnd">
              <a:solidFill>
                <a:schemeClr val="bg2">
                  <a:lumMod val="50000"/>
                </a:schemeClr>
              </a:solidFill>
              <a:round/>
            </a:ln>
            <a:effectLst/>
          </c:spPr>
          <c:marker>
            <c:symbol val="circle"/>
            <c:size val="5"/>
            <c:spPr>
              <a:solidFill>
                <a:schemeClr val="bg2">
                  <a:lumMod val="5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Region'!$E$38:$E$42</c:f>
              <c:numCache>
                <c:formatCode>"$"#,##0_);\("$"#,##0\)</c:formatCode>
                <c:ptCount val="5"/>
                <c:pt idx="0">
                  <c:v>1759.133592408167</c:v>
                </c:pt>
                <c:pt idx="1">
                  <c:v>1425.2837743776913</c:v>
                </c:pt>
                <c:pt idx="2">
                  <c:v>1490.3530387670246</c:v>
                </c:pt>
                <c:pt idx="3">
                  <c:v>1531.942919590261</c:v>
                </c:pt>
                <c:pt idx="4">
                  <c:v>1504.3510393753727</c:v>
                </c:pt>
              </c:numCache>
            </c:numRef>
          </c:val>
          <c:smooth val="0"/>
          <c:extLst>
            <c:ext xmlns:c16="http://schemas.microsoft.com/office/drawing/2014/chart" uri="{C3380CC4-5D6E-409C-BE32-E72D297353CC}">
              <c16:uniqueId val="{00000001-6F7B-45D0-B0CA-43F24A6FE6D4}"/>
            </c:ext>
          </c:extLst>
        </c:ser>
        <c:ser>
          <c:idx val="2"/>
          <c:order val="2"/>
          <c:spPr>
            <a:ln w="28575" cap="rnd">
              <a:solidFill>
                <a:schemeClr val="accent3">
                  <a:lumMod val="75000"/>
                </a:schemeClr>
              </a:solidFill>
              <a:round/>
            </a:ln>
            <a:effectLst/>
          </c:spPr>
          <c:marker>
            <c:symbol val="circle"/>
            <c:size val="5"/>
            <c:spPr>
              <a:solidFill>
                <a:schemeClr val="accent3">
                  <a:lumMod val="75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Region'!$G$38:$G$42</c:f>
              <c:numCache>
                <c:formatCode>"$"#,##0_);\("$"#,##0\)</c:formatCode>
                <c:ptCount val="5"/>
                <c:pt idx="0">
                  <c:v>1849.49339491306</c:v>
                </c:pt>
                <c:pt idx="1">
                  <c:v>1680.3803030643519</c:v>
                </c:pt>
                <c:pt idx="2">
                  <c:v>1568.9491834091939</c:v>
                </c:pt>
                <c:pt idx="3">
                  <c:v>1700.635975677422</c:v>
                </c:pt>
                <c:pt idx="4">
                  <c:v>1599.9724063654037</c:v>
                </c:pt>
              </c:numCache>
            </c:numRef>
          </c:val>
          <c:smooth val="0"/>
          <c:extLst>
            <c:ext xmlns:c16="http://schemas.microsoft.com/office/drawing/2014/chart" uri="{C3380CC4-5D6E-409C-BE32-E72D297353CC}">
              <c16:uniqueId val="{00000002-6F7B-45D0-B0CA-43F24A6FE6D4}"/>
            </c:ext>
          </c:extLst>
        </c:ser>
        <c:ser>
          <c:idx val="3"/>
          <c:order val="3"/>
          <c:spPr>
            <a:ln w="28575" cap="rnd">
              <a:solidFill>
                <a:schemeClr val="accent2">
                  <a:lumMod val="60000"/>
                  <a:lumOff val="40000"/>
                </a:schemeClr>
              </a:solidFill>
              <a:round/>
            </a:ln>
            <a:effectLst/>
          </c:spPr>
          <c:marker>
            <c:symbol val="circle"/>
            <c:size val="5"/>
            <c:spPr>
              <a:solidFill>
                <a:schemeClr val="accent2">
                  <a:lumMod val="60000"/>
                  <a:lumOff val="4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Region'!$D$38:$D$42</c:f>
              <c:numCache>
                <c:formatCode>"$"#,##0_);\("$"#,##0\)</c:formatCode>
                <c:ptCount val="5"/>
                <c:pt idx="0">
                  <c:v>1873.122214571541</c:v>
                </c:pt>
                <c:pt idx="1">
                  <c:v>1494.0353022887036</c:v>
                </c:pt>
                <c:pt idx="2">
                  <c:v>1509.4612503508276</c:v>
                </c:pt>
                <c:pt idx="3">
                  <c:v>1435.2822412112332</c:v>
                </c:pt>
                <c:pt idx="4">
                  <c:v>1384.3587796006129</c:v>
                </c:pt>
              </c:numCache>
            </c:numRef>
          </c:val>
          <c:smooth val="0"/>
          <c:extLst>
            <c:ext xmlns:c16="http://schemas.microsoft.com/office/drawing/2014/chart" uri="{C3380CC4-5D6E-409C-BE32-E72D297353CC}">
              <c16:uniqueId val="{00000003-6F7B-45D0-B0CA-43F24A6FE6D4}"/>
            </c:ext>
          </c:extLst>
        </c:ser>
        <c:ser>
          <c:idx val="4"/>
          <c:order val="4"/>
          <c:spPr>
            <a:ln w="28575" cap="rnd">
              <a:solidFill>
                <a:schemeClr val="accent6">
                  <a:lumMod val="60000"/>
                  <a:lumOff val="40000"/>
                </a:schemeClr>
              </a:solidFill>
              <a:round/>
            </a:ln>
            <a:effectLst/>
          </c:spPr>
          <c:marker>
            <c:symbol val="circle"/>
            <c:size val="5"/>
            <c:spPr>
              <a:solidFill>
                <a:schemeClr val="accent6">
                  <a:lumMod val="60000"/>
                  <a:lumOff val="40000"/>
                </a:schemeClr>
              </a:solidFill>
              <a:ln w="12700">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Region'!$F$38:$F$42</c:f>
              <c:numCache>
                <c:formatCode>"$"#,##0_);\("$"#,##0\)</c:formatCode>
                <c:ptCount val="5"/>
                <c:pt idx="0">
                  <c:v>1966.591277389583</c:v>
                </c:pt>
                <c:pt idx="1">
                  <c:v>1910.8704975828655</c:v>
                </c:pt>
                <c:pt idx="2">
                  <c:v>1600.9104584492991</c:v>
                </c:pt>
                <c:pt idx="3">
                  <c:v>1478.4263274037578</c:v>
                </c:pt>
                <c:pt idx="4">
                  <c:v>1396.0278426433981</c:v>
                </c:pt>
              </c:numCache>
            </c:numRef>
          </c:val>
          <c:smooth val="0"/>
          <c:extLst>
            <c:ext xmlns:c16="http://schemas.microsoft.com/office/drawing/2014/chart" uri="{C3380CC4-5D6E-409C-BE32-E72D297353CC}">
              <c16:uniqueId val="{00000004-6F7B-45D0-B0CA-43F24A6FE6D4}"/>
            </c:ext>
          </c:extLst>
        </c:ser>
        <c:ser>
          <c:idx val="5"/>
          <c:order val="5"/>
          <c:spPr>
            <a:ln w="28575" cap="rnd">
              <a:solidFill>
                <a:schemeClr val="accent1">
                  <a:lumMod val="60000"/>
                  <a:lumOff val="40000"/>
                </a:schemeClr>
              </a:solidFill>
              <a:round/>
            </a:ln>
            <a:effectLst/>
          </c:spPr>
          <c:marker>
            <c:symbol val="circle"/>
            <c:size val="5"/>
            <c:spPr>
              <a:solidFill>
                <a:schemeClr val="accent1">
                  <a:lumMod val="60000"/>
                  <a:lumOff val="40000"/>
                </a:schemeClr>
              </a:solidFill>
              <a:ln w="12700">
                <a:solidFill>
                  <a:schemeClr val="bg1"/>
                </a:solidFill>
              </a:ln>
              <a:effectLst/>
            </c:spPr>
          </c:marker>
          <c:dPt>
            <c:idx val="4"/>
            <c:marker>
              <c:symbol val="circle"/>
              <c:size val="5"/>
              <c:spPr>
                <a:solidFill>
                  <a:schemeClr val="accent1">
                    <a:lumMod val="60000"/>
                    <a:lumOff val="40000"/>
                  </a:schemeClr>
                </a:solidFill>
                <a:ln w="12700">
                  <a:solidFill>
                    <a:schemeClr val="bg1"/>
                  </a:solidFill>
                </a:ln>
                <a:effectLst/>
              </c:spPr>
            </c:marker>
            <c:bubble3D val="0"/>
            <c:spPr>
              <a:ln w="28575" cap="rnd">
                <a:solidFill>
                  <a:schemeClr val="accent1">
                    <a:lumMod val="60000"/>
                    <a:lumOff val="40000"/>
                  </a:schemeClr>
                </a:solidFill>
                <a:prstDash val="lgDash"/>
                <a:round/>
              </a:ln>
              <a:effectLst/>
            </c:spPr>
            <c:extLst>
              <c:ext xmlns:c16="http://schemas.microsoft.com/office/drawing/2014/chart" uri="{C3380CC4-5D6E-409C-BE32-E72D297353CC}">
                <c16:uniqueId val="{00000006-6F7B-45D0-B0CA-43F24A6FE6D4}"/>
              </c:ext>
            </c:extLst>
          </c:dPt>
          <c:cat>
            <c:numRef>
              <c:f>'CapEx Trend by Region'!$A$38:$A$42</c:f>
              <c:numCache>
                <c:formatCode>General</c:formatCode>
                <c:ptCount val="5"/>
                <c:pt idx="0">
                  <c:v>2017</c:v>
                </c:pt>
                <c:pt idx="1">
                  <c:v>2018</c:v>
                </c:pt>
                <c:pt idx="2">
                  <c:v>2019</c:v>
                </c:pt>
                <c:pt idx="3">
                  <c:v>2020</c:v>
                </c:pt>
                <c:pt idx="4">
                  <c:v>2021</c:v>
                </c:pt>
              </c:numCache>
            </c:numRef>
          </c:cat>
          <c:val>
            <c:numRef>
              <c:f>'CapEx Trend by Region'!$H$38:$H$42</c:f>
              <c:numCache>
                <c:formatCode>"$"#,##0_);\("$"#,##0\)</c:formatCode>
                <c:ptCount val="5"/>
                <c:pt idx="0">
                  <c:v>2340.2641283966818</c:v>
                </c:pt>
                <c:pt idx="1">
                  <c:v>#N/A</c:v>
                </c:pt>
                <c:pt idx="2">
                  <c:v>2563.3490083322949</c:v>
                </c:pt>
                <c:pt idx="3">
                  <c:v>#N/A</c:v>
                </c:pt>
                <c:pt idx="4">
                  <c:v>#N/A</c:v>
                </c:pt>
              </c:numCache>
            </c:numRef>
          </c:val>
          <c:smooth val="0"/>
          <c:extLst>
            <c:ext xmlns:c16="http://schemas.microsoft.com/office/drawing/2014/chart" uri="{C3380CC4-5D6E-409C-BE32-E72D297353CC}">
              <c16:uniqueId val="{00000007-6F7B-45D0-B0CA-43F24A6FE6D4}"/>
            </c:ext>
          </c:extLst>
        </c:ser>
        <c:ser>
          <c:idx val="6"/>
          <c:order val="6"/>
          <c:spPr>
            <a:ln w="28575" cap="rnd">
              <a:solidFill>
                <a:schemeClr val="accent4"/>
              </a:solidFill>
              <a:round/>
            </a:ln>
            <a:effectLst/>
          </c:spPr>
          <c:marker>
            <c:symbol val="circle"/>
            <c:size val="5"/>
            <c:spPr>
              <a:solidFill>
                <a:schemeClr val="accent4"/>
              </a:solidFill>
              <a:ln w="9525">
                <a:solidFill>
                  <a:schemeClr val="bg1"/>
                </a:solidFill>
              </a:ln>
              <a:effectLst/>
            </c:spPr>
          </c:marker>
          <c:cat>
            <c:numRef>
              <c:f>'CapEx Trend by Region'!$A$38:$A$42</c:f>
              <c:numCache>
                <c:formatCode>General</c:formatCode>
                <c:ptCount val="5"/>
                <c:pt idx="0">
                  <c:v>2017</c:v>
                </c:pt>
                <c:pt idx="1">
                  <c:v>2018</c:v>
                </c:pt>
                <c:pt idx="2">
                  <c:v>2019</c:v>
                </c:pt>
                <c:pt idx="3">
                  <c:v>2020</c:v>
                </c:pt>
                <c:pt idx="4">
                  <c:v>2021</c:v>
                </c:pt>
              </c:numCache>
            </c:numRef>
          </c:cat>
          <c:val>
            <c:numRef>
              <c:f>'CapEx Trend by Region'!$I$38:$I$42</c:f>
              <c:numCache>
                <c:formatCode>"$"#,##0_);\("$"#,##0\)</c:formatCode>
                <c:ptCount val="5"/>
                <c:pt idx="0">
                  <c:v>2151.2987584243056</c:v>
                </c:pt>
                <c:pt idx="1">
                  <c:v>1888.3365988673963</c:v>
                </c:pt>
                <c:pt idx="2">
                  <c:v>1880.1301468810038</c:v>
                </c:pt>
                <c:pt idx="3">
                  <c:v>#N/A</c:v>
                </c:pt>
                <c:pt idx="4">
                  <c:v>#N/A</c:v>
                </c:pt>
              </c:numCache>
            </c:numRef>
          </c:val>
          <c:smooth val="0"/>
          <c:extLst>
            <c:ext xmlns:c16="http://schemas.microsoft.com/office/drawing/2014/chart" uri="{C3380CC4-5D6E-409C-BE32-E72D297353CC}">
              <c16:uniqueId val="{00000008-6F7B-45D0-B0CA-43F24A6FE6D4}"/>
            </c:ext>
          </c:extLst>
        </c:ser>
        <c:dLbls>
          <c:showLegendKey val="0"/>
          <c:showVal val="0"/>
          <c:showCatName val="0"/>
          <c:showSerName val="0"/>
          <c:showPercent val="0"/>
          <c:showBubbleSize val="0"/>
        </c:dLbls>
        <c:marker val="1"/>
        <c:smooth val="0"/>
        <c:axId val="970407952"/>
        <c:axId val="970422056"/>
      </c:lineChart>
      <c:catAx>
        <c:axId val="970407952"/>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970422056"/>
        <c:crosses val="autoZero"/>
        <c:auto val="1"/>
        <c:lblAlgn val="ctr"/>
        <c:lblOffset val="100"/>
        <c:noMultiLvlLbl val="0"/>
      </c:catAx>
      <c:valAx>
        <c:axId val="970422056"/>
        <c:scaling>
          <c:orientation val="minMax"/>
          <c:max val="2800"/>
          <c:min val="1200"/>
        </c:scaling>
        <c:delete val="0"/>
        <c:axPos val="l"/>
        <c:majorGridlines>
          <c:spPr>
            <a:ln w="3175" cap="flat" cmpd="sng" algn="ctr">
              <a:solidFill>
                <a:schemeClr val="bg1">
                  <a:lumMod val="75000"/>
                </a:schemeClr>
              </a:solidFill>
              <a:round/>
            </a:ln>
            <a:effectLst/>
          </c:spPr>
        </c:majorGridlines>
        <c:numFmt formatCode="#,##0_);\(#,##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970407952"/>
        <c:crosses val="autoZero"/>
        <c:crossBetween val="between"/>
        <c:majorUnit val="40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8011635089311605E-2"/>
          <c:y val="6.5761935838215227E-2"/>
          <c:w val="0.88997438235421822"/>
          <c:h val="0.87274036578113057"/>
        </c:manualLayout>
      </c:layout>
      <c:barChart>
        <c:barDir val="col"/>
        <c:grouping val="clustered"/>
        <c:varyColors val="0"/>
        <c:ser>
          <c:idx val="0"/>
          <c:order val="0"/>
          <c:spPr>
            <a:solidFill>
              <a:schemeClr val="accent1"/>
            </a:solidFill>
            <a:ln>
              <a:noFill/>
            </a:ln>
            <a:effectLst/>
          </c:spPr>
          <c:invertIfNegative val="0"/>
          <c:dPt>
            <c:idx val="0"/>
            <c:invertIfNegative val="0"/>
            <c:bubble3D val="0"/>
            <c:spPr>
              <a:solidFill>
                <a:schemeClr val="tx1">
                  <a:lumMod val="65000"/>
                  <a:lumOff val="35000"/>
                </a:schemeClr>
              </a:solidFill>
              <a:ln>
                <a:noFill/>
              </a:ln>
              <a:effectLst/>
            </c:spPr>
            <c:extLst>
              <c:ext xmlns:c16="http://schemas.microsoft.com/office/drawing/2014/chart" uri="{C3380CC4-5D6E-409C-BE32-E72D297353CC}">
                <c16:uniqueId val="{00000001-DC35-4F9F-92B6-0405E27E999E}"/>
              </c:ext>
            </c:extLst>
          </c:dPt>
          <c:dPt>
            <c:idx val="1"/>
            <c:invertIfNegative val="0"/>
            <c:bubble3D val="0"/>
            <c:spPr>
              <a:solidFill>
                <a:schemeClr val="accent2">
                  <a:lumMod val="60000"/>
                  <a:lumOff val="40000"/>
                </a:schemeClr>
              </a:solidFill>
              <a:ln>
                <a:noFill/>
              </a:ln>
              <a:effectLst/>
            </c:spPr>
            <c:extLst>
              <c:ext xmlns:c16="http://schemas.microsoft.com/office/drawing/2014/chart" uri="{C3380CC4-5D6E-409C-BE32-E72D297353CC}">
                <c16:uniqueId val="{00000003-DC35-4F9F-92B6-0405E27E999E}"/>
              </c:ext>
            </c:extLst>
          </c:dPt>
          <c:dPt>
            <c:idx val="2"/>
            <c:invertIfNegative val="0"/>
            <c:bubble3D val="0"/>
            <c:spPr>
              <a:solidFill>
                <a:schemeClr val="accent6">
                  <a:lumMod val="60000"/>
                  <a:lumOff val="40000"/>
                </a:schemeClr>
              </a:solidFill>
              <a:ln>
                <a:noFill/>
              </a:ln>
              <a:effectLst/>
            </c:spPr>
            <c:extLst>
              <c:ext xmlns:c16="http://schemas.microsoft.com/office/drawing/2014/chart" uri="{C3380CC4-5D6E-409C-BE32-E72D297353CC}">
                <c16:uniqueId val="{00000005-DC35-4F9F-92B6-0405E27E999E}"/>
              </c:ext>
            </c:extLst>
          </c:dPt>
          <c:dPt>
            <c:idx val="3"/>
            <c:invertIfNegative val="0"/>
            <c:bubble3D val="0"/>
            <c:spPr>
              <a:solidFill>
                <a:schemeClr val="bg2">
                  <a:lumMod val="50000"/>
                </a:schemeClr>
              </a:solidFill>
              <a:ln>
                <a:noFill/>
              </a:ln>
              <a:effectLst/>
            </c:spPr>
            <c:extLst>
              <c:ext xmlns:c16="http://schemas.microsoft.com/office/drawing/2014/chart" uri="{C3380CC4-5D6E-409C-BE32-E72D297353CC}">
                <c16:uniqueId val="{00000007-DC35-4F9F-92B6-0405E27E999E}"/>
              </c:ext>
            </c:extLst>
          </c:dPt>
          <c:dPt>
            <c:idx val="4"/>
            <c:invertIfNegative val="0"/>
            <c:bubble3D val="0"/>
            <c:spPr>
              <a:solidFill>
                <a:schemeClr val="accent3">
                  <a:lumMod val="75000"/>
                </a:schemeClr>
              </a:solidFill>
              <a:ln>
                <a:noFill/>
              </a:ln>
              <a:effectLst/>
            </c:spPr>
            <c:extLst>
              <c:ext xmlns:c16="http://schemas.microsoft.com/office/drawing/2014/chart" uri="{C3380CC4-5D6E-409C-BE32-E72D297353CC}">
                <c16:uniqueId val="{00000009-DC35-4F9F-92B6-0405E27E999E}"/>
              </c:ext>
            </c:extLst>
          </c:dPt>
          <c:dPt>
            <c:idx val="5"/>
            <c:invertIfNegative val="0"/>
            <c:bubble3D val="0"/>
            <c:spPr>
              <a:solidFill>
                <a:schemeClr val="accent1">
                  <a:lumMod val="60000"/>
                  <a:lumOff val="40000"/>
                </a:schemeClr>
              </a:solidFill>
              <a:ln>
                <a:noFill/>
              </a:ln>
              <a:effectLst/>
            </c:spPr>
            <c:extLst>
              <c:ext xmlns:c16="http://schemas.microsoft.com/office/drawing/2014/chart" uri="{C3380CC4-5D6E-409C-BE32-E72D297353CC}">
                <c16:uniqueId val="{0000000B-DC35-4F9F-92B6-0405E27E999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extLst>
                <c:ext xmlns:c16="http://schemas.microsoft.com/office/drawing/2014/chart" uri="{C3380CC4-5D6E-409C-BE32-E72D297353CC}">
                  <c16:uniqueId val="{00000001-DC35-4F9F-92B6-0405E27E999E}"/>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'2021 CapEx by Region'!$A$30:$A$34</c:f>
              <c:strCache>
                <c:ptCount val="5"/>
                <c:pt idx="0">
                  <c:v>ERCOT</c:v>
                </c:pt>
                <c:pt idx="1">
                  <c:v>West (non-ISO)</c:v>
                </c:pt>
                <c:pt idx="2">
                  <c:v>PJM</c:v>
                </c:pt>
                <c:pt idx="3">
                  <c:v>SPP</c:v>
                </c:pt>
                <c:pt idx="4">
                  <c:v>MISO</c:v>
                </c:pt>
              </c:strCache>
            </c:strRef>
          </c:cat>
          <c:val>
            <c:numRef>
              <c:f>'2021 CapEx by Region'!$B$30:$B$34</c:f>
              <c:numCache>
                <c:formatCode>"$"#,##0_);\("$"#,##0\)</c:formatCode>
                <c:ptCount val="5"/>
                <c:pt idx="0">
                  <c:v>1349.1037678331911</c:v>
                </c:pt>
                <c:pt idx="1">
                  <c:v>1384.3587796006129</c:v>
                </c:pt>
                <c:pt idx="2">
                  <c:v>1396.0278426433981</c:v>
                </c:pt>
                <c:pt idx="3">
                  <c:v>1504.3510393753727</c:v>
                </c:pt>
                <c:pt idx="4">
                  <c:v>1599.9724063654037</c:v>
                </c:pt>
              </c:numCache>
            </c:numRef>
          </c:val>
          <c:extLst>
            <c:ext xmlns:c16="http://schemas.microsoft.com/office/drawing/2014/chart" uri="{C3380CC4-5D6E-409C-BE32-E72D297353CC}">
              <c16:uniqueId val="{0000000C-DC35-4F9F-92B6-0405E27E999E}"/>
            </c:ext>
          </c:extLst>
        </c:ser>
        <c:dLbls>
          <c:showLegendKey val="0"/>
          <c:showVal val="0"/>
          <c:showCatName val="0"/>
          <c:showSerName val="0"/>
          <c:showPercent val="0"/>
          <c:showBubbleSize val="0"/>
        </c:dLbls>
        <c:gapWidth val="80"/>
        <c:axId val="748320480"/>
        <c:axId val="748317528"/>
      </c:barChart>
      <c:catAx>
        <c:axId val="748320480"/>
        <c:scaling>
          <c:orientation val="minMax"/>
        </c:scaling>
        <c:delete val="0"/>
        <c:axPos val="b"/>
        <c:numFmt formatCode="General" sourceLinked="1"/>
        <c:majorTickMark val="none"/>
        <c:minorTickMark val="none"/>
        <c:tickLblPos val="nextTo"/>
        <c:spPr>
          <a:noFill/>
          <a:ln w="6350"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748317528"/>
        <c:crosses val="autoZero"/>
        <c:auto val="1"/>
        <c:lblAlgn val="ctr"/>
        <c:lblOffset val="0"/>
        <c:noMultiLvlLbl val="0"/>
      </c:catAx>
      <c:valAx>
        <c:axId val="748317528"/>
        <c:scaling>
          <c:orientation val="minMax"/>
          <c:max val="2080"/>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one"/>
        <c:spPr>
          <a:noFill/>
          <a:ln w="3175">
            <a:noFill/>
          </a:ln>
          <a:effectLst/>
        </c:spPr>
        <c:txPr>
          <a:bodyPr rot="-60000000" spcFirstLastPara="1" vertOverflow="ellipsis" vert="horz" wrap="square" anchor="ctr" anchorCtr="1"/>
          <a:lstStyle/>
          <a:p>
            <a:pPr>
              <a:defRPr sz="9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748320480"/>
        <c:crosses val="autoZero"/>
        <c:crossBetween val="between"/>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7164351395199601E-2"/>
          <c:y val="0.11015411133309828"/>
          <c:w val="0.90376174196786496"/>
          <c:h val="0.86760716104516789"/>
        </c:manualLayout>
      </c:layout>
      <c:bubbleChart>
        <c:varyColors val="0"/>
        <c:ser>
          <c:idx val="0"/>
          <c:order val="0"/>
          <c:spPr>
            <a:noFill/>
            <a:ln w="6350">
              <a:solidFill>
                <a:schemeClr val="tx1"/>
              </a:solidFill>
              <a:prstDash val="solid"/>
            </a:ln>
          </c:spPr>
          <c:invertIfNegative val="1"/>
          <c:xVal>
            <c:numRef>
              <c:f>'2021 CapEx by Region'!$G$30:$G$91</c:f>
              <c:numCache>
                <c:formatCode>General</c:formatCode>
                <c:ptCount val="62"/>
                <c:pt idx="0">
                  <c:v>1</c:v>
                </c:pt>
                <c:pt idx="1">
                  <c:v>1</c:v>
                </c:pt>
                <c:pt idx="2">
                  <c:v>1</c:v>
                </c:pt>
                <c:pt idx="3">
                  <c:v>2</c:v>
                </c:pt>
                <c:pt idx="4">
                  <c:v>2</c:v>
                </c:pt>
                <c:pt idx="5">
                  <c:v>2</c:v>
                </c:pt>
                <c:pt idx="6">
                  <c:v>2</c:v>
                </c:pt>
                <c:pt idx="7">
                  <c:v>3</c:v>
                </c:pt>
                <c:pt idx="8">
                  <c:v>3</c:v>
                </c:pt>
                <c:pt idx="9">
                  <c:v>4</c:v>
                </c:pt>
                <c:pt idx="10">
                  <c:v>4</c:v>
                </c:pt>
                <c:pt idx="11">
                  <c:v>4</c:v>
                </c:pt>
                <c:pt idx="12">
                  <c:v>4</c:v>
                </c:pt>
                <c:pt idx="13">
                  <c:v>4</c:v>
                </c:pt>
                <c:pt idx="14">
                  <c:v>4</c:v>
                </c:pt>
                <c:pt idx="15">
                  <c:v>4</c:v>
                </c:pt>
                <c:pt idx="16">
                  <c:v>4</c:v>
                </c:pt>
                <c:pt idx="17">
                  <c:v>4</c:v>
                </c:pt>
                <c:pt idx="18">
                  <c:v>4</c:v>
                </c:pt>
                <c:pt idx="19">
                  <c:v>5</c:v>
                </c:pt>
                <c:pt idx="20">
                  <c:v>5</c:v>
                </c:pt>
                <c:pt idx="21">
                  <c:v>5</c:v>
                </c:pt>
                <c:pt idx="22">
                  <c:v>5</c:v>
                </c:pt>
                <c:pt idx="23">
                  <c:v>5</c:v>
                </c:pt>
                <c:pt idx="24">
                  <c:v>5</c:v>
                </c:pt>
                <c:pt idx="25">
                  <c:v>5</c:v>
                </c:pt>
                <c:pt idx="26">
                  <c:v>5</c:v>
                </c:pt>
                <c:pt idx="27">
                  <c:v>5</c:v>
                </c:pt>
                <c:pt idx="28">
                  <c:v>5</c:v>
                </c:pt>
                <c:pt idx="29">
                  <c:v>5</c:v>
                </c:pt>
              </c:numCache>
            </c:numRef>
          </c:xVal>
          <c:yVal>
            <c:numRef>
              <c:f>'2021 CapEx by Region'!$E$30:$E$91</c:f>
              <c:numCache>
                <c:formatCode>"$"#,##0_);\("$"#,##0\)</c:formatCode>
                <c:ptCount val="62"/>
                <c:pt idx="0">
                  <c:v>1261.9680851063831</c:v>
                </c:pt>
                <c:pt idx="1">
                  <c:v>1399.7134670487108</c:v>
                </c:pt>
                <c:pt idx="2">
                  <c:v>1399.4169096209914</c:v>
                </c:pt>
                <c:pt idx="3">
                  <c:v>1199.3764407790143</c:v>
                </c:pt>
                <c:pt idx="4">
                  <c:v>1632.8400667222684</c:v>
                </c:pt>
                <c:pt idx="5">
                  <c:v>1310.4460717601603</c:v>
                </c:pt>
                <c:pt idx="6">
                  <c:v>1503.0060120240482</c:v>
                </c:pt>
                <c:pt idx="7">
                  <c:v>1234.8178137651821</c:v>
                </c:pt>
                <c:pt idx="8">
                  <c:v>1597.1332827086476</c:v>
                </c:pt>
                <c:pt idx="9">
                  <c:v>1425.6034904980879</c:v>
                </c:pt>
                <c:pt idx="10">
                  <c:v>1587.5119978730531</c:v>
                </c:pt>
                <c:pt idx="11">
                  <c:v>1774.8928198258538</c:v>
                </c:pt>
                <c:pt idx="12">
                  <c:v>1336.2640429837415</c:v>
                </c:pt>
                <c:pt idx="13">
                  <c:v>1354.062186559679</c:v>
                </c:pt>
                <c:pt idx="14">
                  <c:v>1529.8885511651467</c:v>
                </c:pt>
                <c:pt idx="15">
                  <c:v>1372.536414827744</c:v>
                </c:pt>
                <c:pt idx="16">
                  <c:v>1735.7142857142858</c:v>
                </c:pt>
                <c:pt idx="17">
                  <c:v>1215.1409029048762</c:v>
                </c:pt>
                <c:pt idx="18">
                  <c:v>1665.5884843353092</c:v>
                </c:pt>
                <c:pt idx="19">
                  <c:v>1574.7314690237797</c:v>
                </c:pt>
                <c:pt idx="20">
                  <c:v>1692.4603174603176</c:v>
                </c:pt>
                <c:pt idx="21">
                  <c:v>1400.1566933488841</c:v>
                </c:pt>
                <c:pt idx="22">
                  <c:v>1763.0715504587156</c:v>
                </c:pt>
                <c:pt idx="23">
                  <c:v>1654.5514311926604</c:v>
                </c:pt>
                <c:pt idx="24">
                  <c:v>1798.8534625628884</c:v>
                </c:pt>
                <c:pt idx="25">
                  <c:v>1567.7646880022687</c:v>
                </c:pt>
                <c:pt idx="26">
                  <c:v>1529.7434933333336</c:v>
                </c:pt>
                <c:pt idx="27">
                  <c:v>1468.9504566641601</c:v>
                </c:pt>
                <c:pt idx="28">
                  <c:v>1474.7862652499016</c:v>
                </c:pt>
                <c:pt idx="29">
                  <c:v>1650</c:v>
                </c:pt>
              </c:numCache>
            </c:numRef>
          </c:yVal>
          <c:bubbleSize>
            <c:numRef>
              <c:f>'2021 CapEx by Region'!$F$30:$F$91</c:f>
              <c:numCache>
                <c:formatCode>#,##0</c:formatCode>
                <c:ptCount val="62"/>
                <c:pt idx="0">
                  <c:v>225.6</c:v>
                </c:pt>
                <c:pt idx="1">
                  <c:v>209.4</c:v>
                </c:pt>
                <c:pt idx="2">
                  <c:v>180.07499999999999</c:v>
                </c:pt>
                <c:pt idx="3">
                  <c:v>301.10000000000002</c:v>
                </c:pt>
                <c:pt idx="4">
                  <c:v>239.8</c:v>
                </c:pt>
                <c:pt idx="5">
                  <c:v>212.8</c:v>
                </c:pt>
                <c:pt idx="6">
                  <c:v>99.8</c:v>
                </c:pt>
                <c:pt idx="7">
                  <c:v>247</c:v>
                </c:pt>
                <c:pt idx="8">
                  <c:v>198</c:v>
                </c:pt>
                <c:pt idx="9">
                  <c:v>303.2</c:v>
                </c:pt>
                <c:pt idx="10">
                  <c:v>298.8</c:v>
                </c:pt>
                <c:pt idx="11">
                  <c:v>298.60000000000002</c:v>
                </c:pt>
                <c:pt idx="12">
                  <c:v>286.62</c:v>
                </c:pt>
                <c:pt idx="13">
                  <c:v>199.4</c:v>
                </c:pt>
                <c:pt idx="14">
                  <c:v>197.4</c:v>
                </c:pt>
                <c:pt idx="15">
                  <c:v>153.6</c:v>
                </c:pt>
                <c:pt idx="16">
                  <c:v>140</c:v>
                </c:pt>
                <c:pt idx="17">
                  <c:v>137.75</c:v>
                </c:pt>
                <c:pt idx="18">
                  <c:v>118.1</c:v>
                </c:pt>
                <c:pt idx="19">
                  <c:v>383.52</c:v>
                </c:pt>
                <c:pt idx="20">
                  <c:v>302.39999999999998</c:v>
                </c:pt>
                <c:pt idx="21">
                  <c:v>301.14</c:v>
                </c:pt>
                <c:pt idx="22">
                  <c:v>218</c:v>
                </c:pt>
                <c:pt idx="23">
                  <c:v>218</c:v>
                </c:pt>
                <c:pt idx="24">
                  <c:v>202.74</c:v>
                </c:pt>
                <c:pt idx="25">
                  <c:v>184.9</c:v>
                </c:pt>
                <c:pt idx="26">
                  <c:v>166.08</c:v>
                </c:pt>
                <c:pt idx="27">
                  <c:v>155</c:v>
                </c:pt>
                <c:pt idx="28">
                  <c:v>100.8</c:v>
                </c:pt>
                <c:pt idx="29">
                  <c:v>93.06</c:v>
                </c:pt>
              </c:numCache>
            </c:numRef>
          </c:bubbleSize>
          <c:bubble3D val="0"/>
          <c:extLst>
            <c:ext xmlns:c16="http://schemas.microsoft.com/office/drawing/2014/chart" uri="{C3380CC4-5D6E-409C-BE32-E72D297353CC}">
              <c16:uniqueId val="{00000000-4E6A-4956-B075-0503FB2F0806}"/>
            </c:ext>
          </c:extLst>
        </c:ser>
        <c:dLbls>
          <c:showLegendKey val="0"/>
          <c:showVal val="0"/>
          <c:showCatName val="0"/>
          <c:showSerName val="0"/>
          <c:showPercent val="0"/>
          <c:showBubbleSize val="0"/>
        </c:dLbls>
        <c:bubbleScale val="40"/>
        <c:showNegBubbles val="0"/>
        <c:axId val="358385920"/>
        <c:axId val="358531456"/>
      </c:bubbleChart>
      <c:valAx>
        <c:axId val="358385920"/>
        <c:scaling>
          <c:orientation val="minMax"/>
          <c:max val="5.5"/>
          <c:min val="0.5"/>
        </c:scaling>
        <c:delete val="0"/>
        <c:axPos val="b"/>
        <c:numFmt formatCode="General" sourceLinked="0"/>
        <c:majorTickMark val="out"/>
        <c:minorTickMark val="none"/>
        <c:tickLblPos val="none"/>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1"/>
      </c:valAx>
      <c:valAx>
        <c:axId val="358531456"/>
        <c:scaling>
          <c:orientation val="minMax"/>
          <c:max val="2080"/>
          <c:min val="0"/>
        </c:scaling>
        <c:delete val="0"/>
        <c:axPos val="l"/>
        <c:majorGridlines>
          <c:spPr>
            <a:ln>
              <a:noFill/>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plotVisOnly val="1"/>
    <c:dispBlanksAs val="gap"/>
    <c:showDLblsOverMax val="0"/>
  </c:chart>
  <c:spPr>
    <a:no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1307793256612151E-2"/>
          <c:y val="9.4394206583552062E-2"/>
          <c:w val="0.90849425570367837"/>
          <c:h val="0.76522715910511185"/>
        </c:manualLayout>
      </c:layout>
      <c:barChart>
        <c:barDir val="col"/>
        <c:grouping val="clustered"/>
        <c:varyColors val="0"/>
        <c:ser>
          <c:idx val="1"/>
          <c:order val="0"/>
          <c:tx>
            <c:v> Generation-Weighted Average</c:v>
          </c:tx>
          <c:spPr>
            <a:solidFill>
              <a:schemeClr val="accent1">
                <a:lumMod val="60000"/>
                <a:lumOff val="40000"/>
              </a:schemeClr>
            </a:solidFill>
            <a:ln w="3175">
              <a:noFill/>
              <a:prstDash val="solid"/>
            </a:ln>
          </c:spPr>
          <c:invertIfNegative val="0"/>
          <c:cat>
            <c:strRef>
              <c:f>'CapEx by Project Capacity'!$A$27:$A$32</c:f>
              <c:strCache>
                <c:ptCount val="6"/>
                <c:pt idx="0">
                  <c:v>≤5 MW</c:v>
                </c:pt>
                <c:pt idx="1">
                  <c:v>5-20 MW</c:v>
                </c:pt>
                <c:pt idx="2">
                  <c:v>20-50 MW</c:v>
                </c:pt>
                <c:pt idx="3">
                  <c:v>50-100 MW</c:v>
                </c:pt>
                <c:pt idx="4">
                  <c:v>100-200 MW</c:v>
                </c:pt>
                <c:pt idx="5">
                  <c:v>&gt;200 MW</c:v>
                </c:pt>
              </c:strCache>
            </c:strRef>
          </c:cat>
          <c:val>
            <c:numRef>
              <c:f>'CapEx by Project Capacity'!$D$27:$D$32</c:f>
              <c:numCache>
                <c:formatCode>"$"#,##0_);\("$"#,##0\)</c:formatCode>
                <c:ptCount val="6"/>
                <c:pt idx="0">
                  <c:v>#N/A</c:v>
                </c:pt>
                <c:pt idx="1">
                  <c:v>#N/A</c:v>
                </c:pt>
                <c:pt idx="2">
                  <c:v>#N/A</c:v>
                </c:pt>
                <c:pt idx="3">
                  <c:v>1694.981756691933</c:v>
                </c:pt>
                <c:pt idx="4">
                  <c:v>1526.8828594180532</c:v>
                </c:pt>
                <c:pt idx="5">
                  <c:v>1495.4347798792235</c:v>
                </c:pt>
              </c:numCache>
            </c:numRef>
          </c:val>
          <c:extLst>
            <c:ext xmlns:c16="http://schemas.microsoft.com/office/drawing/2014/chart" uri="{C3380CC4-5D6E-409C-BE32-E72D297353CC}">
              <c16:uniqueId val="{00000000-6DD4-4350-B0C9-A729C5E6A5C4}"/>
            </c:ext>
          </c:extLst>
        </c:ser>
        <c:dLbls>
          <c:showLegendKey val="0"/>
          <c:showVal val="0"/>
          <c:showCatName val="0"/>
          <c:showSerName val="0"/>
          <c:showPercent val="0"/>
          <c:showBubbleSize val="0"/>
        </c:dLbls>
        <c:gapWidth val="40"/>
        <c:axId val="1286001368"/>
        <c:axId val="1"/>
      </c:barChart>
      <c:scatterChart>
        <c:scatterStyle val="lineMarker"/>
        <c:varyColors val="0"/>
        <c:ser>
          <c:idx val="0"/>
          <c:order val="1"/>
          <c:tx>
            <c:v> Individual Project</c:v>
          </c:tx>
          <c:spPr>
            <a:ln w="28575">
              <a:noFill/>
            </a:ln>
          </c:spPr>
          <c:marker>
            <c:symbol val="circle"/>
            <c:size val="5"/>
            <c:spPr>
              <a:solidFill>
                <a:schemeClr val="accent6">
                  <a:lumMod val="20000"/>
                  <a:lumOff val="80000"/>
                </a:schemeClr>
              </a:solidFill>
              <a:ln w="3175">
                <a:solidFill>
                  <a:schemeClr val="accent6">
                    <a:lumMod val="50000"/>
                  </a:schemeClr>
                </a:solidFill>
                <a:prstDash val="solid"/>
              </a:ln>
            </c:spPr>
          </c:marker>
          <c:xVal>
            <c:numRef>
              <c:f>'CapEx by Project Capacity'!$G$27:$G$140</c:f>
              <c:numCache>
                <c:formatCode>General</c:formatCode>
                <c:ptCount val="114"/>
                <c:pt idx="0">
                  <c:v>1</c:v>
                </c:pt>
                <c:pt idx="1">
                  <c:v>3</c:v>
                </c:pt>
                <c:pt idx="2">
                  <c:v>4</c:v>
                </c:pt>
                <c:pt idx="3">
                  <c:v>4</c:v>
                </c:pt>
                <c:pt idx="4">
                  <c:v>4</c:v>
                </c:pt>
                <c:pt idx="5">
                  <c:v>4</c:v>
                </c:pt>
                <c:pt idx="6">
                  <c:v>4</c:v>
                </c:pt>
                <c:pt idx="7">
                  <c:v>4</c:v>
                </c:pt>
                <c:pt idx="8">
                  <c:v>4</c:v>
                </c:pt>
                <c:pt idx="9">
                  <c:v>4</c:v>
                </c:pt>
                <c:pt idx="10">
                  <c:v>4</c:v>
                </c:pt>
                <c:pt idx="11">
                  <c:v>4</c:v>
                </c:pt>
                <c:pt idx="12">
                  <c:v>4</c:v>
                </c:pt>
                <c:pt idx="13">
                  <c:v>5</c:v>
                </c:pt>
                <c:pt idx="14">
                  <c:v>5</c:v>
                </c:pt>
                <c:pt idx="15">
                  <c:v>5</c:v>
                </c:pt>
                <c:pt idx="16">
                  <c:v>5</c:v>
                </c:pt>
                <c:pt idx="17">
                  <c:v>5</c:v>
                </c:pt>
                <c:pt idx="18">
                  <c:v>5</c:v>
                </c:pt>
                <c:pt idx="19">
                  <c:v>5</c:v>
                </c:pt>
                <c:pt idx="20">
                  <c:v>5</c:v>
                </c:pt>
                <c:pt idx="21">
                  <c:v>5</c:v>
                </c:pt>
                <c:pt idx="22">
                  <c:v>5</c:v>
                </c:pt>
                <c:pt idx="23">
                  <c:v>5</c:v>
                </c:pt>
                <c:pt idx="24">
                  <c:v>5</c:v>
                </c:pt>
                <c:pt idx="25">
                  <c:v>5</c:v>
                </c:pt>
                <c:pt idx="26">
                  <c:v>5</c:v>
                </c:pt>
                <c:pt idx="27">
                  <c:v>5</c:v>
                </c:pt>
                <c:pt idx="28">
                  <c:v>5</c:v>
                </c:pt>
                <c:pt idx="29">
                  <c:v>5</c:v>
                </c:pt>
                <c:pt idx="30">
                  <c:v>5</c:v>
                </c:pt>
                <c:pt idx="31">
                  <c:v>5</c:v>
                </c:pt>
                <c:pt idx="32">
                  <c:v>5</c:v>
                </c:pt>
                <c:pt idx="33">
                  <c:v>5</c:v>
                </c:pt>
                <c:pt idx="34">
                  <c:v>5</c:v>
                </c:pt>
                <c:pt idx="35">
                  <c:v>5</c:v>
                </c:pt>
                <c:pt idx="36">
                  <c:v>5</c:v>
                </c:pt>
                <c:pt idx="37">
                  <c:v>5</c:v>
                </c:pt>
                <c:pt idx="38">
                  <c:v>5</c:v>
                </c:pt>
                <c:pt idx="39">
                  <c:v>5</c:v>
                </c:pt>
                <c:pt idx="40">
                  <c:v>5</c:v>
                </c:pt>
                <c:pt idx="41">
                  <c:v>5</c:v>
                </c:pt>
                <c:pt idx="42">
                  <c:v>5</c:v>
                </c:pt>
                <c:pt idx="43">
                  <c:v>5</c:v>
                </c:pt>
                <c:pt idx="44">
                  <c:v>5</c:v>
                </c:pt>
                <c:pt idx="45">
                  <c:v>5</c:v>
                </c:pt>
                <c:pt idx="46">
                  <c:v>5</c:v>
                </c:pt>
                <c:pt idx="47">
                  <c:v>5</c:v>
                </c:pt>
                <c:pt idx="48">
                  <c:v>5</c:v>
                </c:pt>
                <c:pt idx="49">
                  <c:v>5</c:v>
                </c:pt>
                <c:pt idx="50">
                  <c:v>5</c:v>
                </c:pt>
                <c:pt idx="51">
                  <c:v>5</c:v>
                </c:pt>
                <c:pt idx="52">
                  <c:v>5</c:v>
                </c:pt>
                <c:pt idx="53">
                  <c:v>5</c:v>
                </c:pt>
                <c:pt idx="54">
                  <c:v>5</c:v>
                </c:pt>
                <c:pt idx="55">
                  <c:v>5</c:v>
                </c:pt>
                <c:pt idx="56">
                  <c:v>6</c:v>
                </c:pt>
                <c:pt idx="57">
                  <c:v>6</c:v>
                </c:pt>
                <c:pt idx="58">
                  <c:v>6</c:v>
                </c:pt>
                <c:pt idx="59">
                  <c:v>6</c:v>
                </c:pt>
                <c:pt idx="60">
                  <c:v>6</c:v>
                </c:pt>
                <c:pt idx="61">
                  <c:v>6</c:v>
                </c:pt>
                <c:pt idx="62">
                  <c:v>6</c:v>
                </c:pt>
                <c:pt idx="63">
                  <c:v>6</c:v>
                </c:pt>
                <c:pt idx="64">
                  <c:v>6</c:v>
                </c:pt>
                <c:pt idx="65">
                  <c:v>6</c:v>
                </c:pt>
                <c:pt idx="66">
                  <c:v>6</c:v>
                </c:pt>
                <c:pt idx="67">
                  <c:v>6</c:v>
                </c:pt>
                <c:pt idx="68">
                  <c:v>6</c:v>
                </c:pt>
                <c:pt idx="69">
                  <c:v>6</c:v>
                </c:pt>
                <c:pt idx="70">
                  <c:v>6</c:v>
                </c:pt>
                <c:pt idx="71">
                  <c:v>6</c:v>
                </c:pt>
                <c:pt idx="72">
                  <c:v>6</c:v>
                </c:pt>
                <c:pt idx="73">
                  <c:v>6</c:v>
                </c:pt>
                <c:pt idx="74">
                  <c:v>6</c:v>
                </c:pt>
                <c:pt idx="75">
                  <c:v>6</c:v>
                </c:pt>
                <c:pt idx="76">
                  <c:v>6</c:v>
                </c:pt>
                <c:pt idx="77">
                  <c:v>6</c:v>
                </c:pt>
                <c:pt idx="78">
                  <c:v>6</c:v>
                </c:pt>
                <c:pt idx="79">
                  <c:v>6</c:v>
                </c:pt>
                <c:pt idx="80">
                  <c:v>6</c:v>
                </c:pt>
                <c:pt idx="81">
                  <c:v>6</c:v>
                </c:pt>
                <c:pt idx="82">
                  <c:v>6</c:v>
                </c:pt>
                <c:pt idx="83">
                  <c:v>6</c:v>
                </c:pt>
                <c:pt idx="84">
                  <c:v>6</c:v>
                </c:pt>
                <c:pt idx="85">
                  <c:v>6</c:v>
                </c:pt>
                <c:pt idx="86">
                  <c:v>6</c:v>
                </c:pt>
                <c:pt idx="87">
                  <c:v>6</c:v>
                </c:pt>
                <c:pt idx="88">
                  <c:v>6</c:v>
                </c:pt>
                <c:pt idx="89">
                  <c:v>6</c:v>
                </c:pt>
                <c:pt idx="90">
                  <c:v>6</c:v>
                </c:pt>
                <c:pt idx="91">
                  <c:v>6</c:v>
                </c:pt>
                <c:pt idx="92">
                  <c:v>6</c:v>
                </c:pt>
                <c:pt idx="93">
                  <c:v>6</c:v>
                </c:pt>
                <c:pt idx="94">
                  <c:v>6</c:v>
                </c:pt>
                <c:pt idx="95">
                  <c:v>6</c:v>
                </c:pt>
              </c:numCache>
            </c:numRef>
          </c:xVal>
          <c:yVal>
            <c:numRef>
              <c:f>'CapEx by Project Capacity'!$F$27:$F$140</c:f>
              <c:numCache>
                <c:formatCode>"$"#,##0_);\("$"#,##0\)</c:formatCode>
                <c:ptCount val="114"/>
                <c:pt idx="0">
                  <c:v>1822.7113543573141</c:v>
                </c:pt>
                <c:pt idx="1">
                  <c:v>1415.148567047604</c:v>
                </c:pt>
                <c:pt idx="2">
                  <c:v>1389.4359723474483</c:v>
                </c:pt>
                <c:pt idx="3">
                  <c:v>1499.8310572997327</c:v>
                </c:pt>
                <c:pt idx="4">
                  <c:v>1503.0060120240482</c:v>
                </c:pt>
                <c:pt idx="5">
                  <c:v>1629.4576741974913</c:v>
                </c:pt>
                <c:pt idx="6">
                  <c:v>1638.0453484185321</c:v>
                </c:pt>
                <c:pt idx="7">
                  <c:v>1650</c:v>
                </c:pt>
                <c:pt idx="8">
                  <c:v>1653.2529291222804</c:v>
                </c:pt>
                <c:pt idx="9">
                  <c:v>1674.5141165158095</c:v>
                </c:pt>
                <c:pt idx="10">
                  <c:v>1723.2421481442184</c:v>
                </c:pt>
                <c:pt idx="11">
                  <c:v>2104.724662242123</c:v>
                </c:pt>
                <c:pt idx="12">
                  <c:v>2141.6105381775046</c:v>
                </c:pt>
                <c:pt idx="13">
                  <c:v>983.67671387430687</c:v>
                </c:pt>
                <c:pt idx="14">
                  <c:v>1197.8499620314858</c:v>
                </c:pt>
                <c:pt idx="15">
                  <c:v>1215.1409029048759</c:v>
                </c:pt>
                <c:pt idx="16">
                  <c:v>1215.1409029048762</c:v>
                </c:pt>
                <c:pt idx="17">
                  <c:v>1220.0323687357723</c:v>
                </c:pt>
                <c:pt idx="18">
                  <c:v>1238.0305583775457</c:v>
                </c:pt>
                <c:pt idx="19">
                  <c:v>1249.156649996952</c:v>
                </c:pt>
                <c:pt idx="20">
                  <c:v>1254.8904364139373</c:v>
                </c:pt>
                <c:pt idx="21">
                  <c:v>1265.6703579651783</c:v>
                </c:pt>
                <c:pt idx="22">
                  <c:v>1265.6703579651783</c:v>
                </c:pt>
                <c:pt idx="23">
                  <c:v>1354.062186559679</c:v>
                </c:pt>
                <c:pt idx="24">
                  <c:v>1372.536414827744</c:v>
                </c:pt>
                <c:pt idx="25">
                  <c:v>1399.4169096209914</c:v>
                </c:pt>
                <c:pt idx="26">
                  <c:v>1428.1696938197815</c:v>
                </c:pt>
                <c:pt idx="27">
                  <c:v>1468.9504566641601</c:v>
                </c:pt>
                <c:pt idx="28">
                  <c:v>1471.9139310124585</c:v>
                </c:pt>
                <c:pt idx="29">
                  <c:v>1474.7862652499016</c:v>
                </c:pt>
                <c:pt idx="30">
                  <c:v>1523.8971906754334</c:v>
                </c:pt>
                <c:pt idx="31">
                  <c:v>1529.7434933333336</c:v>
                </c:pt>
                <c:pt idx="32">
                  <c:v>1529.8885511651467</c:v>
                </c:pt>
                <c:pt idx="33">
                  <c:v>1548.7989859950962</c:v>
                </c:pt>
                <c:pt idx="34">
                  <c:v>1554.2237694339753</c:v>
                </c:pt>
                <c:pt idx="35">
                  <c:v>1560.2584383305129</c:v>
                </c:pt>
                <c:pt idx="36">
                  <c:v>1560.2584383305132</c:v>
                </c:pt>
                <c:pt idx="37">
                  <c:v>1567.7646880022687</c:v>
                </c:pt>
                <c:pt idx="38">
                  <c:v>1597.1332827086476</c:v>
                </c:pt>
                <c:pt idx="39">
                  <c:v>1598.1077346885818</c:v>
                </c:pt>
                <c:pt idx="40">
                  <c:v>1616.9778700274837</c:v>
                </c:pt>
                <c:pt idx="41">
                  <c:v>1634.9062318404408</c:v>
                </c:pt>
                <c:pt idx="42">
                  <c:v>1638.0453484185318</c:v>
                </c:pt>
                <c:pt idx="43">
                  <c:v>1665.5884843353092</c:v>
                </c:pt>
                <c:pt idx="44">
                  <c:v>1698.6084888446217</c:v>
                </c:pt>
                <c:pt idx="45">
                  <c:v>1723.8887730652671</c:v>
                </c:pt>
                <c:pt idx="46">
                  <c:v>1735.7142857142858</c:v>
                </c:pt>
                <c:pt idx="47">
                  <c:v>1751.8760483297247</c:v>
                </c:pt>
                <c:pt idx="48">
                  <c:v>1763.801330328148</c:v>
                </c:pt>
                <c:pt idx="49">
                  <c:v>1797.5782313855516</c:v>
                </c:pt>
                <c:pt idx="50">
                  <c:v>1810.4578326473488</c:v>
                </c:pt>
                <c:pt idx="51">
                  <c:v>1816.0953235529885</c:v>
                </c:pt>
                <c:pt idx="52">
                  <c:v>1933.2103980236495</c:v>
                </c:pt>
                <c:pt idx="53">
                  <c:v>1933.720613770794</c:v>
                </c:pt>
                <c:pt idx="54">
                  <c:v>1960.6743505571358</c:v>
                </c:pt>
                <c:pt idx="55">
                  <c:v>2055.6894973954668</c:v>
                </c:pt>
                <c:pt idx="56">
                  <c:v>1102.1372045094613</c:v>
                </c:pt>
                <c:pt idx="57">
                  <c:v>1159.5187632464781</c:v>
                </c:pt>
                <c:pt idx="58">
                  <c:v>1180.6009225782323</c:v>
                </c:pt>
                <c:pt idx="59">
                  <c:v>1183.5788015307235</c:v>
                </c:pt>
                <c:pt idx="60">
                  <c:v>1199.3764407790143</c:v>
                </c:pt>
                <c:pt idx="61">
                  <c:v>1234.8178137651821</c:v>
                </c:pt>
                <c:pt idx="62">
                  <c:v>1260.3921481718303</c:v>
                </c:pt>
                <c:pt idx="63">
                  <c:v>1261.9680851063831</c:v>
                </c:pt>
                <c:pt idx="64">
                  <c:v>1263.7163921687666</c:v>
                </c:pt>
                <c:pt idx="65">
                  <c:v>1295.3104150025456</c:v>
                </c:pt>
                <c:pt idx="66">
                  <c:v>1310.4460717601603</c:v>
                </c:pt>
                <c:pt idx="67">
                  <c:v>1312.6964889704386</c:v>
                </c:pt>
                <c:pt idx="68">
                  <c:v>1336.2640429837415</c:v>
                </c:pt>
                <c:pt idx="69">
                  <c:v>1339.6439561475634</c:v>
                </c:pt>
                <c:pt idx="70">
                  <c:v>1399.7134670487108</c:v>
                </c:pt>
                <c:pt idx="71">
                  <c:v>1400.1566933488841</c:v>
                </c:pt>
                <c:pt idx="72">
                  <c:v>1425.6034904980879</c:v>
                </c:pt>
                <c:pt idx="73">
                  <c:v>1445.3834998917314</c:v>
                </c:pt>
                <c:pt idx="74">
                  <c:v>1454.3911400612931</c:v>
                </c:pt>
                <c:pt idx="75">
                  <c:v>1469.5126902173536</c:v>
                </c:pt>
                <c:pt idx="76">
                  <c:v>1500.9674056375004</c:v>
                </c:pt>
                <c:pt idx="77">
                  <c:v>1508.8115033677777</c:v>
                </c:pt>
                <c:pt idx="78">
                  <c:v>1547.538197971932</c:v>
                </c:pt>
                <c:pt idx="79">
                  <c:v>1574.7314690237797</c:v>
                </c:pt>
                <c:pt idx="80">
                  <c:v>1577.7643416089172</c:v>
                </c:pt>
                <c:pt idx="81">
                  <c:v>1581.0387849676194</c:v>
                </c:pt>
                <c:pt idx="82">
                  <c:v>1587.5119978730531</c:v>
                </c:pt>
                <c:pt idx="83">
                  <c:v>1601.3821184710687</c:v>
                </c:pt>
                <c:pt idx="84">
                  <c:v>1632.8400667222684</c:v>
                </c:pt>
                <c:pt idx="85">
                  <c:v>1654.5514311926604</c:v>
                </c:pt>
                <c:pt idx="86">
                  <c:v>1673.5253751876276</c:v>
                </c:pt>
                <c:pt idx="87">
                  <c:v>1692.4603174603176</c:v>
                </c:pt>
                <c:pt idx="88">
                  <c:v>1721.4784423612964</c:v>
                </c:pt>
                <c:pt idx="89">
                  <c:v>1748.6571076362461</c:v>
                </c:pt>
                <c:pt idx="90">
                  <c:v>1763.0715504587156</c:v>
                </c:pt>
                <c:pt idx="91">
                  <c:v>1774.8928198258538</c:v>
                </c:pt>
                <c:pt idx="92">
                  <c:v>1798.8534625628884</c:v>
                </c:pt>
                <c:pt idx="93">
                  <c:v>1814.6464612259692</c:v>
                </c:pt>
                <c:pt idx="94">
                  <c:v>1823.970999767756</c:v>
                </c:pt>
                <c:pt idx="95">
                  <c:v>1835.5888945666156</c:v>
                </c:pt>
              </c:numCache>
            </c:numRef>
          </c:yVal>
          <c:smooth val="0"/>
          <c:extLst>
            <c:ext xmlns:c16="http://schemas.microsoft.com/office/drawing/2014/chart" uri="{C3380CC4-5D6E-409C-BE32-E72D297353CC}">
              <c16:uniqueId val="{00000001-6DD4-4350-B0C9-A729C5E6A5C4}"/>
            </c:ext>
          </c:extLst>
        </c:ser>
        <c:dLbls>
          <c:showLegendKey val="0"/>
          <c:showVal val="0"/>
          <c:showCatName val="0"/>
          <c:showSerName val="0"/>
          <c:showPercent val="0"/>
          <c:showBubbleSize val="0"/>
        </c:dLbls>
        <c:axId val="1286001368"/>
        <c:axId val="1"/>
      </c:scatterChart>
      <c:catAx>
        <c:axId val="128600136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1"/>
        <c:crosses val="autoZero"/>
        <c:auto val="1"/>
        <c:lblAlgn val="ctr"/>
        <c:lblOffset val="50"/>
        <c:tickLblSkip val="1"/>
        <c:tickMarkSkip val="1"/>
        <c:noMultiLvlLbl val="1"/>
      </c:catAx>
      <c:valAx>
        <c:axId val="1"/>
        <c:scaling>
          <c:orientation val="minMax"/>
          <c:max val="310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286001368"/>
        <c:crosses val="autoZero"/>
        <c:crossBetween val="between"/>
        <c:majorUnit val="100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orientation="landscape"/>
  </c:printSettings>
  <c:userShapes r:id="rId1"/>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918433272763978E-2"/>
          <c:y val="0.1109814168073508"/>
          <c:w val="0.89600524989691854"/>
          <c:h val="0.75018460765235784"/>
        </c:manualLayout>
      </c:layout>
      <c:scatterChart>
        <c:scatterStyle val="lineMarker"/>
        <c:varyColors val="0"/>
        <c:ser>
          <c:idx val="0"/>
          <c:order val="0"/>
          <c:tx>
            <c:v>Projects with no 2021 O&amp;M data</c:v>
          </c:tx>
          <c:spPr>
            <a:ln w="28575">
              <a:noFill/>
            </a:ln>
          </c:spPr>
          <c:marker>
            <c:symbol val="circle"/>
            <c:size val="8"/>
            <c:spPr>
              <a:noFill/>
              <a:ln>
                <a:solidFill>
                  <a:srgbClr val="000080"/>
                </a:solidFill>
                <a:prstDash val="solid"/>
              </a:ln>
            </c:spPr>
          </c:marker>
          <c:dPt>
            <c:idx val="9"/>
            <c:bubble3D val="0"/>
            <c:extLst>
              <c:ext xmlns:c16="http://schemas.microsoft.com/office/drawing/2014/chart" uri="{C3380CC4-5D6E-409C-BE32-E72D297353CC}">
                <c16:uniqueId val="{00000000-0C5B-47DF-A882-2AEF98453D09}"/>
              </c:ext>
            </c:extLst>
          </c:dPt>
          <c:dPt>
            <c:idx val="10"/>
            <c:bubble3D val="0"/>
            <c:extLst>
              <c:ext xmlns:c16="http://schemas.microsoft.com/office/drawing/2014/chart" uri="{C3380CC4-5D6E-409C-BE32-E72D297353CC}">
                <c16:uniqueId val="{00000001-0C5B-47DF-A882-2AEF98453D09}"/>
              </c:ext>
            </c:extLst>
          </c:dPt>
          <c:dPt>
            <c:idx val="11"/>
            <c:bubble3D val="0"/>
            <c:extLst>
              <c:ext xmlns:c16="http://schemas.microsoft.com/office/drawing/2014/chart" uri="{C3380CC4-5D6E-409C-BE32-E72D297353CC}">
                <c16:uniqueId val="{00000002-0C5B-47DF-A882-2AEF98453D09}"/>
              </c:ext>
            </c:extLst>
          </c:dPt>
          <c:dPt>
            <c:idx val="12"/>
            <c:bubble3D val="0"/>
            <c:extLst>
              <c:ext xmlns:c16="http://schemas.microsoft.com/office/drawing/2014/chart" uri="{C3380CC4-5D6E-409C-BE32-E72D297353CC}">
                <c16:uniqueId val="{00000003-0C5B-47DF-A882-2AEF98453D09}"/>
              </c:ext>
            </c:extLst>
          </c:dPt>
          <c:dPt>
            <c:idx val="29"/>
            <c:bubble3D val="0"/>
            <c:extLst>
              <c:ext xmlns:c16="http://schemas.microsoft.com/office/drawing/2014/chart" uri="{C3380CC4-5D6E-409C-BE32-E72D297353CC}">
                <c16:uniqueId val="{00000004-0C5B-47DF-A882-2AEF98453D09}"/>
              </c:ext>
            </c:extLst>
          </c:dPt>
          <c:dPt>
            <c:idx val="30"/>
            <c:bubble3D val="0"/>
            <c:extLst>
              <c:ext xmlns:c16="http://schemas.microsoft.com/office/drawing/2014/chart" uri="{C3380CC4-5D6E-409C-BE32-E72D297353CC}">
                <c16:uniqueId val="{00000005-0C5B-47DF-A882-2AEF98453D09}"/>
              </c:ext>
            </c:extLst>
          </c:dPt>
          <c:dPt>
            <c:idx val="31"/>
            <c:bubble3D val="0"/>
            <c:extLst>
              <c:ext xmlns:c16="http://schemas.microsoft.com/office/drawing/2014/chart" uri="{C3380CC4-5D6E-409C-BE32-E72D297353CC}">
                <c16:uniqueId val="{00000006-0C5B-47DF-A882-2AEF98453D09}"/>
              </c:ext>
            </c:extLst>
          </c:dPt>
          <c:dPt>
            <c:idx val="38"/>
            <c:bubble3D val="0"/>
            <c:extLst>
              <c:ext xmlns:c16="http://schemas.microsoft.com/office/drawing/2014/chart" uri="{C3380CC4-5D6E-409C-BE32-E72D297353CC}">
                <c16:uniqueId val="{00000007-0C5B-47DF-A882-2AEF98453D09}"/>
              </c:ext>
            </c:extLst>
          </c:dPt>
          <c:dPt>
            <c:idx val="39"/>
            <c:bubble3D val="0"/>
            <c:extLst>
              <c:ext xmlns:c16="http://schemas.microsoft.com/office/drawing/2014/chart" uri="{C3380CC4-5D6E-409C-BE32-E72D297353CC}">
                <c16:uniqueId val="{00000008-0C5B-47DF-A882-2AEF98453D09}"/>
              </c:ext>
            </c:extLst>
          </c:dPt>
          <c:dPt>
            <c:idx val="40"/>
            <c:bubble3D val="0"/>
            <c:extLst>
              <c:ext xmlns:c16="http://schemas.microsoft.com/office/drawing/2014/chart" uri="{C3380CC4-5D6E-409C-BE32-E72D297353CC}">
                <c16:uniqueId val="{00000009-0C5B-47DF-A882-2AEF98453D09}"/>
              </c:ext>
            </c:extLst>
          </c:dPt>
          <c:dPt>
            <c:idx val="43"/>
            <c:bubble3D val="0"/>
            <c:extLst>
              <c:ext xmlns:c16="http://schemas.microsoft.com/office/drawing/2014/chart" uri="{C3380CC4-5D6E-409C-BE32-E72D297353CC}">
                <c16:uniqueId val="{0000000A-0C5B-47DF-A882-2AEF98453D09}"/>
              </c:ext>
            </c:extLst>
          </c:dPt>
          <c:dPt>
            <c:idx val="44"/>
            <c:bubble3D val="0"/>
            <c:extLst>
              <c:ext xmlns:c16="http://schemas.microsoft.com/office/drawing/2014/chart" uri="{C3380CC4-5D6E-409C-BE32-E72D297353CC}">
                <c16:uniqueId val="{0000000B-0C5B-47DF-A882-2AEF98453D09}"/>
              </c:ext>
            </c:extLst>
          </c:dPt>
          <c:dPt>
            <c:idx val="45"/>
            <c:bubble3D val="0"/>
            <c:extLst>
              <c:ext xmlns:c16="http://schemas.microsoft.com/office/drawing/2014/chart" uri="{C3380CC4-5D6E-409C-BE32-E72D297353CC}">
                <c16:uniqueId val="{0000000C-0C5B-47DF-A882-2AEF98453D09}"/>
              </c:ext>
            </c:extLst>
          </c:dPt>
          <c:dPt>
            <c:idx val="46"/>
            <c:bubble3D val="0"/>
            <c:extLst>
              <c:ext xmlns:c16="http://schemas.microsoft.com/office/drawing/2014/chart" uri="{C3380CC4-5D6E-409C-BE32-E72D297353CC}">
                <c16:uniqueId val="{0000000D-0C5B-47DF-A882-2AEF98453D09}"/>
              </c:ext>
            </c:extLst>
          </c:dPt>
          <c:dPt>
            <c:idx val="47"/>
            <c:bubble3D val="0"/>
            <c:extLst>
              <c:ext xmlns:c16="http://schemas.microsoft.com/office/drawing/2014/chart" uri="{C3380CC4-5D6E-409C-BE32-E72D297353CC}">
                <c16:uniqueId val="{0000000E-0C5B-47DF-A882-2AEF98453D09}"/>
              </c:ext>
            </c:extLst>
          </c:dPt>
          <c:dPt>
            <c:idx val="50"/>
            <c:marker>
              <c:symbol val="none"/>
            </c:marker>
            <c:bubble3D val="0"/>
            <c:extLst>
              <c:ext xmlns:c16="http://schemas.microsoft.com/office/drawing/2014/chart" uri="{C3380CC4-5D6E-409C-BE32-E72D297353CC}">
                <c16:uniqueId val="{0000000F-0C5B-47DF-A882-2AEF98453D09}"/>
              </c:ext>
            </c:extLst>
          </c:dPt>
          <c:dPt>
            <c:idx val="51"/>
            <c:marker>
              <c:symbol val="none"/>
            </c:marker>
            <c:bubble3D val="0"/>
            <c:extLst>
              <c:ext xmlns:c16="http://schemas.microsoft.com/office/drawing/2014/chart" uri="{C3380CC4-5D6E-409C-BE32-E72D297353CC}">
                <c16:uniqueId val="{00000010-0C5B-47DF-A882-2AEF98453D09}"/>
              </c:ext>
            </c:extLst>
          </c:dPt>
          <c:dPt>
            <c:idx val="54"/>
            <c:marker>
              <c:symbol val="none"/>
            </c:marker>
            <c:bubble3D val="0"/>
            <c:extLst>
              <c:ext xmlns:c16="http://schemas.microsoft.com/office/drawing/2014/chart" uri="{C3380CC4-5D6E-409C-BE32-E72D297353CC}">
                <c16:uniqueId val="{00000011-0C5B-47DF-A882-2AEF98453D09}"/>
              </c:ext>
            </c:extLst>
          </c:dPt>
          <c:dPt>
            <c:idx val="55"/>
            <c:marker>
              <c:symbol val="none"/>
            </c:marker>
            <c:bubble3D val="0"/>
            <c:extLst>
              <c:ext xmlns:c16="http://schemas.microsoft.com/office/drawing/2014/chart" uri="{C3380CC4-5D6E-409C-BE32-E72D297353CC}">
                <c16:uniqueId val="{00000012-0C5B-47DF-A882-2AEF98453D09}"/>
              </c:ext>
            </c:extLst>
          </c:dPt>
          <c:dPt>
            <c:idx val="70"/>
            <c:marker>
              <c:symbol val="none"/>
            </c:marker>
            <c:bubble3D val="0"/>
            <c:extLst>
              <c:ext xmlns:c16="http://schemas.microsoft.com/office/drawing/2014/chart" uri="{C3380CC4-5D6E-409C-BE32-E72D297353CC}">
                <c16:uniqueId val="{00000013-0C5B-47DF-A882-2AEF98453D09}"/>
              </c:ext>
            </c:extLst>
          </c:dPt>
          <c:dPt>
            <c:idx val="73"/>
            <c:bubble3D val="0"/>
            <c:extLst>
              <c:ext xmlns:c16="http://schemas.microsoft.com/office/drawing/2014/chart" uri="{C3380CC4-5D6E-409C-BE32-E72D297353CC}">
                <c16:uniqueId val="{00000014-0C5B-47DF-A882-2AEF98453D09}"/>
              </c:ext>
            </c:extLst>
          </c:dPt>
          <c:dPt>
            <c:idx val="74"/>
            <c:bubble3D val="0"/>
            <c:extLst>
              <c:ext xmlns:c16="http://schemas.microsoft.com/office/drawing/2014/chart" uri="{C3380CC4-5D6E-409C-BE32-E72D297353CC}">
                <c16:uniqueId val="{00000015-0C5B-47DF-A882-2AEF98453D09}"/>
              </c:ext>
            </c:extLst>
          </c:dPt>
          <c:dPt>
            <c:idx val="79"/>
            <c:marker>
              <c:symbol val="none"/>
            </c:marker>
            <c:bubble3D val="0"/>
            <c:extLst>
              <c:ext xmlns:c16="http://schemas.microsoft.com/office/drawing/2014/chart" uri="{C3380CC4-5D6E-409C-BE32-E72D297353CC}">
                <c16:uniqueId val="{00000016-0C5B-47DF-A882-2AEF98453D09}"/>
              </c:ext>
            </c:extLst>
          </c:dPt>
          <c:dPt>
            <c:idx val="83"/>
            <c:marker>
              <c:symbol val="none"/>
            </c:marker>
            <c:bubble3D val="0"/>
            <c:extLst>
              <c:ext xmlns:c16="http://schemas.microsoft.com/office/drawing/2014/chart" uri="{C3380CC4-5D6E-409C-BE32-E72D297353CC}">
                <c16:uniqueId val="{00000017-0C5B-47DF-A882-2AEF98453D09}"/>
              </c:ext>
            </c:extLst>
          </c:dPt>
          <c:dPt>
            <c:idx val="84"/>
            <c:bubble3D val="0"/>
            <c:extLst>
              <c:ext xmlns:c16="http://schemas.microsoft.com/office/drawing/2014/chart" uri="{C3380CC4-5D6E-409C-BE32-E72D297353CC}">
                <c16:uniqueId val="{00000018-0C5B-47DF-A882-2AEF98453D09}"/>
              </c:ext>
            </c:extLst>
          </c:dPt>
          <c:dPt>
            <c:idx val="85"/>
            <c:marker>
              <c:symbol val="none"/>
            </c:marker>
            <c:bubble3D val="0"/>
            <c:extLst>
              <c:ext xmlns:c16="http://schemas.microsoft.com/office/drawing/2014/chart" uri="{C3380CC4-5D6E-409C-BE32-E72D297353CC}">
                <c16:uniqueId val="{00000019-0C5B-47DF-A882-2AEF98453D09}"/>
              </c:ext>
            </c:extLst>
          </c:dPt>
          <c:dPt>
            <c:idx val="86"/>
            <c:bubble3D val="0"/>
            <c:extLst>
              <c:ext xmlns:c16="http://schemas.microsoft.com/office/drawing/2014/chart" uri="{C3380CC4-5D6E-409C-BE32-E72D297353CC}">
                <c16:uniqueId val="{0000001A-0C5B-47DF-A882-2AEF98453D09}"/>
              </c:ext>
            </c:extLst>
          </c:dPt>
          <c:dPt>
            <c:idx val="88"/>
            <c:marker>
              <c:symbol val="none"/>
            </c:marker>
            <c:bubble3D val="0"/>
            <c:extLst>
              <c:ext xmlns:c16="http://schemas.microsoft.com/office/drawing/2014/chart" uri="{C3380CC4-5D6E-409C-BE32-E72D297353CC}">
                <c16:uniqueId val="{0000001B-0C5B-47DF-A882-2AEF98453D09}"/>
              </c:ext>
            </c:extLst>
          </c:dPt>
          <c:dPt>
            <c:idx val="89"/>
            <c:marker>
              <c:symbol val="none"/>
            </c:marker>
            <c:bubble3D val="0"/>
            <c:extLst>
              <c:ext xmlns:c16="http://schemas.microsoft.com/office/drawing/2014/chart" uri="{C3380CC4-5D6E-409C-BE32-E72D297353CC}">
                <c16:uniqueId val="{0000001C-0C5B-47DF-A882-2AEF98453D09}"/>
              </c:ext>
            </c:extLst>
          </c:dPt>
          <c:dPt>
            <c:idx val="90"/>
            <c:marker>
              <c:symbol val="none"/>
            </c:marker>
            <c:bubble3D val="0"/>
            <c:extLst>
              <c:ext xmlns:c16="http://schemas.microsoft.com/office/drawing/2014/chart" uri="{C3380CC4-5D6E-409C-BE32-E72D297353CC}">
                <c16:uniqueId val="{0000001D-0C5B-47DF-A882-2AEF98453D09}"/>
              </c:ext>
            </c:extLst>
          </c:dPt>
          <c:dPt>
            <c:idx val="93"/>
            <c:bubble3D val="0"/>
            <c:extLst>
              <c:ext xmlns:c16="http://schemas.microsoft.com/office/drawing/2014/chart" uri="{C3380CC4-5D6E-409C-BE32-E72D297353CC}">
                <c16:uniqueId val="{0000001E-0C5B-47DF-A882-2AEF98453D09}"/>
              </c:ext>
            </c:extLst>
          </c:dPt>
          <c:dPt>
            <c:idx val="102"/>
            <c:bubble3D val="0"/>
            <c:extLst>
              <c:ext xmlns:c16="http://schemas.microsoft.com/office/drawing/2014/chart" uri="{C3380CC4-5D6E-409C-BE32-E72D297353CC}">
                <c16:uniqueId val="{0000001F-0C5B-47DF-A882-2AEF98453D09}"/>
              </c:ext>
            </c:extLst>
          </c:dPt>
          <c:dPt>
            <c:idx val="107"/>
            <c:bubble3D val="0"/>
            <c:extLst>
              <c:ext xmlns:c16="http://schemas.microsoft.com/office/drawing/2014/chart" uri="{C3380CC4-5D6E-409C-BE32-E72D297353CC}">
                <c16:uniqueId val="{00000020-0C5B-47DF-A882-2AEF98453D09}"/>
              </c:ext>
            </c:extLst>
          </c:dPt>
          <c:dPt>
            <c:idx val="108"/>
            <c:bubble3D val="0"/>
            <c:extLst>
              <c:ext xmlns:c16="http://schemas.microsoft.com/office/drawing/2014/chart" uri="{C3380CC4-5D6E-409C-BE32-E72D297353CC}">
                <c16:uniqueId val="{00000021-0C5B-47DF-A882-2AEF98453D09}"/>
              </c:ext>
            </c:extLst>
          </c:dPt>
          <c:dPt>
            <c:idx val="109"/>
            <c:bubble3D val="0"/>
            <c:extLst>
              <c:ext xmlns:c16="http://schemas.microsoft.com/office/drawing/2014/chart" uri="{C3380CC4-5D6E-409C-BE32-E72D297353CC}">
                <c16:uniqueId val="{00000022-0C5B-47DF-A882-2AEF98453D09}"/>
              </c:ext>
            </c:extLst>
          </c:dPt>
          <c:xVal>
            <c:numRef>
              <c:f>'O&amp;M Over Time'!$A$140:$A$219</c:f>
              <c:numCache>
                <c:formatCode>General</c:formatCode>
                <c:ptCount val="80"/>
                <c:pt idx="0">
                  <c:v>2012</c:v>
                </c:pt>
                <c:pt idx="1">
                  <c:v>2007</c:v>
                </c:pt>
                <c:pt idx="2">
                  <c:v>2007</c:v>
                </c:pt>
                <c:pt idx="3">
                  <c:v>2006</c:v>
                </c:pt>
                <c:pt idx="4">
                  <c:v>2004</c:v>
                </c:pt>
                <c:pt idx="5">
                  <c:v>2002</c:v>
                </c:pt>
                <c:pt idx="6">
                  <c:v>2002</c:v>
                </c:pt>
                <c:pt idx="7">
                  <c:v>2002</c:v>
                </c:pt>
                <c:pt idx="8">
                  <c:v>2002</c:v>
                </c:pt>
                <c:pt idx="9">
                  <c:v>2002</c:v>
                </c:pt>
                <c:pt idx="10">
                  <c:v>2002</c:v>
                </c:pt>
                <c:pt idx="11">
                  <c:v>2002</c:v>
                </c:pt>
                <c:pt idx="12">
                  <c:v>2002</c:v>
                </c:pt>
                <c:pt idx="13">
                  <c:v>2002</c:v>
                </c:pt>
                <c:pt idx="14">
                  <c:v>2001</c:v>
                </c:pt>
                <c:pt idx="15">
                  <c:v>2001</c:v>
                </c:pt>
                <c:pt idx="16">
                  <c:v>2001</c:v>
                </c:pt>
                <c:pt idx="17">
                  <c:v>2001</c:v>
                </c:pt>
                <c:pt idx="18">
                  <c:v>2001</c:v>
                </c:pt>
                <c:pt idx="19">
                  <c:v>2001</c:v>
                </c:pt>
                <c:pt idx="20">
                  <c:v>2001</c:v>
                </c:pt>
                <c:pt idx="21">
                  <c:v>2001</c:v>
                </c:pt>
                <c:pt idx="22">
                  <c:v>2001</c:v>
                </c:pt>
                <c:pt idx="23">
                  <c:v>2000</c:v>
                </c:pt>
                <c:pt idx="24">
                  <c:v>2000</c:v>
                </c:pt>
                <c:pt idx="25">
                  <c:v>2000</c:v>
                </c:pt>
                <c:pt idx="26">
                  <c:v>2000</c:v>
                </c:pt>
                <c:pt idx="27">
                  <c:v>2000</c:v>
                </c:pt>
                <c:pt idx="28">
                  <c:v>2000</c:v>
                </c:pt>
                <c:pt idx="29">
                  <c:v>1999</c:v>
                </c:pt>
                <c:pt idx="30">
                  <c:v>1999</c:v>
                </c:pt>
                <c:pt idx="31">
                  <c:v>1999</c:v>
                </c:pt>
                <c:pt idx="32">
                  <c:v>1999</c:v>
                </c:pt>
                <c:pt idx="33">
                  <c:v>1999</c:v>
                </c:pt>
                <c:pt idx="34">
                  <c:v>1999</c:v>
                </c:pt>
                <c:pt idx="35">
                  <c:v>1999</c:v>
                </c:pt>
                <c:pt idx="36">
                  <c:v>1999</c:v>
                </c:pt>
                <c:pt idx="37">
                  <c:v>1999</c:v>
                </c:pt>
                <c:pt idx="38">
                  <c:v>1999</c:v>
                </c:pt>
                <c:pt idx="39">
                  <c:v>1999</c:v>
                </c:pt>
                <c:pt idx="40">
                  <c:v>1999</c:v>
                </c:pt>
                <c:pt idx="41">
                  <c:v>1999</c:v>
                </c:pt>
                <c:pt idx="42">
                  <c:v>1999</c:v>
                </c:pt>
                <c:pt idx="43">
                  <c:v>1999</c:v>
                </c:pt>
                <c:pt idx="44">
                  <c:v>1999</c:v>
                </c:pt>
                <c:pt idx="45">
                  <c:v>1999</c:v>
                </c:pt>
                <c:pt idx="46">
                  <c:v>1999</c:v>
                </c:pt>
                <c:pt idx="47">
                  <c:v>1998</c:v>
                </c:pt>
                <c:pt idx="48">
                  <c:v>1998</c:v>
                </c:pt>
                <c:pt idx="49">
                  <c:v>1998</c:v>
                </c:pt>
                <c:pt idx="50">
                  <c:v>1998</c:v>
                </c:pt>
                <c:pt idx="51">
                  <c:v>1994</c:v>
                </c:pt>
                <c:pt idx="52">
                  <c:v>1994</c:v>
                </c:pt>
                <c:pt idx="53">
                  <c:v>1994</c:v>
                </c:pt>
                <c:pt idx="54">
                  <c:v>1994</c:v>
                </c:pt>
                <c:pt idx="55">
                  <c:v>1994</c:v>
                </c:pt>
                <c:pt idx="56">
                  <c:v>1990</c:v>
                </c:pt>
                <c:pt idx="57">
                  <c:v>1990</c:v>
                </c:pt>
                <c:pt idx="58">
                  <c:v>1990</c:v>
                </c:pt>
                <c:pt idx="59">
                  <c:v>1990</c:v>
                </c:pt>
                <c:pt idx="60">
                  <c:v>1990</c:v>
                </c:pt>
                <c:pt idx="61">
                  <c:v>1989</c:v>
                </c:pt>
                <c:pt idx="62">
                  <c:v>1989</c:v>
                </c:pt>
                <c:pt idx="63">
                  <c:v>1989</c:v>
                </c:pt>
                <c:pt idx="64">
                  <c:v>1987</c:v>
                </c:pt>
                <c:pt idx="65">
                  <c:v>1987</c:v>
                </c:pt>
                <c:pt idx="66">
                  <c:v>1987</c:v>
                </c:pt>
                <c:pt idx="67">
                  <c:v>1987</c:v>
                </c:pt>
                <c:pt idx="68">
                  <c:v>1987</c:v>
                </c:pt>
                <c:pt idx="69">
                  <c:v>1987</c:v>
                </c:pt>
                <c:pt idx="70">
                  <c:v>1985</c:v>
                </c:pt>
                <c:pt idx="71">
                  <c:v>1985</c:v>
                </c:pt>
                <c:pt idx="72">
                  <c:v>1985</c:v>
                </c:pt>
                <c:pt idx="73">
                  <c:v>1985</c:v>
                </c:pt>
                <c:pt idx="74">
                  <c:v>1985</c:v>
                </c:pt>
                <c:pt idx="75">
                  <c:v>1985</c:v>
                </c:pt>
                <c:pt idx="76">
                  <c:v>1984</c:v>
                </c:pt>
                <c:pt idx="77">
                  <c:v>1984</c:v>
                </c:pt>
                <c:pt idx="78">
                  <c:v>1984</c:v>
                </c:pt>
                <c:pt idx="79">
                  <c:v>1984</c:v>
                </c:pt>
              </c:numCache>
            </c:numRef>
          </c:xVal>
          <c:yVal>
            <c:numRef>
              <c:f>'O&amp;M Over Time'!$C$140:$C$219</c:f>
              <c:numCache>
                <c:formatCode>"$"#,##0</c:formatCode>
                <c:ptCount val="80"/>
                <c:pt idx="0">
                  <c:v>68.164198620559304</c:v>
                </c:pt>
                <c:pt idx="1">
                  <c:v>33.850895166987122</c:v>
                </c:pt>
                <c:pt idx="2">
                  <c:v>100.99076508155365</c:v>
                </c:pt>
                <c:pt idx="3">
                  <c:v>132.05103122140628</c:v>
                </c:pt>
                <c:pt idx="4">
                  <c:v>58.729326412812412</c:v>
                </c:pt>
                <c:pt idx="5">
                  <c:v>8.2359331163403979</c:v>
                </c:pt>
                <c:pt idx="6">
                  <c:v>7.5513977134079262</c:v>
                </c:pt>
                <c:pt idx="7">
                  <c:v>38.548510662935911</c:v>
                </c:pt>
                <c:pt idx="8">
                  <c:v>42.914696233633698</c:v>
                </c:pt>
                <c:pt idx="9">
                  <c:v>37.851553826701888</c:v>
                </c:pt>
                <c:pt idx="10">
                  <c:v>19.170832724735639</c:v>
                </c:pt>
                <c:pt idx="11">
                  <c:v>32.771657763636036</c:v>
                </c:pt>
                <c:pt idx="12">
                  <c:v>23.801194645172057</c:v>
                </c:pt>
                <c:pt idx="13">
                  <c:v>39.198229922232585</c:v>
                </c:pt>
                <c:pt idx="14">
                  <c:v>8.3883230637408452</c:v>
                </c:pt>
                <c:pt idx="15">
                  <c:v>4.9436621570551251</c:v>
                </c:pt>
                <c:pt idx="16">
                  <c:v>17.035439597892367</c:v>
                </c:pt>
                <c:pt idx="17">
                  <c:v>27.717392516619974</c:v>
                </c:pt>
                <c:pt idx="18">
                  <c:v>41.576089105545094</c:v>
                </c:pt>
                <c:pt idx="19">
                  <c:v>27.036740342247057</c:v>
                </c:pt>
                <c:pt idx="20">
                  <c:v>64.851581018988668</c:v>
                </c:pt>
                <c:pt idx="21">
                  <c:v>40.865541384489255</c:v>
                </c:pt>
                <c:pt idx="22">
                  <c:v>31.669354243976887</c:v>
                </c:pt>
                <c:pt idx="23">
                  <c:v>55.21068580034963</c:v>
                </c:pt>
                <c:pt idx="24">
                  <c:v>36.162902917354451</c:v>
                </c:pt>
                <c:pt idx="25">
                  <c:v>38.871559796217817</c:v>
                </c:pt>
                <c:pt idx="26">
                  <c:v>31.591548710005309</c:v>
                </c:pt>
                <c:pt idx="27">
                  <c:v>29.352959583454044</c:v>
                </c:pt>
                <c:pt idx="28">
                  <c:v>21.27264766868279</c:v>
                </c:pt>
                <c:pt idx="29">
                  <c:v>61.46332132881134</c:v>
                </c:pt>
                <c:pt idx="30">
                  <c:v>47.029989074939678</c:v>
                </c:pt>
                <c:pt idx="31">
                  <c:v>147.02894711530985</c:v>
                </c:pt>
                <c:pt idx="32">
                  <c:v>72.321974860359745</c:v>
                </c:pt>
                <c:pt idx="33">
                  <c:v>45.102468696933173</c:v>
                </c:pt>
                <c:pt idx="34">
                  <c:v>131.3246584120817</c:v>
                </c:pt>
                <c:pt idx="35">
                  <c:v>29.470442645508438</c:v>
                </c:pt>
                <c:pt idx="36">
                  <c:v>21.636395975093521</c:v>
                </c:pt>
                <c:pt idx="37">
                  <c:v>103.28098664491493</c:v>
                </c:pt>
                <c:pt idx="38">
                  <c:v>42.166579246297367</c:v>
                </c:pt>
                <c:pt idx="39">
                  <c:v>29.479202566324911</c:v>
                </c:pt>
                <c:pt idx="40">
                  <c:v>48.528502926173907</c:v>
                </c:pt>
                <c:pt idx="41">
                  <c:v>37.74690004573123</c:v>
                </c:pt>
                <c:pt idx="42">
                  <c:v>78.023713775457495</c:v>
                </c:pt>
                <c:pt idx="43">
                  <c:v>77.143070966898506</c:v>
                </c:pt>
                <c:pt idx="44">
                  <c:v>66.36872906363547</c:v>
                </c:pt>
                <c:pt idx="45">
                  <c:v>15.238035999917798</c:v>
                </c:pt>
                <c:pt idx="46">
                  <c:v>36.104914033881151</c:v>
                </c:pt>
                <c:pt idx="47">
                  <c:v>60.692234250415126</c:v>
                </c:pt>
                <c:pt idx="48">
                  <c:v>38.166927393453236</c:v>
                </c:pt>
                <c:pt idx="49">
                  <c:v>61.846719500780019</c:v>
                </c:pt>
                <c:pt idx="50">
                  <c:v>39.061539238329871</c:v>
                </c:pt>
                <c:pt idx="51">
                  <c:v>39.577205743249564</c:v>
                </c:pt>
                <c:pt idx="52">
                  <c:v>69.234557319480345</c:v>
                </c:pt>
                <c:pt idx="53">
                  <c:v>57.257024762693959</c:v>
                </c:pt>
                <c:pt idx="54">
                  <c:v>117.8380226195556</c:v>
                </c:pt>
                <c:pt idx="55">
                  <c:v>80.933279582913428</c:v>
                </c:pt>
                <c:pt idx="56">
                  <c:v>67.503914561424423</c:v>
                </c:pt>
                <c:pt idx="57">
                  <c:v>69.1096928960838</c:v>
                </c:pt>
                <c:pt idx="58">
                  <c:v>66.474053271370096</c:v>
                </c:pt>
                <c:pt idx="59">
                  <c:v>122.73042140964851</c:v>
                </c:pt>
                <c:pt idx="60">
                  <c:v>68.690735619498568</c:v>
                </c:pt>
                <c:pt idx="61">
                  <c:v>55.007325834139579</c:v>
                </c:pt>
                <c:pt idx="62">
                  <c:v>53.650218711436118</c:v>
                </c:pt>
                <c:pt idx="63">
                  <c:v>55.24518045486041</c:v>
                </c:pt>
                <c:pt idx="64">
                  <c:v>73.695635082899614</c:v>
                </c:pt>
                <c:pt idx="65">
                  <c:v>83.625053957797604</c:v>
                </c:pt>
                <c:pt idx="66">
                  <c:v>91.525401432951938</c:v>
                </c:pt>
                <c:pt idx="67">
                  <c:v>96.793907032065931</c:v>
                </c:pt>
                <c:pt idx="68">
                  <c:v>102.62634017716967</c:v>
                </c:pt>
                <c:pt idx="69">
                  <c:v>56.378035272469909</c:v>
                </c:pt>
                <c:pt idx="70">
                  <c:v>64.162415656568598</c:v>
                </c:pt>
                <c:pt idx="71">
                  <c:v>61.282388953502213</c:v>
                </c:pt>
                <c:pt idx="72">
                  <c:v>94.555367744234786</c:v>
                </c:pt>
                <c:pt idx="73">
                  <c:v>123.7933814950717</c:v>
                </c:pt>
                <c:pt idx="74">
                  <c:v>109.06359320257637</c:v>
                </c:pt>
                <c:pt idx="75">
                  <c:v>116.82852406195275</c:v>
                </c:pt>
                <c:pt idx="76">
                  <c:v>163.36044077018869</c:v>
                </c:pt>
                <c:pt idx="77">
                  <c:v>90.571145530434464</c:v>
                </c:pt>
                <c:pt idx="78">
                  <c:v>89.716120879603423</c:v>
                </c:pt>
                <c:pt idx="79">
                  <c:v>73.160272058832504</c:v>
                </c:pt>
              </c:numCache>
            </c:numRef>
          </c:yVal>
          <c:smooth val="0"/>
          <c:extLst>
            <c:ext xmlns:c16="http://schemas.microsoft.com/office/drawing/2014/chart" uri="{C3380CC4-5D6E-409C-BE32-E72D297353CC}">
              <c16:uniqueId val="{00000023-0C5B-47DF-A882-2AEF98453D09}"/>
            </c:ext>
          </c:extLst>
        </c:ser>
        <c:ser>
          <c:idx val="1"/>
          <c:order val="1"/>
          <c:tx>
            <c:v>Projects with 2021 O&amp;M data</c:v>
          </c:tx>
          <c:spPr>
            <a:ln w="28575">
              <a:noFill/>
            </a:ln>
          </c:spPr>
          <c:marker>
            <c:symbol val="circle"/>
            <c:size val="8"/>
            <c:spPr>
              <a:solidFill>
                <a:srgbClr val="FF9900"/>
              </a:solidFill>
              <a:ln>
                <a:solidFill>
                  <a:srgbClr val="000000"/>
                </a:solidFill>
                <a:prstDash val="solid"/>
              </a:ln>
            </c:spPr>
          </c:marker>
          <c:dPt>
            <c:idx val="45"/>
            <c:marker>
              <c:spPr>
                <a:noFill/>
                <a:ln>
                  <a:noFill/>
                  <a:prstDash val="solid"/>
                </a:ln>
              </c:spPr>
            </c:marker>
            <c:bubble3D val="0"/>
            <c:extLst>
              <c:ext xmlns:c16="http://schemas.microsoft.com/office/drawing/2014/chart" uri="{C3380CC4-5D6E-409C-BE32-E72D297353CC}">
                <c16:uniqueId val="{00000024-0C5B-47DF-A882-2AEF98453D09}"/>
              </c:ext>
            </c:extLst>
          </c:dPt>
          <c:xVal>
            <c:numRef>
              <c:f>'O&amp;M Over Time'!$A$29:$A$139</c:f>
              <c:numCache>
                <c:formatCode>General</c:formatCode>
                <c:ptCount val="111"/>
                <c:pt idx="0">
                  <c:v>2020</c:v>
                </c:pt>
                <c:pt idx="1">
                  <c:v>2020</c:v>
                </c:pt>
                <c:pt idx="2">
                  <c:v>2020</c:v>
                </c:pt>
                <c:pt idx="3">
                  <c:v>2020</c:v>
                </c:pt>
                <c:pt idx="4">
                  <c:v>2019</c:v>
                </c:pt>
                <c:pt idx="5">
                  <c:v>2020</c:v>
                </c:pt>
                <c:pt idx="6">
                  <c:v>2019</c:v>
                </c:pt>
                <c:pt idx="7">
                  <c:v>2012</c:v>
                </c:pt>
                <c:pt idx="8">
                  <c:v>2019</c:v>
                </c:pt>
                <c:pt idx="9">
                  <c:v>2009</c:v>
                </c:pt>
                <c:pt idx="10">
                  <c:v>2019</c:v>
                </c:pt>
                <c:pt idx="11">
                  <c:v>2012</c:v>
                </c:pt>
                <c:pt idx="12">
                  <c:v>2009</c:v>
                </c:pt>
                <c:pt idx="13">
                  <c:v>2019</c:v>
                </c:pt>
                <c:pt idx="14">
                  <c:v>2020</c:v>
                </c:pt>
                <c:pt idx="15">
                  <c:v>2010</c:v>
                </c:pt>
                <c:pt idx="16">
                  <c:v>2018</c:v>
                </c:pt>
                <c:pt idx="17">
                  <c:v>2019</c:v>
                </c:pt>
                <c:pt idx="18">
                  <c:v>2018</c:v>
                </c:pt>
                <c:pt idx="19">
                  <c:v>2018</c:v>
                </c:pt>
                <c:pt idx="20">
                  <c:v>2008</c:v>
                </c:pt>
                <c:pt idx="21">
                  <c:v>2008</c:v>
                </c:pt>
                <c:pt idx="22">
                  <c:v>2007</c:v>
                </c:pt>
                <c:pt idx="23">
                  <c:v>2008</c:v>
                </c:pt>
                <c:pt idx="24">
                  <c:v>2009</c:v>
                </c:pt>
                <c:pt idx="25">
                  <c:v>2019</c:v>
                </c:pt>
                <c:pt idx="26">
                  <c:v>2020</c:v>
                </c:pt>
                <c:pt idx="27">
                  <c:v>2020</c:v>
                </c:pt>
                <c:pt idx="28">
                  <c:v>2008</c:v>
                </c:pt>
                <c:pt idx="29">
                  <c:v>2012</c:v>
                </c:pt>
                <c:pt idx="30">
                  <c:v>2020</c:v>
                </c:pt>
                <c:pt idx="31">
                  <c:v>2012</c:v>
                </c:pt>
                <c:pt idx="32">
                  <c:v>2010</c:v>
                </c:pt>
                <c:pt idx="33">
                  <c:v>2019</c:v>
                </c:pt>
                <c:pt idx="34">
                  <c:v>2008</c:v>
                </c:pt>
                <c:pt idx="35">
                  <c:v>2007</c:v>
                </c:pt>
                <c:pt idx="36">
                  <c:v>2010</c:v>
                </c:pt>
                <c:pt idx="37">
                  <c:v>2016</c:v>
                </c:pt>
                <c:pt idx="38">
                  <c:v>2019</c:v>
                </c:pt>
                <c:pt idx="39">
                  <c:v>2011</c:v>
                </c:pt>
                <c:pt idx="40">
                  <c:v>2008</c:v>
                </c:pt>
                <c:pt idx="41">
                  <c:v>2007</c:v>
                </c:pt>
                <c:pt idx="42">
                  <c:v>2020</c:v>
                </c:pt>
                <c:pt idx="43">
                  <c:v>2020</c:v>
                </c:pt>
                <c:pt idx="44">
                  <c:v>2008</c:v>
                </c:pt>
                <c:pt idx="45">
                  <c:v>2018</c:v>
                </c:pt>
                <c:pt idx="46">
                  <c:v>2008</c:v>
                </c:pt>
                <c:pt idx="47">
                  <c:v>2020</c:v>
                </c:pt>
                <c:pt idx="48">
                  <c:v>2015</c:v>
                </c:pt>
                <c:pt idx="49">
                  <c:v>2017</c:v>
                </c:pt>
                <c:pt idx="50">
                  <c:v>2008</c:v>
                </c:pt>
                <c:pt idx="51">
                  <c:v>2016</c:v>
                </c:pt>
                <c:pt idx="52">
                  <c:v>2018</c:v>
                </c:pt>
                <c:pt idx="53">
                  <c:v>2012</c:v>
                </c:pt>
                <c:pt idx="54">
                  <c:v>2018</c:v>
                </c:pt>
                <c:pt idx="55">
                  <c:v>2019</c:v>
                </c:pt>
                <c:pt idx="56">
                  <c:v>2020</c:v>
                </c:pt>
                <c:pt idx="57">
                  <c:v>2015</c:v>
                </c:pt>
                <c:pt idx="58">
                  <c:v>2016</c:v>
                </c:pt>
                <c:pt idx="59">
                  <c:v>2005</c:v>
                </c:pt>
                <c:pt idx="60">
                  <c:v>2011</c:v>
                </c:pt>
                <c:pt idx="61">
                  <c:v>2004</c:v>
                </c:pt>
                <c:pt idx="62">
                  <c:v>2017</c:v>
                </c:pt>
                <c:pt idx="63">
                  <c:v>2006</c:v>
                </c:pt>
                <c:pt idx="64">
                  <c:v>2016</c:v>
                </c:pt>
                <c:pt idx="65">
                  <c:v>2006</c:v>
                </c:pt>
                <c:pt idx="66">
                  <c:v>2014</c:v>
                </c:pt>
                <c:pt idx="67">
                  <c:v>2007</c:v>
                </c:pt>
                <c:pt idx="68">
                  <c:v>2011</c:v>
                </c:pt>
                <c:pt idx="69">
                  <c:v>2015</c:v>
                </c:pt>
                <c:pt idx="70">
                  <c:v>2014</c:v>
                </c:pt>
                <c:pt idx="71">
                  <c:v>2014</c:v>
                </c:pt>
                <c:pt idx="72">
                  <c:v>2008</c:v>
                </c:pt>
                <c:pt idx="73">
                  <c:v>2020</c:v>
                </c:pt>
                <c:pt idx="74">
                  <c:v>2009</c:v>
                </c:pt>
                <c:pt idx="75">
                  <c:v>2009</c:v>
                </c:pt>
                <c:pt idx="76">
                  <c:v>2012</c:v>
                </c:pt>
                <c:pt idx="77">
                  <c:v>2016</c:v>
                </c:pt>
                <c:pt idx="78">
                  <c:v>2009</c:v>
                </c:pt>
                <c:pt idx="79">
                  <c:v>2020</c:v>
                </c:pt>
                <c:pt idx="80">
                  <c:v>2020</c:v>
                </c:pt>
                <c:pt idx="81">
                  <c:v>2008</c:v>
                </c:pt>
                <c:pt idx="82">
                  <c:v>2006</c:v>
                </c:pt>
                <c:pt idx="83">
                  <c:v>2009</c:v>
                </c:pt>
                <c:pt idx="84">
                  <c:v>2008</c:v>
                </c:pt>
                <c:pt idx="85">
                  <c:v>2012</c:v>
                </c:pt>
                <c:pt idx="86">
                  <c:v>2015</c:v>
                </c:pt>
                <c:pt idx="87">
                  <c:v>2010</c:v>
                </c:pt>
                <c:pt idx="88">
                  <c:v>2014</c:v>
                </c:pt>
                <c:pt idx="89">
                  <c:v>2011</c:v>
                </c:pt>
                <c:pt idx="90">
                  <c:v>2017</c:v>
                </c:pt>
                <c:pt idx="91">
                  <c:v>2014</c:v>
                </c:pt>
                <c:pt idx="92">
                  <c:v>2020</c:v>
                </c:pt>
                <c:pt idx="93">
                  <c:v>2014</c:v>
                </c:pt>
                <c:pt idx="94">
                  <c:v>2012</c:v>
                </c:pt>
                <c:pt idx="95">
                  <c:v>2012</c:v>
                </c:pt>
                <c:pt idx="96">
                  <c:v>2014</c:v>
                </c:pt>
                <c:pt idx="97">
                  <c:v>2005</c:v>
                </c:pt>
                <c:pt idx="98">
                  <c:v>2009</c:v>
                </c:pt>
                <c:pt idx="99">
                  <c:v>2015</c:v>
                </c:pt>
                <c:pt idx="100">
                  <c:v>2008</c:v>
                </c:pt>
                <c:pt idx="101">
                  <c:v>2010</c:v>
                </c:pt>
                <c:pt idx="102">
                  <c:v>2006</c:v>
                </c:pt>
                <c:pt idx="103">
                  <c:v>2012</c:v>
                </c:pt>
                <c:pt idx="104">
                  <c:v>2001</c:v>
                </c:pt>
                <c:pt idx="105">
                  <c:v>2009</c:v>
                </c:pt>
                <c:pt idx="106">
                  <c:v>2008</c:v>
                </c:pt>
                <c:pt idx="107">
                  <c:v>2014</c:v>
                </c:pt>
                <c:pt idx="108">
                  <c:v>2012</c:v>
                </c:pt>
                <c:pt idx="109">
                  <c:v>2012</c:v>
                </c:pt>
                <c:pt idx="110">
                  <c:v>1999</c:v>
                </c:pt>
              </c:numCache>
            </c:numRef>
          </c:xVal>
          <c:yVal>
            <c:numRef>
              <c:f>'O&amp;M Over Time'!$B$29:$B$139</c:f>
              <c:numCache>
                <c:formatCode>"$"#,##0</c:formatCode>
                <c:ptCount val="111"/>
                <c:pt idx="0">
                  <c:v>7.9298370429252785</c:v>
                </c:pt>
                <c:pt idx="1">
                  <c:v>10.339933097205824</c:v>
                </c:pt>
                <c:pt idx="2">
                  <c:v>11.154049207673062</c:v>
                </c:pt>
                <c:pt idx="3">
                  <c:v>11.355559984057393</c:v>
                </c:pt>
                <c:pt idx="4">
                  <c:v>12.230638777975086</c:v>
                </c:pt>
                <c:pt idx="5">
                  <c:v>12.504685646500594</c:v>
                </c:pt>
                <c:pt idx="6">
                  <c:v>13.972581254562119</c:v>
                </c:pt>
                <c:pt idx="7">
                  <c:v>15.426819619000984</c:v>
                </c:pt>
                <c:pt idx="8">
                  <c:v>15.502437452063926</c:v>
                </c:pt>
                <c:pt idx="9">
                  <c:v>15.537816387006821</c:v>
                </c:pt>
                <c:pt idx="10">
                  <c:v>15.660527375497175</c:v>
                </c:pt>
                <c:pt idx="11">
                  <c:v>15.940234010736738</c:v>
                </c:pt>
                <c:pt idx="12">
                  <c:v>16.383977393736927</c:v>
                </c:pt>
                <c:pt idx="13">
                  <c:v>16.449043687169549</c:v>
                </c:pt>
                <c:pt idx="14">
                  <c:v>17.221370887337986</c:v>
                </c:pt>
                <c:pt idx="15">
                  <c:v>18.163689271160823</c:v>
                </c:pt>
                <c:pt idx="16">
                  <c:v>18.658834562079861</c:v>
                </c:pt>
                <c:pt idx="17">
                  <c:v>19.048962059403763</c:v>
                </c:pt>
                <c:pt idx="18">
                  <c:v>19.267256206358002</c:v>
                </c:pt>
                <c:pt idx="19">
                  <c:v>20.155518728403113</c:v>
                </c:pt>
                <c:pt idx="20">
                  <c:v>20.318106807671068</c:v>
                </c:pt>
                <c:pt idx="21">
                  <c:v>20.357940550106012</c:v>
                </c:pt>
                <c:pt idx="22">
                  <c:v>20.369165275670532</c:v>
                </c:pt>
                <c:pt idx="23">
                  <c:v>21.102298055486308</c:v>
                </c:pt>
                <c:pt idx="24">
                  <c:v>21.347610334759583</c:v>
                </c:pt>
                <c:pt idx="25">
                  <c:v>21.504990723272378</c:v>
                </c:pt>
                <c:pt idx="26">
                  <c:v>21.644222646822204</c:v>
                </c:pt>
                <c:pt idx="27">
                  <c:v>21.675045992115638</c:v>
                </c:pt>
                <c:pt idx="28">
                  <c:v>21.789222868564178</c:v>
                </c:pt>
                <c:pt idx="29">
                  <c:v>22.090013856477761</c:v>
                </c:pt>
                <c:pt idx="30">
                  <c:v>22.356604395604396</c:v>
                </c:pt>
                <c:pt idx="31">
                  <c:v>22.393260287977512</c:v>
                </c:pt>
                <c:pt idx="32">
                  <c:v>22.456048572540563</c:v>
                </c:pt>
                <c:pt idx="33">
                  <c:v>22.647996966391943</c:v>
                </c:pt>
                <c:pt idx="34">
                  <c:v>22.682182880267852</c:v>
                </c:pt>
                <c:pt idx="35">
                  <c:v>23.035483727442802</c:v>
                </c:pt>
                <c:pt idx="36">
                  <c:v>23.176739231146108</c:v>
                </c:pt>
                <c:pt idx="37">
                  <c:v>23.348676784597721</c:v>
                </c:pt>
                <c:pt idx="38">
                  <c:v>23.725238750559647</c:v>
                </c:pt>
                <c:pt idx="39">
                  <c:v>23.8069169439825</c:v>
                </c:pt>
                <c:pt idx="40">
                  <c:v>24.401373030687918</c:v>
                </c:pt>
                <c:pt idx="41">
                  <c:v>24.545149242674956</c:v>
                </c:pt>
                <c:pt idx="42">
                  <c:v>24.551706422018349</c:v>
                </c:pt>
                <c:pt idx="43">
                  <c:v>24.986590476190475</c:v>
                </c:pt>
                <c:pt idx="44">
                  <c:v>25.149724317696528</c:v>
                </c:pt>
                <c:pt idx="45">
                  <c:v>25.173751019406819</c:v>
                </c:pt>
                <c:pt idx="46">
                  <c:v>25.423346241801589</c:v>
                </c:pt>
                <c:pt idx="47">
                  <c:v>25.635398019801979</c:v>
                </c:pt>
                <c:pt idx="48">
                  <c:v>25.93103045562755</c:v>
                </c:pt>
                <c:pt idx="49">
                  <c:v>26.024955261787824</c:v>
                </c:pt>
                <c:pt idx="50">
                  <c:v>26.18961321899328</c:v>
                </c:pt>
                <c:pt idx="51">
                  <c:v>26.275425103310216</c:v>
                </c:pt>
                <c:pt idx="52">
                  <c:v>26.392458922153661</c:v>
                </c:pt>
                <c:pt idx="53">
                  <c:v>26.399456653903687</c:v>
                </c:pt>
                <c:pt idx="54">
                  <c:v>26.435937481747832</c:v>
                </c:pt>
                <c:pt idx="55">
                  <c:v>26.614742942596045</c:v>
                </c:pt>
                <c:pt idx="56">
                  <c:v>26.667386666666665</c:v>
                </c:pt>
                <c:pt idx="57">
                  <c:v>26.702695228549647</c:v>
                </c:pt>
                <c:pt idx="58">
                  <c:v>27.083126220510458</c:v>
                </c:pt>
                <c:pt idx="59">
                  <c:v>27.218500775374164</c:v>
                </c:pt>
                <c:pt idx="60">
                  <c:v>27.363121566637666</c:v>
                </c:pt>
                <c:pt idx="61">
                  <c:v>27.481463481868907</c:v>
                </c:pt>
                <c:pt idx="62">
                  <c:v>27.541905334387604</c:v>
                </c:pt>
                <c:pt idx="63">
                  <c:v>27.545703826067804</c:v>
                </c:pt>
                <c:pt idx="64">
                  <c:v>27.675873868668809</c:v>
                </c:pt>
                <c:pt idx="65">
                  <c:v>27.692560065113483</c:v>
                </c:pt>
                <c:pt idx="66">
                  <c:v>28.042399862516159</c:v>
                </c:pt>
                <c:pt idx="67">
                  <c:v>28.42669277149745</c:v>
                </c:pt>
                <c:pt idx="68">
                  <c:v>28.67664765899254</c:v>
                </c:pt>
                <c:pt idx="69">
                  <c:v>28.904783444035008</c:v>
                </c:pt>
                <c:pt idx="70">
                  <c:v>29.107637366614803</c:v>
                </c:pt>
                <c:pt idx="71">
                  <c:v>29.477412192754297</c:v>
                </c:pt>
                <c:pt idx="72">
                  <c:v>29.682636116063456</c:v>
                </c:pt>
                <c:pt idx="73">
                  <c:v>29.738346666666665</c:v>
                </c:pt>
                <c:pt idx="74">
                  <c:v>29.747879573263301</c:v>
                </c:pt>
                <c:pt idx="75">
                  <c:v>29.835078128403676</c:v>
                </c:pt>
                <c:pt idx="76">
                  <c:v>29.986291767643479</c:v>
                </c:pt>
                <c:pt idx="77">
                  <c:v>30.028574221839591</c:v>
                </c:pt>
                <c:pt idx="78">
                  <c:v>30.221913791965761</c:v>
                </c:pt>
                <c:pt idx="79">
                  <c:v>31.097653846153847</c:v>
                </c:pt>
                <c:pt idx="80">
                  <c:v>31.324909090909092</c:v>
                </c:pt>
                <c:pt idx="81">
                  <c:v>31.803046429247168</c:v>
                </c:pt>
                <c:pt idx="82">
                  <c:v>31.880555190412132</c:v>
                </c:pt>
                <c:pt idx="83">
                  <c:v>31.998244775008661</c:v>
                </c:pt>
                <c:pt idx="84">
                  <c:v>32.371342583495455</c:v>
                </c:pt>
                <c:pt idx="85">
                  <c:v>32.715920543591253</c:v>
                </c:pt>
                <c:pt idx="86">
                  <c:v>33.213699631414961</c:v>
                </c:pt>
                <c:pt idx="87">
                  <c:v>33.855987233722288</c:v>
                </c:pt>
                <c:pt idx="88">
                  <c:v>35.096871743044176</c:v>
                </c:pt>
                <c:pt idx="89">
                  <c:v>35.99321685309134</c:v>
                </c:pt>
                <c:pt idx="90">
                  <c:v>36.674774874501104</c:v>
                </c:pt>
                <c:pt idx="91">
                  <c:v>36.790739003832371</c:v>
                </c:pt>
                <c:pt idx="92">
                  <c:v>38.359277708592778</c:v>
                </c:pt>
                <c:pt idx="93">
                  <c:v>39.334527497705444</c:v>
                </c:pt>
                <c:pt idx="94">
                  <c:v>40.33834823981487</c:v>
                </c:pt>
                <c:pt idx="95">
                  <c:v>40.716134192741272</c:v>
                </c:pt>
                <c:pt idx="96">
                  <c:v>42.602839479225558</c:v>
                </c:pt>
                <c:pt idx="97">
                  <c:v>43.082290429149005</c:v>
                </c:pt>
                <c:pt idx="98">
                  <c:v>43.382029794991936</c:v>
                </c:pt>
                <c:pt idx="99">
                  <c:v>44.259548955361659</c:v>
                </c:pt>
                <c:pt idx="100">
                  <c:v>44.26051706419485</c:v>
                </c:pt>
                <c:pt idx="101">
                  <c:v>44.547848996886934</c:v>
                </c:pt>
                <c:pt idx="102">
                  <c:v>45.623926311522375</c:v>
                </c:pt>
                <c:pt idx="103">
                  <c:v>45.727137389148886</c:v>
                </c:pt>
                <c:pt idx="104">
                  <c:v>48.199579425179223</c:v>
                </c:pt>
                <c:pt idx="105">
                  <c:v>50.770644471959493</c:v>
                </c:pt>
                <c:pt idx="106">
                  <c:v>51.66603715212554</c:v>
                </c:pt>
                <c:pt idx="107">
                  <c:v>53.325125763526216</c:v>
                </c:pt>
                <c:pt idx="108">
                  <c:v>57.689132185856515</c:v>
                </c:pt>
                <c:pt idx="109">
                  <c:v>58.812260874310468</c:v>
                </c:pt>
                <c:pt idx="110">
                  <c:v>64.64439392161681</c:v>
                </c:pt>
              </c:numCache>
            </c:numRef>
          </c:yVal>
          <c:smooth val="0"/>
          <c:extLst>
            <c:ext xmlns:c16="http://schemas.microsoft.com/office/drawing/2014/chart" uri="{C3380CC4-5D6E-409C-BE32-E72D297353CC}">
              <c16:uniqueId val="{00000025-0C5B-47DF-A882-2AEF98453D09}"/>
            </c:ext>
          </c:extLst>
        </c:ser>
        <c:dLbls>
          <c:showLegendKey val="0"/>
          <c:showVal val="0"/>
          <c:showCatName val="0"/>
          <c:showSerName val="0"/>
          <c:showPercent val="0"/>
          <c:showBubbleSize val="0"/>
        </c:dLbls>
        <c:axId val="105070592"/>
        <c:axId val="105072896"/>
      </c:scatterChart>
      <c:valAx>
        <c:axId val="105070592"/>
        <c:scaling>
          <c:orientation val="minMax"/>
          <c:max val="2020"/>
          <c:min val="1984"/>
        </c:scaling>
        <c:delete val="0"/>
        <c:axPos val="b"/>
        <c:title>
          <c:tx>
            <c:rich>
              <a:bodyPr/>
              <a:lstStyle/>
              <a:p>
                <a:pPr>
                  <a:defRPr/>
                </a:pPr>
                <a:r>
                  <a:rPr lang="en-US"/>
                  <a:t>Commercial Operation Date</a:t>
                </a:r>
              </a:p>
            </c:rich>
          </c:tx>
          <c:layout>
            <c:manualLayout>
              <c:xMode val="edge"/>
              <c:yMode val="edge"/>
              <c:x val="0.36827764317921796"/>
              <c:y val="0.93911201463974125"/>
            </c:manualLayout>
          </c:layout>
          <c:overlay val="0"/>
          <c:spPr>
            <a:noFill/>
            <a:ln w="25400">
              <a:noFill/>
            </a:ln>
          </c:spPr>
        </c:title>
        <c:numFmt formatCode="General" sourceLinked="1"/>
        <c:majorTickMark val="none"/>
        <c:minorTickMark val="none"/>
        <c:tickLblPos val="nextTo"/>
        <c:spPr>
          <a:ln w="3175">
            <a:solidFill>
              <a:schemeClr val="bg1">
                <a:lumMod val="75000"/>
              </a:schemeClr>
            </a:solidFill>
            <a:prstDash val="solid"/>
          </a:ln>
        </c:spPr>
        <c:txPr>
          <a:bodyPr rot="0" vert="horz"/>
          <a:lstStyle/>
          <a:p>
            <a:pPr>
              <a:defRPr/>
            </a:pPr>
            <a:endParaRPr lang="en-US"/>
          </a:p>
        </c:txPr>
        <c:crossAx val="105072896"/>
        <c:crosses val="autoZero"/>
        <c:crossBetween val="midCat"/>
        <c:majorUnit val="4"/>
      </c:valAx>
      <c:valAx>
        <c:axId val="105072896"/>
        <c:scaling>
          <c:orientation val="minMax"/>
          <c:max val="16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a:pPr>
            <a:endParaRPr lang="en-US"/>
          </a:p>
        </c:txPr>
        <c:crossAx val="105070592"/>
        <c:crosses val="autoZero"/>
        <c:crossBetween val="midCat"/>
        <c:majorUnit val="40"/>
      </c:valAx>
      <c:spPr>
        <a:noFill/>
        <a:ln w="25400">
          <a:noFill/>
        </a:ln>
      </c:spPr>
    </c:plotArea>
    <c:legend>
      <c:legendPos val="r"/>
      <c:layout>
        <c:manualLayout>
          <c:xMode val="edge"/>
          <c:yMode val="edge"/>
          <c:x val="0.5981147002294005"/>
          <c:y val="8.43094240085661E-2"/>
          <c:w val="0.36759739458236634"/>
          <c:h val="0.13192277443742548"/>
        </c:manualLayout>
      </c:layout>
      <c:overlay val="0"/>
      <c:spPr>
        <a:solidFill>
          <a:srgbClr val="FFFFFF"/>
        </a:solidFill>
        <a:ln w="3175">
          <a:solidFill>
            <a:schemeClr val="bg1">
              <a:lumMod val="75000"/>
            </a:scheme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a:ea typeface="Arial"/>
          <a:cs typeface="Arial"/>
        </a:defRPr>
      </a:pPr>
      <a:endParaRPr lang="en-US"/>
    </a:p>
  </c:txPr>
  <c:printSettings>
    <c:headerFooter alignWithMargins="0"/>
    <c:pageMargins b="1" l="0.750000000000002" r="0.750000000000002" t="1" header="0.5" footer="0.5"/>
    <c:pageSetup orientation="landscape"/>
  </c:printSettings>
  <c:userShapes r:id="rId1"/>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6.0311595665926372E-2"/>
          <c:y val="0.10724302319352939"/>
          <c:w val="0.91953849518810149"/>
          <c:h val="0.75368150409770207"/>
        </c:manualLayout>
      </c:layout>
      <c:barChart>
        <c:barDir val="col"/>
        <c:grouping val="clustered"/>
        <c:varyColors val="0"/>
        <c:ser>
          <c:idx val="0"/>
          <c:order val="0"/>
          <c:tx>
            <c:strRef>
              <c:f>'O&amp;M by Project Age'!$A$28</c:f>
              <c:strCache>
                <c:ptCount val="1"/>
                <c:pt idx="0">
                  <c:v>1998−2005</c:v>
                </c:pt>
              </c:strCache>
            </c:strRef>
          </c:tx>
          <c:spPr>
            <a:solidFill>
              <a:sysClr val="window" lastClr="FFFFFF">
                <a:lumMod val="75000"/>
              </a:sysClr>
            </a:solidFill>
            <a:ln w="3175">
              <a:solidFill>
                <a:sysClr val="window" lastClr="FFFFFF">
                  <a:lumMod val="50000"/>
                </a:sysClr>
              </a:solidFill>
              <a:prstDash val="solid"/>
            </a:ln>
          </c:spPr>
          <c:invertIfNegative val="0"/>
          <c:cat>
            <c:numRef>
              <c:f>'O&amp;M by Project Age'!$B$27:$U$27</c:f>
              <c:numCache>
                <c:formatCode>General</c:formatCode>
                <c:ptCount val="2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numCache>
            </c:numRef>
          </c:cat>
          <c:val>
            <c:numRef>
              <c:f>'O&amp;M by Project Age'!$B$28:$U$28</c:f>
              <c:numCache>
                <c:formatCode>"$"#,##0_);\("$"#,##0\)</c:formatCode>
                <c:ptCount val="20"/>
                <c:pt idx="0">
                  <c:v>32.771657763636036</c:v>
                </c:pt>
                <c:pt idx="1">
                  <c:v>34.409178533864811</c:v>
                </c:pt>
                <c:pt idx="2">
                  <c:v>35.741006018816108</c:v>
                </c:pt>
                <c:pt idx="3">
                  <c:v>45.125491626649968</c:v>
                </c:pt>
                <c:pt idx="4">
                  <c:v>50.046385774986241</c:v>
                </c:pt>
                <c:pt idx="5">
                  <c:v>55.985614118403952</c:v>
                </c:pt>
                <c:pt idx="6">
                  <c:v>48.481769965951514</c:v>
                </c:pt>
                <c:pt idx="7">
                  <c:v>45.916624299444223</c:v>
                </c:pt>
                <c:pt idx="8">
                  <c:v>51.957244731192873</c:v>
                </c:pt>
                <c:pt idx="9">
                  <c:v>59.867030446244847</c:v>
                </c:pt>
                <c:pt idx="10">
                  <c:v>78.39507104871592</c:v>
                </c:pt>
                <c:pt idx="11">
                  <c:v>74.73705102472988</c:v>
                </c:pt>
                <c:pt idx="12">
                  <c:v>62.703764342146187</c:v>
                </c:pt>
                <c:pt idx="13">
                  <c:v>43.65910847430753</c:v>
                </c:pt>
                <c:pt idx="14">
                  <c:v>57.646194522214898</c:v>
                </c:pt>
                <c:pt idx="15">
                  <c:v>47.013917454159269</c:v>
                </c:pt>
                <c:pt idx="16">
                  <c:v>44.423347468282287</c:v>
                </c:pt>
                <c:pt idx="17">
                  <c:v>53.227122064450555</c:v>
                </c:pt>
                <c:pt idx="18">
                  <c:v>40.191773580022385</c:v>
                </c:pt>
                <c:pt idx="19">
                  <c:v>51.581715124442191</c:v>
                </c:pt>
              </c:numCache>
            </c:numRef>
          </c:val>
          <c:extLst>
            <c:ext xmlns:c16="http://schemas.microsoft.com/office/drawing/2014/chart" uri="{C3380CC4-5D6E-409C-BE32-E72D297353CC}">
              <c16:uniqueId val="{00000000-BC2D-4A1F-B2E9-E93CBA17709C}"/>
            </c:ext>
          </c:extLst>
        </c:ser>
        <c:ser>
          <c:idx val="2"/>
          <c:order val="1"/>
          <c:tx>
            <c:strRef>
              <c:f>'O&amp;M by Project Age'!$A$29</c:f>
              <c:strCache>
                <c:ptCount val="1"/>
                <c:pt idx="0">
                  <c:v>2006−2012</c:v>
                </c:pt>
              </c:strCache>
            </c:strRef>
          </c:tx>
          <c:spPr>
            <a:solidFill>
              <a:srgbClr val="4F81BD">
                <a:lumMod val="60000"/>
                <a:lumOff val="40000"/>
              </a:srgbClr>
            </a:solidFill>
            <a:ln w="3175">
              <a:solidFill>
                <a:srgbClr val="4F81BD"/>
              </a:solidFill>
              <a:prstDash val="solid"/>
            </a:ln>
          </c:spPr>
          <c:invertIfNegative val="0"/>
          <c:cat>
            <c:numRef>
              <c:f>'O&amp;M by Project Age'!$B$27:$U$27</c:f>
              <c:numCache>
                <c:formatCode>General</c:formatCode>
                <c:ptCount val="2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numCache>
            </c:numRef>
          </c:cat>
          <c:val>
            <c:numRef>
              <c:f>'O&amp;M by Project Age'!$B$29:$U$29</c:f>
              <c:numCache>
                <c:formatCode>"$"#,##0_);\("$"#,##0\)</c:formatCode>
                <c:ptCount val="20"/>
                <c:pt idx="0">
                  <c:v>26.607648700050255</c:v>
                </c:pt>
                <c:pt idx="1">
                  <c:v>27.926810890852394</c:v>
                </c:pt>
                <c:pt idx="2">
                  <c:v>28.87469708940889</c:v>
                </c:pt>
                <c:pt idx="3">
                  <c:v>28.34173478516923</c:v>
                </c:pt>
                <c:pt idx="4">
                  <c:v>27.753798368461702</c:v>
                </c:pt>
                <c:pt idx="5">
                  <c:v>29.259198618920216</c:v>
                </c:pt>
                <c:pt idx="6">
                  <c:v>28.726833855582687</c:v>
                </c:pt>
                <c:pt idx="7">
                  <c:v>26.968997882788422</c:v>
                </c:pt>
                <c:pt idx="8">
                  <c:v>25.223093984910804</c:v>
                </c:pt>
                <c:pt idx="9">
                  <c:v>20.441598765432097</c:v>
                </c:pt>
                <c:pt idx="10">
                  <c:v>21.101929914738513</c:v>
                </c:pt>
                <c:pt idx="11">
                  <c:v>23.220186700636038</c:v>
                </c:pt>
                <c:pt idx="12">
                  <c:v>24.779711366641891</c:v>
                </c:pt>
                <c:pt idx="13">
                  <c:v>23.66162962962963</c:v>
                </c:pt>
                <c:pt idx="14">
                  <c:v>24.298787044754484</c:v>
                </c:pt>
                <c:pt idx="15">
                  <c:v>0</c:v>
                </c:pt>
                <c:pt idx="16">
                  <c:v>0</c:v>
                </c:pt>
                <c:pt idx="17">
                  <c:v>0</c:v>
                </c:pt>
                <c:pt idx="18">
                  <c:v>0</c:v>
                </c:pt>
                <c:pt idx="19">
                  <c:v>0</c:v>
                </c:pt>
              </c:numCache>
            </c:numRef>
          </c:val>
          <c:extLst>
            <c:ext xmlns:c16="http://schemas.microsoft.com/office/drawing/2014/chart" uri="{C3380CC4-5D6E-409C-BE32-E72D297353CC}">
              <c16:uniqueId val="{00000001-BC2D-4A1F-B2E9-E93CBA17709C}"/>
            </c:ext>
          </c:extLst>
        </c:ser>
        <c:ser>
          <c:idx val="1"/>
          <c:order val="2"/>
          <c:tx>
            <c:strRef>
              <c:f>'O&amp;M by Project Age'!$A$30</c:f>
              <c:strCache>
                <c:ptCount val="1"/>
                <c:pt idx="0">
                  <c:v>2013−2020</c:v>
                </c:pt>
              </c:strCache>
            </c:strRef>
          </c:tx>
          <c:spPr>
            <a:solidFill>
              <a:srgbClr val="9BBB59"/>
            </a:solidFill>
            <a:ln w="3175">
              <a:solidFill>
                <a:srgbClr val="9BBB59">
                  <a:lumMod val="50000"/>
                </a:srgbClr>
              </a:solidFill>
            </a:ln>
          </c:spPr>
          <c:invertIfNegative val="0"/>
          <c:cat>
            <c:numRef>
              <c:f>'O&amp;M by Project Age'!$B$27:$U$27</c:f>
              <c:numCache>
                <c:formatCode>General</c:formatCode>
                <c:ptCount val="2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numCache>
            </c:numRef>
          </c:cat>
          <c:val>
            <c:numRef>
              <c:f>'O&amp;M by Project Age'!$B$30:$U$30</c:f>
              <c:numCache>
                <c:formatCode>"$"#,##0_);\("$"#,##0\)</c:formatCode>
                <c:ptCount val="20"/>
                <c:pt idx="0">
                  <c:v>24.605524566032695</c:v>
                </c:pt>
                <c:pt idx="1">
                  <c:v>26.917481587632007</c:v>
                </c:pt>
                <c:pt idx="2">
                  <c:v>27.239927817709109</c:v>
                </c:pt>
                <c:pt idx="3">
                  <c:v>28.149044342125997</c:v>
                </c:pt>
                <c:pt idx="4">
                  <c:v>29.060458007420685</c:v>
                </c:pt>
                <c:pt idx="5">
                  <c:v>30.817270930579799</c:v>
                </c:pt>
                <c:pt idx="6">
                  <c:v>34.018168155279909</c:v>
                </c:pt>
                <c:pt idx="7">
                  <c:v>0</c:v>
                </c:pt>
                <c:pt idx="8">
                  <c:v>0</c:v>
                </c:pt>
                <c:pt idx="9">
                  <c:v>0</c:v>
                </c:pt>
                <c:pt idx="10">
                  <c:v>0</c:v>
                </c:pt>
                <c:pt idx="11">
                  <c:v>0</c:v>
                </c:pt>
                <c:pt idx="12">
                  <c:v>0</c:v>
                </c:pt>
                <c:pt idx="13">
                  <c:v>0</c:v>
                </c:pt>
                <c:pt idx="14">
                  <c:v>0</c:v>
                </c:pt>
                <c:pt idx="15">
                  <c:v>0</c:v>
                </c:pt>
                <c:pt idx="16">
                  <c:v>0</c:v>
                </c:pt>
                <c:pt idx="17">
                  <c:v>0</c:v>
                </c:pt>
                <c:pt idx="18">
                  <c:v>0</c:v>
                </c:pt>
                <c:pt idx="19">
                  <c:v>0</c:v>
                </c:pt>
              </c:numCache>
            </c:numRef>
          </c:val>
          <c:extLst>
            <c:ext xmlns:c16="http://schemas.microsoft.com/office/drawing/2014/chart" uri="{C3380CC4-5D6E-409C-BE32-E72D297353CC}">
              <c16:uniqueId val="{00000002-BC2D-4A1F-B2E9-E93CBA17709C}"/>
            </c:ext>
          </c:extLst>
        </c:ser>
        <c:dLbls>
          <c:showLegendKey val="0"/>
          <c:showVal val="0"/>
          <c:showCatName val="0"/>
          <c:showSerName val="0"/>
          <c:showPercent val="0"/>
          <c:showBubbleSize val="0"/>
        </c:dLbls>
        <c:gapWidth val="30"/>
        <c:axId val="50592384"/>
        <c:axId val="50660096"/>
      </c:barChart>
      <c:catAx>
        <c:axId val="50592384"/>
        <c:scaling>
          <c:orientation val="minMax"/>
        </c:scaling>
        <c:delete val="0"/>
        <c:axPos val="b"/>
        <c:title>
          <c:tx>
            <c:rich>
              <a:bodyPr/>
              <a:lstStyle/>
              <a:p>
                <a:pPr>
                  <a:defRPr>
                    <a:solidFill>
                      <a:sysClr val="windowText" lastClr="000000"/>
                    </a:solidFill>
                  </a:defRPr>
                </a:pPr>
                <a:r>
                  <a:rPr lang="en-US">
                    <a:solidFill>
                      <a:sysClr val="windowText" lastClr="000000"/>
                    </a:solidFill>
                  </a:rPr>
                  <a:t>Project Age (Number of Years Since Commercial Operation Date)</a:t>
                </a:r>
              </a:p>
            </c:rich>
          </c:tx>
          <c:layout>
            <c:manualLayout>
              <c:xMode val="edge"/>
              <c:yMode val="edge"/>
              <c:x val="0.19264116023958544"/>
              <c:y val="0.93150731158605171"/>
            </c:manualLayout>
          </c:layout>
          <c:overlay val="0"/>
          <c:spPr>
            <a:noFill/>
            <a:ln w="25400">
              <a:noFill/>
            </a:ln>
          </c:spPr>
        </c:title>
        <c:numFmt formatCode="General" sourceLinked="1"/>
        <c:majorTickMark val="none"/>
        <c:minorTickMark val="none"/>
        <c:tickLblPos val="nextTo"/>
        <c:spPr>
          <a:ln w="3175">
            <a:noFill/>
            <a:prstDash val="solid"/>
          </a:ln>
        </c:spPr>
        <c:txPr>
          <a:bodyPr rot="0" vert="horz"/>
          <a:lstStyle/>
          <a:p>
            <a:pPr>
              <a:defRPr>
                <a:solidFill>
                  <a:sysClr val="windowText" lastClr="000000"/>
                </a:solidFill>
              </a:defRPr>
            </a:pPr>
            <a:endParaRPr lang="en-US"/>
          </a:p>
        </c:txPr>
        <c:crossAx val="50660096"/>
        <c:crosses val="autoZero"/>
        <c:auto val="1"/>
        <c:lblAlgn val="ctr"/>
        <c:lblOffset val="0"/>
        <c:tickLblSkip val="1"/>
        <c:tickMarkSkip val="1"/>
        <c:noMultiLvlLbl val="0"/>
      </c:catAx>
      <c:valAx>
        <c:axId val="50660096"/>
        <c:scaling>
          <c:orientation val="minMax"/>
          <c:max val="80"/>
        </c:scaling>
        <c:delete val="0"/>
        <c:axPos val="l"/>
        <c:majorGridlines>
          <c:spPr>
            <a:ln w="3175">
              <a:solidFill>
                <a:sysClr val="window" lastClr="FFFFFF">
                  <a:lumMod val="75000"/>
                </a:sysClr>
              </a:solidFill>
              <a:prstDash val="solid"/>
            </a:ln>
          </c:spPr>
        </c:majorGridlines>
        <c:numFmt formatCode="0"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50592384"/>
        <c:crosses val="autoZero"/>
        <c:crossBetween val="between"/>
        <c:majorUnit val="20"/>
      </c:valAx>
      <c:spPr>
        <a:noFill/>
        <a:ln w="25400">
          <a:noFill/>
        </a:ln>
      </c:spPr>
    </c:plotArea>
    <c:legend>
      <c:legendPos val="r"/>
      <c:layout>
        <c:manualLayout>
          <c:xMode val="edge"/>
          <c:yMode val="edge"/>
          <c:x val="0.83606815321738748"/>
          <c:y val="0.13783529718359674"/>
          <c:w val="0.13646897503196717"/>
          <c:h val="0.20313367079115111"/>
        </c:manualLayout>
      </c:layout>
      <c:overlay val="0"/>
      <c:spPr>
        <a:solidFill>
          <a:srgbClr val="FFFFFF"/>
        </a:solidFill>
        <a:ln w="3175">
          <a:solidFill>
            <a:sysClr val="window" lastClr="FFFFFF">
              <a:lumMod val="75000"/>
            </a:sysClr>
          </a:solidFill>
        </a:ln>
      </c:spPr>
    </c:legend>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0000000000002" r="0.750000000000002" t="1" header="0.5" footer="0.5"/>
    <c:pageSetup orientation="landscape"/>
  </c:printSettings>
  <c:userShapes r:id="rId2"/>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E10D-405C-9974-93234D02B815}"/>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64.56501100678112</c:v>
                </c:pt>
                <c:pt idx="35">
                  <c:v>44.047766138255604</c:v>
                </c:pt>
                <c:pt idx="36">
                  <c:v>#N/A</c:v>
                </c:pt>
                <c:pt idx="37">
                  <c:v>#N/A</c:v>
                </c:pt>
                <c:pt idx="38">
                  <c:v>59.246871833018304</c:v>
                </c:pt>
                <c:pt idx="39">
                  <c:v>61.13540321206041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58.560785779275321</c:v>
                </c:pt>
                <c:pt idx="56">
                  <c:v>#N/A</c:v>
                </c:pt>
                <c:pt idx="57">
                  <c:v>#N/A</c:v>
                </c:pt>
                <c:pt idx="58">
                  <c:v>#N/A</c:v>
                </c:pt>
                <c:pt idx="59">
                  <c:v>#N/A</c:v>
                </c:pt>
                <c:pt idx="60">
                  <c:v>54.753721033001696</c:v>
                </c:pt>
                <c:pt idx="61">
                  <c:v>#N/A</c:v>
                </c:pt>
                <c:pt idx="62">
                  <c:v>#N/A</c:v>
                </c:pt>
                <c:pt idx="63">
                  <c:v>#N/A</c:v>
                </c:pt>
                <c:pt idx="64">
                  <c:v>#N/A</c:v>
                </c:pt>
                <c:pt idx="65">
                  <c:v>#N/A</c:v>
                </c:pt>
                <c:pt idx="66">
                  <c:v>#N/A</c:v>
                </c:pt>
                <c:pt idx="67">
                  <c:v>#N/A</c:v>
                </c:pt>
                <c:pt idx="68">
                  <c:v>#N/A</c:v>
                </c:pt>
                <c:pt idx="69">
                  <c:v>68.930055936068669</c:v>
                </c:pt>
                <c:pt idx="70">
                  <c:v>#N/A</c:v>
                </c:pt>
                <c:pt idx="71">
                  <c:v>#N/A</c:v>
                </c:pt>
                <c:pt idx="72">
                  <c:v>66.928349336313545</c:v>
                </c:pt>
                <c:pt idx="73">
                  <c:v>#N/A</c:v>
                </c:pt>
                <c:pt idx="74">
                  <c:v>73.929244093389258</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70.970070135708042</c:v>
                </c:pt>
                <c:pt idx="90">
                  <c:v>#N/A</c:v>
                </c:pt>
                <c:pt idx="91">
                  <c:v>#N/A</c:v>
                </c:pt>
                <c:pt idx="92">
                  <c:v>#N/A</c:v>
                </c:pt>
                <c:pt idx="93">
                  <c:v>#N/A</c:v>
                </c:pt>
                <c:pt idx="94">
                  <c:v>76.072727574683981</c:v>
                </c:pt>
                <c:pt idx="95">
                  <c:v>#N/A</c:v>
                </c:pt>
                <c:pt idx="96">
                  <c:v>#N/A</c:v>
                </c:pt>
                <c:pt idx="97">
                  <c:v>#N/A</c:v>
                </c:pt>
                <c:pt idx="98">
                  <c:v>#N/A</c:v>
                </c:pt>
                <c:pt idx="99">
                  <c:v>#N/A</c:v>
                </c:pt>
                <c:pt idx="100">
                  <c:v>#N/A</c:v>
                </c:pt>
                <c:pt idx="101">
                  <c:v>#N/A</c:v>
                </c:pt>
                <c:pt idx="102">
                  <c:v>#N/A</c:v>
                </c:pt>
                <c:pt idx="103">
                  <c:v>#N/A</c:v>
                </c:pt>
                <c:pt idx="104">
                  <c:v>72.427872806023842</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93.299738000052855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112.93070651963626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117.79341988426631</c:v>
                </c:pt>
                <c:pt idx="219">
                  <c:v>117.80875490241773</c:v>
                </c:pt>
                <c:pt idx="220">
                  <c:v>117.79697389351691</c:v>
                </c:pt>
                <c:pt idx="221">
                  <c:v>117.79022794203554</c:v>
                </c:pt>
                <c:pt idx="222">
                  <c:v>117.789779956503</c:v>
                </c:pt>
                <c:pt idx="223">
                  <c:v>#N/A</c:v>
                </c:pt>
                <c:pt idx="224">
                  <c:v>#N/A</c:v>
                </c:pt>
                <c:pt idx="225">
                  <c:v>130.49693577503808</c:v>
                </c:pt>
                <c:pt idx="226">
                  <c:v>#N/A</c:v>
                </c:pt>
                <c:pt idx="227">
                  <c:v>#N/A</c:v>
                </c:pt>
                <c:pt idx="228">
                  <c:v>#N/A</c:v>
                </c:pt>
                <c:pt idx="229">
                  <c:v>#N/A</c:v>
                </c:pt>
                <c:pt idx="230">
                  <c:v>#N/A</c:v>
                </c:pt>
                <c:pt idx="231">
                  <c:v>#N/A</c:v>
                </c:pt>
                <c:pt idx="232">
                  <c:v>#N/A</c:v>
                </c:pt>
                <c:pt idx="233">
                  <c:v>#N/A</c:v>
                </c:pt>
                <c:pt idx="234">
                  <c:v>#N/A</c:v>
                </c:pt>
                <c:pt idx="235">
                  <c:v>#N/A</c:v>
                </c:pt>
                <c:pt idx="236">
                  <c:v>116.79871840570902</c:v>
                </c:pt>
                <c:pt idx="237">
                  <c:v>#N/A</c:v>
                </c:pt>
                <c:pt idx="238">
                  <c:v>#N/A</c:v>
                </c:pt>
                <c:pt idx="239">
                  <c:v>#N/A</c:v>
                </c:pt>
                <c:pt idx="240">
                  <c:v>#N/A</c:v>
                </c:pt>
                <c:pt idx="241">
                  <c:v>119.27050266805395</c:v>
                </c:pt>
                <c:pt idx="242">
                  <c:v>#N/A</c:v>
                </c:pt>
                <c:pt idx="243">
                  <c:v>#N/A</c:v>
                </c:pt>
                <c:pt idx="244">
                  <c:v>100.71723244459014</c:v>
                </c:pt>
                <c:pt idx="245">
                  <c:v>#N/A</c:v>
                </c:pt>
                <c:pt idx="246">
                  <c:v>122.52493974062378</c:v>
                </c:pt>
                <c:pt idx="247">
                  <c:v>120.18053811377862</c:v>
                </c:pt>
                <c:pt idx="248">
                  <c:v>120.18053811377862</c:v>
                </c:pt>
                <c:pt idx="249">
                  <c:v>122.52493974062378</c:v>
                </c:pt>
                <c:pt idx="250">
                  <c:v>#N/A</c:v>
                </c:pt>
                <c:pt idx="251">
                  <c:v>#N/A</c:v>
                </c:pt>
                <c:pt idx="252">
                  <c:v>#N/A</c:v>
                </c:pt>
                <c:pt idx="253">
                  <c:v>#N/A</c:v>
                </c:pt>
                <c:pt idx="254">
                  <c:v>#N/A</c:v>
                </c:pt>
                <c:pt idx="255">
                  <c:v>#N/A</c:v>
                </c:pt>
                <c:pt idx="256">
                  <c:v>116.11602660256214</c:v>
                </c:pt>
                <c:pt idx="257">
                  <c:v>#N/A</c:v>
                </c:pt>
                <c:pt idx="258">
                  <c:v>#N/A</c:v>
                </c:pt>
                <c:pt idx="259">
                  <c:v>127.77349874768892</c:v>
                </c:pt>
                <c:pt idx="260">
                  <c:v>#N/A</c:v>
                </c:pt>
                <c:pt idx="261">
                  <c:v>#N/A</c:v>
                </c:pt>
                <c:pt idx="262">
                  <c:v>#N/A</c:v>
                </c:pt>
                <c:pt idx="263">
                  <c:v>#N/A</c:v>
                </c:pt>
                <c:pt idx="264">
                  <c:v>#N/A</c:v>
                </c:pt>
                <c:pt idx="265">
                  <c:v>#N/A</c:v>
                </c:pt>
                <c:pt idx="266">
                  <c:v>#N/A</c:v>
                </c:pt>
                <c:pt idx="267">
                  <c:v>#N/A</c:v>
                </c:pt>
                <c:pt idx="268">
                  <c:v>#N/A</c:v>
                </c:pt>
                <c:pt idx="269">
                  <c:v>#N/A</c:v>
                </c:pt>
                <c:pt idx="270">
                  <c:v>106.13620243392859</c:v>
                </c:pt>
                <c:pt idx="271">
                  <c:v>99.686893443446621</c:v>
                </c:pt>
                <c:pt idx="272">
                  <c:v>#N/A</c:v>
                </c:pt>
                <c:pt idx="273">
                  <c:v>#N/A</c:v>
                </c:pt>
                <c:pt idx="274">
                  <c:v>#N/A</c:v>
                </c:pt>
                <c:pt idx="275">
                  <c:v>#N/A</c:v>
                </c:pt>
                <c:pt idx="276">
                  <c:v>#N/A</c:v>
                </c:pt>
                <c:pt idx="277">
                  <c:v>#N/A</c:v>
                </c:pt>
                <c:pt idx="278">
                  <c:v>104.94700825293862</c:v>
                </c:pt>
                <c:pt idx="279">
                  <c:v>#N/A</c:v>
                </c:pt>
                <c:pt idx="280">
                  <c:v>101.51667540489723</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83.79224600054981</c:v>
                </c:pt>
                <c:pt idx="295">
                  <c:v>86.201650870089182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80.315810063562523</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94.952055085992058</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88.805352412178038</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56.875061301304484</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67.249562513045419</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52.501415558864601</c:v>
                </c:pt>
                <c:pt idx="425">
                  <c:v>#N/A</c:v>
                </c:pt>
                <c:pt idx="426">
                  <c:v>#N/A</c:v>
                </c:pt>
                <c:pt idx="427">
                  <c:v>#N/A</c:v>
                </c:pt>
                <c:pt idx="428">
                  <c:v>#N/A</c:v>
                </c:pt>
                <c:pt idx="429">
                  <c:v>41.876711247363275</c:v>
                </c:pt>
                <c:pt idx="430">
                  <c:v>#N/A</c:v>
                </c:pt>
                <c:pt idx="431">
                  <c:v>#N/A</c:v>
                </c:pt>
                <c:pt idx="432">
                  <c:v>41.183898017263822</c:v>
                </c:pt>
                <c:pt idx="433">
                  <c:v>#N/A</c:v>
                </c:pt>
                <c:pt idx="434">
                  <c:v>#N/A</c:v>
                </c:pt>
                <c:pt idx="435">
                  <c:v>#N/A</c:v>
                </c:pt>
                <c:pt idx="436">
                  <c:v>#N/A</c:v>
                </c:pt>
                <c:pt idx="437">
                  <c:v>#N/A</c:v>
                </c:pt>
                <c:pt idx="438">
                  <c:v>#N/A</c:v>
                </c:pt>
                <c:pt idx="439">
                  <c:v>38.88422043715142</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38.223282216402005</c:v>
                </c:pt>
                <c:pt idx="477">
                  <c:v>41.490528517850471</c:v>
                </c:pt>
                <c:pt idx="478">
                  <c:v>#N/A</c:v>
                </c:pt>
                <c:pt idx="479">
                  <c:v>#N/A</c:v>
                </c:pt>
                <c:pt idx="480">
                  <c:v>#N/A</c:v>
                </c:pt>
                <c:pt idx="481">
                  <c:v>#N/A</c:v>
                </c:pt>
                <c:pt idx="482">
                  <c:v>#N/A</c:v>
                </c:pt>
                <c:pt idx="483">
                  <c:v>#N/A</c:v>
                </c:pt>
                <c:pt idx="484">
                  <c:v>#N/A</c:v>
                </c:pt>
                <c:pt idx="485">
                  <c:v>31.078753252561516</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40.984402256379838</c:v>
                </c:pt>
                <c:pt idx="509">
                  <c:v>#N/A</c:v>
                </c:pt>
                <c:pt idx="510">
                  <c:v>39.068236267220399</c:v>
                </c:pt>
                <c:pt idx="511">
                  <c:v>#N/A</c:v>
                </c:pt>
                <c:pt idx="512">
                  <c:v>#N/A</c:v>
                </c:pt>
                <c:pt idx="513">
                  <c:v>#N/A</c:v>
                </c:pt>
                <c:pt idx="514">
                  <c:v>#N/A</c:v>
                </c:pt>
                <c:pt idx="515">
                  <c:v>#N/A</c:v>
                </c:pt>
                <c:pt idx="516">
                  <c:v>#N/A</c:v>
                </c:pt>
                <c:pt idx="517">
                  <c:v>31.081247141492941</c:v>
                </c:pt>
                <c:pt idx="518">
                  <c:v>#N/A</c:v>
                </c:pt>
                <c:pt idx="519">
                  <c:v>#N/A</c:v>
                </c:pt>
                <c:pt idx="520">
                  <c:v>36.193294368712166</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E10D-405C-9974-93234D02B815}"/>
            </c:ext>
          </c:extLst>
        </c:ser>
        <c:ser>
          <c:idx val="0"/>
          <c:order val="1"/>
          <c:tx>
            <c:v> West (non-ISO)</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Plant_Real'!$D$26:$D$1000</c:f>
              <c:numCache>
                <c:formatCode>0.00</c:formatCode>
                <c:ptCount val="975"/>
                <c:pt idx="0">
                  <c:v>#N/A</c:v>
                </c:pt>
                <c:pt idx="1">
                  <c:v>70.183458530396905</c:v>
                </c:pt>
                <c:pt idx="2">
                  <c:v>#N/A</c:v>
                </c:pt>
                <c:pt idx="3">
                  <c:v>#N/A</c:v>
                </c:pt>
                <c:pt idx="4">
                  <c:v>#N/A</c:v>
                </c:pt>
                <c:pt idx="5">
                  <c:v>#N/A</c:v>
                </c:pt>
                <c:pt idx="6">
                  <c:v>#N/A</c:v>
                </c:pt>
                <c:pt idx="7">
                  <c:v>#N/A</c:v>
                </c:pt>
                <c:pt idx="8">
                  <c:v>#N/A</c:v>
                </c:pt>
                <c:pt idx="9">
                  <c:v>#N/A</c:v>
                </c:pt>
                <c:pt idx="10">
                  <c:v>48.084895133353214</c:v>
                </c:pt>
                <c:pt idx="11">
                  <c:v>52.392757902338957</c:v>
                </c:pt>
                <c:pt idx="12">
                  <c:v>#N/A</c:v>
                </c:pt>
                <c:pt idx="13">
                  <c:v>34.466589019373366</c:v>
                </c:pt>
                <c:pt idx="14">
                  <c:v>44.48207902285376</c:v>
                </c:pt>
                <c:pt idx="15">
                  <c:v>#N/A</c:v>
                </c:pt>
                <c:pt idx="16">
                  <c:v>#N/A</c:v>
                </c:pt>
                <c:pt idx="17">
                  <c:v>#N/A</c:v>
                </c:pt>
                <c:pt idx="18">
                  <c:v>#N/A</c:v>
                </c:pt>
                <c:pt idx="19">
                  <c:v>#N/A</c:v>
                </c:pt>
                <c:pt idx="20">
                  <c:v>#N/A</c:v>
                </c:pt>
                <c:pt idx="21">
                  <c:v>80.968364023979333</c:v>
                </c:pt>
                <c:pt idx="22">
                  <c:v>#N/A</c:v>
                </c:pt>
                <c:pt idx="23">
                  <c:v>#N/A</c:v>
                </c:pt>
                <c:pt idx="24">
                  <c:v>#N/A</c:v>
                </c:pt>
                <c:pt idx="25">
                  <c:v>#N/A</c:v>
                </c:pt>
                <c:pt idx="26">
                  <c:v>#N/A</c:v>
                </c:pt>
                <c:pt idx="27">
                  <c:v>#N/A</c:v>
                </c:pt>
                <c:pt idx="28">
                  <c:v>#N/A</c:v>
                </c:pt>
                <c:pt idx="29">
                  <c:v>#N/A</c:v>
                </c:pt>
                <c:pt idx="30">
                  <c:v>26.974734823271696</c:v>
                </c:pt>
                <c:pt idx="31">
                  <c:v>#N/A</c:v>
                </c:pt>
                <c:pt idx="32">
                  <c:v>#N/A</c:v>
                </c:pt>
                <c:pt idx="33">
                  <c:v>#N/A</c:v>
                </c:pt>
                <c:pt idx="34">
                  <c:v>#N/A</c:v>
                </c:pt>
                <c:pt idx="35">
                  <c:v>#N/A</c:v>
                </c:pt>
                <c:pt idx="36">
                  <c:v>#N/A</c:v>
                </c:pt>
                <c:pt idx="37">
                  <c:v>31.787785826803546</c:v>
                </c:pt>
                <c:pt idx="38">
                  <c:v>#N/A</c:v>
                </c:pt>
                <c:pt idx="39">
                  <c:v>#N/A</c:v>
                </c:pt>
                <c:pt idx="40">
                  <c:v>#N/A</c:v>
                </c:pt>
                <c:pt idx="41">
                  <c:v>#N/A</c:v>
                </c:pt>
                <c:pt idx="42">
                  <c:v>44.620222665867715</c:v>
                </c:pt>
                <c:pt idx="43">
                  <c:v>#N/A</c:v>
                </c:pt>
                <c:pt idx="44">
                  <c:v>#N/A</c:v>
                </c:pt>
                <c:pt idx="45">
                  <c:v>45.901432903577998</c:v>
                </c:pt>
                <c:pt idx="46">
                  <c:v>#N/A</c:v>
                </c:pt>
                <c:pt idx="47">
                  <c:v>48.332458661342166</c:v>
                </c:pt>
                <c:pt idx="48">
                  <c:v>#N/A</c:v>
                </c:pt>
                <c:pt idx="49">
                  <c:v>#N/A</c:v>
                </c:pt>
                <c:pt idx="50">
                  <c:v>#N/A</c:v>
                </c:pt>
                <c:pt idx="51">
                  <c:v>65.757126896973858</c:v>
                </c:pt>
                <c:pt idx="52">
                  <c:v>#N/A</c:v>
                </c:pt>
                <c:pt idx="53">
                  <c:v>#N/A</c:v>
                </c:pt>
                <c:pt idx="54">
                  <c:v>#N/A</c:v>
                </c:pt>
                <c:pt idx="55">
                  <c:v>#N/A</c:v>
                </c:pt>
                <c:pt idx="56">
                  <c:v>#N/A</c:v>
                </c:pt>
                <c:pt idx="57">
                  <c:v>#N/A</c:v>
                </c:pt>
                <c:pt idx="58">
                  <c:v>#N/A</c:v>
                </c:pt>
                <c:pt idx="59">
                  <c:v>65.537072029958324</c:v>
                </c:pt>
                <c:pt idx="60">
                  <c:v>#N/A</c:v>
                </c:pt>
                <c:pt idx="61">
                  <c:v>#N/A</c:v>
                </c:pt>
                <c:pt idx="62">
                  <c:v>49.824189272141723</c:v>
                </c:pt>
                <c:pt idx="63">
                  <c:v>#N/A</c:v>
                </c:pt>
                <c:pt idx="64">
                  <c:v>#N/A</c:v>
                </c:pt>
                <c:pt idx="65">
                  <c:v>#N/A</c:v>
                </c:pt>
                <c:pt idx="66">
                  <c:v>42.867372069850973</c:v>
                </c:pt>
                <c:pt idx="67">
                  <c:v>#N/A</c:v>
                </c:pt>
                <c:pt idx="68">
                  <c:v>65.225596142536688</c:v>
                </c:pt>
                <c:pt idx="69">
                  <c:v>#N/A</c:v>
                </c:pt>
                <c:pt idx="70">
                  <c:v>#N/A</c:v>
                </c:pt>
                <c:pt idx="71">
                  <c:v>#N/A</c:v>
                </c:pt>
                <c:pt idx="72">
                  <c:v>#N/A</c:v>
                </c:pt>
                <c:pt idx="73">
                  <c:v>#N/A</c:v>
                </c:pt>
                <c:pt idx="74">
                  <c:v>#N/A</c:v>
                </c:pt>
                <c:pt idx="75">
                  <c:v>#N/A</c:v>
                </c:pt>
                <c:pt idx="76">
                  <c:v>#N/A</c:v>
                </c:pt>
                <c:pt idx="77">
                  <c:v>#N/A</c:v>
                </c:pt>
                <c:pt idx="78">
                  <c:v>67.443028707017618</c:v>
                </c:pt>
                <c:pt idx="79">
                  <c:v>#N/A</c:v>
                </c:pt>
                <c:pt idx="80">
                  <c:v>#N/A</c:v>
                </c:pt>
                <c:pt idx="81">
                  <c:v>51.976053265421143</c:v>
                </c:pt>
                <c:pt idx="82">
                  <c:v>70.857782143851423</c:v>
                </c:pt>
                <c:pt idx="83">
                  <c:v>#N/A</c:v>
                </c:pt>
                <c:pt idx="84">
                  <c:v>#N/A</c:v>
                </c:pt>
                <c:pt idx="85">
                  <c:v>#N/A</c:v>
                </c:pt>
                <c:pt idx="86">
                  <c:v>#N/A</c:v>
                </c:pt>
                <c:pt idx="87">
                  <c:v>#N/A</c:v>
                </c:pt>
                <c:pt idx="88">
                  <c:v>71.138769924617065</c:v>
                </c:pt>
                <c:pt idx="89">
                  <c:v>#N/A</c:v>
                </c:pt>
                <c:pt idx="90">
                  <c:v>53.695227027425418</c:v>
                </c:pt>
                <c:pt idx="91">
                  <c:v>60.668371482929615</c:v>
                </c:pt>
                <c:pt idx="92">
                  <c:v>51.825818756798853</c:v>
                </c:pt>
                <c:pt idx="93">
                  <c:v>#N/A</c:v>
                </c:pt>
                <c:pt idx="94">
                  <c:v>#N/A</c:v>
                </c:pt>
                <c:pt idx="95">
                  <c:v>#N/A</c:v>
                </c:pt>
                <c:pt idx="96">
                  <c:v>#N/A</c:v>
                </c:pt>
                <c:pt idx="97">
                  <c:v>#N/A</c:v>
                </c:pt>
                <c:pt idx="98">
                  <c:v>#N/A</c:v>
                </c:pt>
                <c:pt idx="99">
                  <c:v>#N/A</c:v>
                </c:pt>
                <c:pt idx="100">
                  <c:v>#N/A</c:v>
                </c:pt>
                <c:pt idx="101">
                  <c:v>#N/A</c:v>
                </c:pt>
                <c:pt idx="102">
                  <c:v>67.409100263189146</c:v>
                </c:pt>
                <c:pt idx="103">
                  <c:v>#N/A</c:v>
                </c:pt>
                <c:pt idx="104">
                  <c:v>#N/A</c:v>
                </c:pt>
                <c:pt idx="105">
                  <c:v>51.33714605391301</c:v>
                </c:pt>
                <c:pt idx="106">
                  <c:v>#N/A</c:v>
                </c:pt>
                <c:pt idx="107">
                  <c:v>#N/A</c:v>
                </c:pt>
                <c:pt idx="108">
                  <c:v>67.965816581209964</c:v>
                </c:pt>
                <c:pt idx="109">
                  <c:v>71.158741563060374</c:v>
                </c:pt>
                <c:pt idx="110">
                  <c:v>71.158971679762516</c:v>
                </c:pt>
                <c:pt idx="111">
                  <c:v>#N/A</c:v>
                </c:pt>
                <c:pt idx="112">
                  <c:v>#N/A</c:v>
                </c:pt>
                <c:pt idx="113">
                  <c:v>#N/A</c:v>
                </c:pt>
                <c:pt idx="114">
                  <c:v>#N/A</c:v>
                </c:pt>
                <c:pt idx="115">
                  <c:v>#N/A</c:v>
                </c:pt>
                <c:pt idx="116">
                  <c:v>#N/A</c:v>
                </c:pt>
                <c:pt idx="117">
                  <c:v>#N/A</c:v>
                </c:pt>
                <c:pt idx="118">
                  <c:v>#N/A</c:v>
                </c:pt>
                <c:pt idx="119">
                  <c:v>#N/A</c:v>
                </c:pt>
                <c:pt idx="120">
                  <c:v>#N/A</c:v>
                </c:pt>
                <c:pt idx="121">
                  <c:v>67.428904909924611</c:v>
                </c:pt>
                <c:pt idx="122">
                  <c:v>#N/A</c:v>
                </c:pt>
                <c:pt idx="123">
                  <c:v>#N/A</c:v>
                </c:pt>
                <c:pt idx="124">
                  <c:v>#N/A</c:v>
                </c:pt>
                <c:pt idx="125">
                  <c:v>#N/A</c:v>
                </c:pt>
                <c:pt idx="126">
                  <c:v>#N/A</c:v>
                </c:pt>
                <c:pt idx="127">
                  <c:v>#N/A</c:v>
                </c:pt>
                <c:pt idx="128">
                  <c:v>#N/A</c:v>
                </c:pt>
                <c:pt idx="129">
                  <c:v>72.777274291237234</c:v>
                </c:pt>
                <c:pt idx="130">
                  <c:v>74.451254565511604</c:v>
                </c:pt>
                <c:pt idx="131">
                  <c:v>#N/A</c:v>
                </c:pt>
                <c:pt idx="132">
                  <c:v>#N/A</c:v>
                </c:pt>
                <c:pt idx="133">
                  <c:v>#N/A</c:v>
                </c:pt>
                <c:pt idx="134">
                  <c:v>#N/A</c:v>
                </c:pt>
                <c:pt idx="135">
                  <c:v>#N/A</c:v>
                </c:pt>
                <c:pt idx="136">
                  <c:v>#N/A</c:v>
                </c:pt>
                <c:pt idx="137">
                  <c:v>#N/A</c:v>
                </c:pt>
                <c:pt idx="138">
                  <c:v>#N/A</c:v>
                </c:pt>
                <c:pt idx="139">
                  <c:v>#N/A</c:v>
                </c:pt>
                <c:pt idx="140">
                  <c:v>#N/A</c:v>
                </c:pt>
                <c:pt idx="141">
                  <c:v>62.123607954232483</c:v>
                </c:pt>
                <c:pt idx="142">
                  <c:v>#N/A</c:v>
                </c:pt>
                <c:pt idx="143">
                  <c:v>#N/A</c:v>
                </c:pt>
                <c:pt idx="144">
                  <c:v>#N/A</c:v>
                </c:pt>
                <c:pt idx="145">
                  <c:v>86.209954301780726</c:v>
                </c:pt>
                <c:pt idx="146">
                  <c:v>#N/A</c:v>
                </c:pt>
                <c:pt idx="147">
                  <c:v>#N/A</c:v>
                </c:pt>
                <c:pt idx="148">
                  <c:v>#N/A</c:v>
                </c:pt>
                <c:pt idx="149">
                  <c:v>#N/A</c:v>
                </c:pt>
                <c:pt idx="150">
                  <c:v>#N/A</c:v>
                </c:pt>
                <c:pt idx="151">
                  <c:v>#N/A</c:v>
                </c:pt>
                <c:pt idx="152">
                  <c:v>#N/A</c:v>
                </c:pt>
                <c:pt idx="153">
                  <c:v>98.397644402499935</c:v>
                </c:pt>
                <c:pt idx="154">
                  <c:v>#N/A</c:v>
                </c:pt>
                <c:pt idx="155">
                  <c:v>107.93215011195231</c:v>
                </c:pt>
                <c:pt idx="156">
                  <c:v>86.807375852991939</c:v>
                </c:pt>
                <c:pt idx="157">
                  <c:v>102.60600024120737</c:v>
                </c:pt>
                <c:pt idx="158">
                  <c:v>102.60600024120737</c:v>
                </c:pt>
                <c:pt idx="159">
                  <c:v>102.92533325344741</c:v>
                </c:pt>
                <c:pt idx="160">
                  <c:v>#N/A</c:v>
                </c:pt>
                <c:pt idx="161">
                  <c:v>#N/A</c:v>
                </c:pt>
                <c:pt idx="162">
                  <c:v>#N/A</c:v>
                </c:pt>
                <c:pt idx="163">
                  <c:v>68.493669993948359</c:v>
                </c:pt>
                <c:pt idx="164">
                  <c:v>#N/A</c:v>
                </c:pt>
                <c:pt idx="165">
                  <c:v>#N/A</c:v>
                </c:pt>
                <c:pt idx="166">
                  <c:v>#N/A</c:v>
                </c:pt>
                <c:pt idx="167">
                  <c:v>#N/A</c:v>
                </c:pt>
                <c:pt idx="168">
                  <c:v>#N/A</c:v>
                </c:pt>
                <c:pt idx="169">
                  <c:v>#N/A</c:v>
                </c:pt>
                <c:pt idx="170">
                  <c:v>#N/A</c:v>
                </c:pt>
                <c:pt idx="171">
                  <c:v>#N/A</c:v>
                </c:pt>
                <c:pt idx="172">
                  <c:v>#N/A</c:v>
                </c:pt>
                <c:pt idx="173">
                  <c:v>#N/A</c:v>
                </c:pt>
                <c:pt idx="174">
                  <c:v>#N/A</c:v>
                </c:pt>
                <c:pt idx="175">
                  <c:v>61.471822055363745</c:v>
                </c:pt>
                <c:pt idx="176">
                  <c:v>#N/A</c:v>
                </c:pt>
                <c:pt idx="177">
                  <c:v>#N/A</c:v>
                </c:pt>
                <c:pt idx="178">
                  <c:v>#N/A</c:v>
                </c:pt>
                <c:pt idx="179">
                  <c:v>#N/A</c:v>
                </c:pt>
                <c:pt idx="180">
                  <c:v>#N/A</c:v>
                </c:pt>
                <c:pt idx="181">
                  <c:v>#N/A</c:v>
                </c:pt>
                <c:pt idx="182">
                  <c:v>#N/A</c:v>
                </c:pt>
                <c:pt idx="183">
                  <c:v>#N/A</c:v>
                </c:pt>
                <c:pt idx="184">
                  <c:v>#N/A</c:v>
                </c:pt>
                <c:pt idx="185">
                  <c:v>#N/A</c:v>
                </c:pt>
                <c:pt idx="186">
                  <c:v>#N/A</c:v>
                </c:pt>
                <c:pt idx="187">
                  <c:v>91.064019118994281</c:v>
                </c:pt>
                <c:pt idx="188">
                  <c:v>62.373488152595236</c:v>
                </c:pt>
                <c:pt idx="189">
                  <c:v>62.372727007243761</c:v>
                </c:pt>
                <c:pt idx="190">
                  <c:v>83.240846345436623</c:v>
                </c:pt>
                <c:pt idx="191">
                  <c:v>#N/A</c:v>
                </c:pt>
                <c:pt idx="192">
                  <c:v>108.34739570321054</c:v>
                </c:pt>
                <c:pt idx="193">
                  <c:v>#N/A</c:v>
                </c:pt>
                <c:pt idx="194">
                  <c:v>65.817839872718608</c:v>
                </c:pt>
                <c:pt idx="195">
                  <c:v>#N/A</c:v>
                </c:pt>
                <c:pt idx="196">
                  <c:v>#N/A</c:v>
                </c:pt>
                <c:pt idx="197">
                  <c:v>#N/A</c:v>
                </c:pt>
                <c:pt idx="198">
                  <c:v>68.328184398306561</c:v>
                </c:pt>
                <c:pt idx="199">
                  <c:v>88.249042492022824</c:v>
                </c:pt>
                <c:pt idx="200">
                  <c:v>88.249042935012682</c:v>
                </c:pt>
                <c:pt idx="201">
                  <c:v>88.249042749300386</c:v>
                </c:pt>
                <c:pt idx="202">
                  <c:v>#N/A</c:v>
                </c:pt>
                <c:pt idx="203">
                  <c:v>#N/A</c:v>
                </c:pt>
                <c:pt idx="204">
                  <c:v>75.956830214528452</c:v>
                </c:pt>
                <c:pt idx="205">
                  <c:v>75.881303818181848</c:v>
                </c:pt>
                <c:pt idx="206">
                  <c:v>107.9330533464</c:v>
                </c:pt>
                <c:pt idx="207">
                  <c:v>69.500117104312594</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102.03771341762526</c:v>
                </c:pt>
                <c:pt idx="224">
                  <c:v>#N/A</c:v>
                </c:pt>
                <c:pt idx="225">
                  <c:v>#N/A</c:v>
                </c:pt>
                <c:pt idx="226">
                  <c:v>#N/A</c:v>
                </c:pt>
                <c:pt idx="227">
                  <c:v>106.917596058936</c:v>
                </c:pt>
                <c:pt idx="228">
                  <c:v>#N/A</c:v>
                </c:pt>
                <c:pt idx="229">
                  <c:v>#N/A</c:v>
                </c:pt>
                <c:pt idx="230">
                  <c:v>113.30033005639363</c:v>
                </c:pt>
                <c:pt idx="231">
                  <c:v>60.189213137540712</c:v>
                </c:pt>
                <c:pt idx="232">
                  <c:v>#N/A</c:v>
                </c:pt>
                <c:pt idx="233">
                  <c:v>#N/A</c:v>
                </c:pt>
                <c:pt idx="234">
                  <c:v>89.580064969960929</c:v>
                </c:pt>
                <c:pt idx="235">
                  <c:v>#N/A</c:v>
                </c:pt>
                <c:pt idx="236">
                  <c:v>#N/A</c:v>
                </c:pt>
                <c:pt idx="237">
                  <c:v>#N/A</c:v>
                </c:pt>
                <c:pt idx="238">
                  <c:v>#N/A</c:v>
                </c:pt>
                <c:pt idx="239">
                  <c:v>60.839436320990202</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82.406463681578899</c:v>
                </c:pt>
                <c:pt idx="256">
                  <c:v>#N/A</c:v>
                </c:pt>
                <c:pt idx="257">
                  <c:v>#N/A</c:v>
                </c:pt>
                <c:pt idx="258">
                  <c:v>#N/A</c:v>
                </c:pt>
                <c:pt idx="259">
                  <c:v>#N/A</c:v>
                </c:pt>
                <c:pt idx="260">
                  <c:v>71.465216504911709</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34.104239399944689</c:v>
                </c:pt>
                <c:pt idx="291">
                  <c:v>62.453435489433673</c:v>
                </c:pt>
                <c:pt idx="292">
                  <c:v>#N/A</c:v>
                </c:pt>
                <c:pt idx="293">
                  <c:v>#N/A</c:v>
                </c:pt>
                <c:pt idx="294">
                  <c:v>#N/A</c:v>
                </c:pt>
                <c:pt idx="295">
                  <c:v>#N/A</c:v>
                </c:pt>
                <c:pt idx="296">
                  <c:v>#N/A</c:v>
                </c:pt>
                <c:pt idx="297">
                  <c:v>#N/A</c:v>
                </c:pt>
                <c:pt idx="298">
                  <c:v>34.454593767026054</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55.14859308631425</c:v>
                </c:pt>
                <c:pt idx="312">
                  <c:v>#N/A</c:v>
                </c:pt>
                <c:pt idx="313">
                  <c:v>#N/A</c:v>
                </c:pt>
                <c:pt idx="314">
                  <c:v>#N/A</c:v>
                </c:pt>
                <c:pt idx="315">
                  <c:v>#N/A</c:v>
                </c:pt>
                <c:pt idx="316">
                  <c:v>#N/A</c:v>
                </c:pt>
                <c:pt idx="317">
                  <c:v>#N/A</c:v>
                </c:pt>
                <c:pt idx="318">
                  <c:v>#N/A</c:v>
                </c:pt>
                <c:pt idx="319">
                  <c:v>#N/A</c:v>
                </c:pt>
                <c:pt idx="320">
                  <c:v>47.867241264350639</c:v>
                </c:pt>
                <c:pt idx="321">
                  <c:v>#N/A</c:v>
                </c:pt>
                <c:pt idx="322">
                  <c:v>#N/A</c:v>
                </c:pt>
                <c:pt idx="323">
                  <c:v>#N/A</c:v>
                </c:pt>
                <c:pt idx="324">
                  <c:v>#N/A</c:v>
                </c:pt>
                <c:pt idx="325">
                  <c:v>31.440453392612991</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31.274858074986383</c:v>
                </c:pt>
                <c:pt idx="345">
                  <c:v>56.346512369539504</c:v>
                </c:pt>
                <c:pt idx="346">
                  <c:v>#N/A</c:v>
                </c:pt>
                <c:pt idx="347">
                  <c:v>#N/A</c:v>
                </c:pt>
                <c:pt idx="348">
                  <c:v>56.346512369539504</c:v>
                </c:pt>
                <c:pt idx="349">
                  <c:v>#N/A</c:v>
                </c:pt>
                <c:pt idx="350">
                  <c:v>#N/A</c:v>
                </c:pt>
                <c:pt idx="351">
                  <c:v>#N/A</c:v>
                </c:pt>
                <c:pt idx="352">
                  <c:v>27.169947090242644</c:v>
                </c:pt>
                <c:pt idx="353">
                  <c:v>#N/A</c:v>
                </c:pt>
                <c:pt idx="354">
                  <c:v>#N/A</c:v>
                </c:pt>
                <c:pt idx="355">
                  <c:v>#N/A</c:v>
                </c:pt>
                <c:pt idx="356">
                  <c:v>31.646750404377773</c:v>
                </c:pt>
                <c:pt idx="357">
                  <c:v>#N/A</c:v>
                </c:pt>
                <c:pt idx="358">
                  <c:v>#N/A</c:v>
                </c:pt>
                <c:pt idx="359">
                  <c:v>#N/A</c:v>
                </c:pt>
                <c:pt idx="360">
                  <c:v>#N/A</c:v>
                </c:pt>
                <c:pt idx="361">
                  <c:v>#N/A</c:v>
                </c:pt>
                <c:pt idx="362">
                  <c:v>#N/A</c:v>
                </c:pt>
                <c:pt idx="363">
                  <c:v>31.073496488616687</c:v>
                </c:pt>
                <c:pt idx="364">
                  <c:v>#N/A</c:v>
                </c:pt>
                <c:pt idx="365">
                  <c:v>24.644878906888074</c:v>
                </c:pt>
                <c:pt idx="366">
                  <c:v>#N/A</c:v>
                </c:pt>
                <c:pt idx="367">
                  <c:v>#N/A</c:v>
                </c:pt>
                <c:pt idx="368">
                  <c:v>#N/A</c:v>
                </c:pt>
                <c:pt idx="369">
                  <c:v>#N/A</c:v>
                </c:pt>
                <c:pt idx="370">
                  <c:v>29.721528908651173</c:v>
                </c:pt>
                <c:pt idx="371">
                  <c:v>#N/A</c:v>
                </c:pt>
                <c:pt idx="372">
                  <c:v>#N/A</c:v>
                </c:pt>
                <c:pt idx="373">
                  <c:v>#N/A</c:v>
                </c:pt>
                <c:pt idx="374">
                  <c:v>#N/A</c:v>
                </c:pt>
                <c:pt idx="375">
                  <c:v>#N/A</c:v>
                </c:pt>
                <c:pt idx="376">
                  <c:v>#N/A</c:v>
                </c:pt>
                <c:pt idx="377">
                  <c:v>#N/A</c:v>
                </c:pt>
                <c:pt idx="378">
                  <c:v>#N/A</c:v>
                </c:pt>
                <c:pt idx="379">
                  <c:v>65.021909550904184</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45.36614190658549</c:v>
                </c:pt>
                <c:pt idx="400">
                  <c:v>#N/A</c:v>
                </c:pt>
                <c:pt idx="401">
                  <c:v>#N/A</c:v>
                </c:pt>
                <c:pt idx="402">
                  <c:v>#N/A</c:v>
                </c:pt>
                <c:pt idx="403">
                  <c:v>48.098829731254341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45.142242779673332</c:v>
                </c:pt>
                <c:pt idx="431">
                  <c:v>31.840485299706348</c:v>
                </c:pt>
                <c:pt idx="432">
                  <c:v>#N/A</c:v>
                </c:pt>
                <c:pt idx="433">
                  <c:v>#N/A</c:v>
                </c:pt>
                <c:pt idx="434">
                  <c:v>#N/A</c:v>
                </c:pt>
                <c:pt idx="435">
                  <c:v>#N/A</c:v>
                </c:pt>
                <c:pt idx="436">
                  <c:v>#N/A</c:v>
                </c:pt>
                <c:pt idx="437">
                  <c:v>33.863131945195782</c:v>
                </c:pt>
                <c:pt idx="438">
                  <c:v>#N/A</c:v>
                </c:pt>
                <c:pt idx="439">
                  <c:v>#N/A</c:v>
                </c:pt>
                <c:pt idx="440">
                  <c:v>36.266899724302384</c:v>
                </c:pt>
                <c:pt idx="441">
                  <c:v>#N/A</c:v>
                </c:pt>
                <c:pt idx="442">
                  <c:v>#N/A</c:v>
                </c:pt>
                <c:pt idx="443">
                  <c:v>#N/A</c:v>
                </c:pt>
                <c:pt idx="444">
                  <c:v>#N/A</c:v>
                </c:pt>
                <c:pt idx="445">
                  <c:v>#N/A</c:v>
                </c:pt>
                <c:pt idx="446">
                  <c:v>#N/A</c:v>
                </c:pt>
                <c:pt idx="447">
                  <c:v>#N/A</c:v>
                </c:pt>
                <c:pt idx="448">
                  <c:v>#N/A</c:v>
                </c:pt>
                <c:pt idx="449">
                  <c:v>23.457351363383005</c:v>
                </c:pt>
                <c:pt idx="450">
                  <c:v>#N/A</c:v>
                </c:pt>
                <c:pt idx="451">
                  <c:v>#N/A</c:v>
                </c:pt>
                <c:pt idx="452">
                  <c:v>#N/A</c:v>
                </c:pt>
                <c:pt idx="453">
                  <c:v>#N/A</c:v>
                </c:pt>
                <c:pt idx="454">
                  <c:v>#N/A</c:v>
                </c:pt>
                <c:pt idx="455">
                  <c:v>#N/A</c:v>
                </c:pt>
                <c:pt idx="456">
                  <c:v>#N/A</c:v>
                </c:pt>
                <c:pt idx="457">
                  <c:v>23.682627309843696</c:v>
                </c:pt>
                <c:pt idx="458">
                  <c:v>#N/A</c:v>
                </c:pt>
                <c:pt idx="459">
                  <c:v>#N/A</c:v>
                </c:pt>
                <c:pt idx="460">
                  <c:v>#N/A</c:v>
                </c:pt>
                <c:pt idx="461">
                  <c:v>#N/A</c:v>
                </c:pt>
                <c:pt idx="462">
                  <c:v>#N/A</c:v>
                </c:pt>
                <c:pt idx="463">
                  <c:v>#N/A</c:v>
                </c:pt>
                <c:pt idx="464">
                  <c:v>#N/A</c:v>
                </c:pt>
                <c:pt idx="465">
                  <c:v>#N/A</c:v>
                </c:pt>
                <c:pt idx="466">
                  <c:v>23.360306628725652</c:v>
                </c:pt>
                <c:pt idx="467">
                  <c:v>23.793633978946122</c:v>
                </c:pt>
                <c:pt idx="468">
                  <c:v>#N/A</c:v>
                </c:pt>
                <c:pt idx="469">
                  <c:v>14.496140836418855</c:v>
                </c:pt>
                <c:pt idx="470">
                  <c:v>#N/A</c:v>
                </c:pt>
                <c:pt idx="471">
                  <c:v>20.573947520322829</c:v>
                </c:pt>
                <c:pt idx="472">
                  <c:v>#N/A</c:v>
                </c:pt>
                <c:pt idx="473">
                  <c:v>#N/A</c:v>
                </c:pt>
                <c:pt idx="474">
                  <c:v>#N/A</c:v>
                </c:pt>
                <c:pt idx="475">
                  <c:v>#N/A</c:v>
                </c:pt>
                <c:pt idx="476">
                  <c:v>#N/A</c:v>
                </c:pt>
                <c:pt idx="477">
                  <c:v>#N/A</c:v>
                </c:pt>
                <c:pt idx="478">
                  <c:v>12.968651602623483</c:v>
                </c:pt>
                <c:pt idx="479">
                  <c:v>8.6416176959765529</c:v>
                </c:pt>
                <c:pt idx="480">
                  <c:v>#N/A</c:v>
                </c:pt>
                <c:pt idx="481">
                  <c:v>#N/A</c:v>
                </c:pt>
                <c:pt idx="482">
                  <c:v>#N/A</c:v>
                </c:pt>
                <c:pt idx="483">
                  <c:v>14.52931384835272</c:v>
                </c:pt>
                <c:pt idx="484">
                  <c:v>#N/A</c:v>
                </c:pt>
                <c:pt idx="485">
                  <c:v>#N/A</c:v>
                </c:pt>
                <c:pt idx="486">
                  <c:v>#N/A</c:v>
                </c:pt>
                <c:pt idx="487">
                  <c:v>#N/A</c:v>
                </c:pt>
                <c:pt idx="488">
                  <c:v>40.707780840929544</c:v>
                </c:pt>
                <c:pt idx="489">
                  <c:v>#N/A</c:v>
                </c:pt>
                <c:pt idx="490">
                  <c:v>9.621902801946451</c:v>
                </c:pt>
                <c:pt idx="491">
                  <c:v>14.809363442995846</c:v>
                </c:pt>
                <c:pt idx="492">
                  <c:v>27.591157585201177</c:v>
                </c:pt>
                <c:pt idx="493">
                  <c:v>25.184284725094635</c:v>
                </c:pt>
                <c:pt idx="494">
                  <c:v>#N/A</c:v>
                </c:pt>
                <c:pt idx="495">
                  <c:v>22.014698247979087</c:v>
                </c:pt>
                <c:pt idx="496">
                  <c:v>#N/A</c:v>
                </c:pt>
                <c:pt idx="497">
                  <c:v>#N/A</c:v>
                </c:pt>
                <c:pt idx="498">
                  <c:v>#N/A</c:v>
                </c:pt>
                <c:pt idx="499">
                  <c:v>#N/A</c:v>
                </c:pt>
                <c:pt idx="500">
                  <c:v>#N/A</c:v>
                </c:pt>
                <c:pt idx="501">
                  <c:v>35.040459943088479</c:v>
                </c:pt>
                <c:pt idx="502">
                  <c:v>#N/A</c:v>
                </c:pt>
                <c:pt idx="503">
                  <c:v>#N/A</c:v>
                </c:pt>
                <c:pt idx="504">
                  <c:v>#N/A</c:v>
                </c:pt>
                <c:pt idx="505">
                  <c:v>#N/A</c:v>
                </c:pt>
                <c:pt idx="506">
                  <c:v>#N/A</c:v>
                </c:pt>
                <c:pt idx="507">
                  <c:v>11.982638700601886</c:v>
                </c:pt>
                <c:pt idx="508">
                  <c:v>#N/A</c:v>
                </c:pt>
                <c:pt idx="509">
                  <c:v>#N/A</c:v>
                </c:pt>
                <c:pt idx="510">
                  <c:v>#N/A</c:v>
                </c:pt>
                <c:pt idx="511">
                  <c:v>#N/A</c:v>
                </c:pt>
                <c:pt idx="512">
                  <c:v>#N/A</c:v>
                </c:pt>
                <c:pt idx="513">
                  <c:v>33.535029810558171</c:v>
                </c:pt>
                <c:pt idx="514">
                  <c:v>#N/A</c:v>
                </c:pt>
                <c:pt idx="515">
                  <c:v>39.307282687755226</c:v>
                </c:pt>
                <c:pt idx="516">
                  <c:v>34.05890767404</c:v>
                </c:pt>
                <c:pt idx="517">
                  <c:v>#N/A</c:v>
                </c:pt>
                <c:pt idx="518">
                  <c:v>#N/A</c:v>
                </c:pt>
                <c:pt idx="519">
                  <c:v>#N/A</c:v>
                </c:pt>
                <c:pt idx="520">
                  <c:v>#N/A</c:v>
                </c:pt>
                <c:pt idx="521">
                  <c:v>#N/A</c:v>
                </c:pt>
                <c:pt idx="522">
                  <c:v>39.482788721130866</c:v>
                </c:pt>
                <c:pt idx="523">
                  <c:v>36.724017199533627</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E10D-405C-9974-93234D02B815}"/>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Plant_Real'!$E$26:$E$1000</c:f>
              <c:numCache>
                <c:formatCode>0.00</c:formatCode>
                <c:ptCount val="975"/>
                <c:pt idx="0">
                  <c:v>37.316145967800914</c:v>
                </c:pt>
                <c:pt idx="1">
                  <c:v>#N/A</c:v>
                </c:pt>
                <c:pt idx="2">
                  <c:v>55.46669167056907</c:v>
                </c:pt>
                <c:pt idx="3">
                  <c:v>56.207492697921587</c:v>
                </c:pt>
                <c:pt idx="4">
                  <c:v>65.168136156990997</c:v>
                </c:pt>
                <c:pt idx="5">
                  <c:v>54.115474156340554</c:v>
                </c:pt>
                <c:pt idx="6">
                  <c:v>39.052461012560364</c:v>
                </c:pt>
                <c:pt idx="7">
                  <c:v>46.800914369227385</c:v>
                </c:pt>
                <c:pt idx="8">
                  <c:v>#N/A</c:v>
                </c:pt>
                <c:pt idx="9">
                  <c:v>#N/A</c:v>
                </c:pt>
                <c:pt idx="10">
                  <c:v>#N/A</c:v>
                </c:pt>
                <c:pt idx="11">
                  <c:v>#N/A</c:v>
                </c:pt>
                <c:pt idx="12">
                  <c:v>#N/A</c:v>
                </c:pt>
                <c:pt idx="13">
                  <c:v>#N/A</c:v>
                </c:pt>
                <c:pt idx="14">
                  <c:v>#N/A</c:v>
                </c:pt>
                <c:pt idx="15">
                  <c:v>40.851940673785904</c:v>
                </c:pt>
                <c:pt idx="16">
                  <c:v>#N/A</c:v>
                </c:pt>
                <c:pt idx="17">
                  <c:v>105.47064497888262</c:v>
                </c:pt>
                <c:pt idx="18">
                  <c:v>91.884728624723607</c:v>
                </c:pt>
                <c:pt idx="19">
                  <c:v>#N/A</c:v>
                </c:pt>
                <c:pt idx="20">
                  <c:v>#N/A</c:v>
                </c:pt>
                <c:pt idx="21">
                  <c:v>#N/A</c:v>
                </c:pt>
                <c:pt idx="22">
                  <c:v>52.548240102295047</c:v>
                </c:pt>
                <c:pt idx="23">
                  <c:v>#N/A</c:v>
                </c:pt>
                <c:pt idx="24">
                  <c:v>#N/A</c:v>
                </c:pt>
                <c:pt idx="25">
                  <c:v>#N/A</c:v>
                </c:pt>
                <c:pt idx="26">
                  <c:v>36.999625707829722</c:v>
                </c:pt>
                <c:pt idx="27">
                  <c:v>#N/A</c:v>
                </c:pt>
                <c:pt idx="28">
                  <c:v>31.307039976703372</c:v>
                </c:pt>
                <c:pt idx="29">
                  <c:v>24.667894514388486</c:v>
                </c:pt>
                <c:pt idx="30">
                  <c:v>#N/A</c:v>
                </c:pt>
                <c:pt idx="31">
                  <c:v>35.083336420730461</c:v>
                </c:pt>
                <c:pt idx="32">
                  <c:v>33.794276725604561</c:v>
                </c:pt>
                <c:pt idx="33">
                  <c:v>28.907939710909886</c:v>
                </c:pt>
                <c:pt idx="34">
                  <c:v>#N/A</c:v>
                </c:pt>
                <c:pt idx="35">
                  <c:v>#N/A</c:v>
                </c:pt>
                <c:pt idx="36">
                  <c:v>33.796519439191975</c:v>
                </c:pt>
                <c:pt idx="37">
                  <c:v>#N/A</c:v>
                </c:pt>
                <c:pt idx="38">
                  <c:v>#N/A</c:v>
                </c:pt>
                <c:pt idx="39">
                  <c:v>#N/A</c:v>
                </c:pt>
                <c:pt idx="40">
                  <c:v>30.77533403853899</c:v>
                </c:pt>
                <c:pt idx="41">
                  <c:v>#N/A</c:v>
                </c:pt>
                <c:pt idx="42">
                  <c:v>#N/A</c:v>
                </c:pt>
                <c:pt idx="43">
                  <c:v>#N/A</c:v>
                </c:pt>
                <c:pt idx="44">
                  <c:v>#N/A</c:v>
                </c:pt>
                <c:pt idx="45">
                  <c:v>#N/A</c:v>
                </c:pt>
                <c:pt idx="46">
                  <c:v>#N/A</c:v>
                </c:pt>
                <c:pt idx="47">
                  <c:v>#N/A</c:v>
                </c:pt>
                <c:pt idx="48">
                  <c:v>#N/A</c:v>
                </c:pt>
                <c:pt idx="49">
                  <c:v>#N/A</c:v>
                </c:pt>
                <c:pt idx="50">
                  <c:v>37.416856214507433</c:v>
                </c:pt>
                <c:pt idx="51">
                  <c:v>#N/A</c:v>
                </c:pt>
                <c:pt idx="52">
                  <c:v>32.735929272767258</c:v>
                </c:pt>
                <c:pt idx="53">
                  <c:v>#N/A</c:v>
                </c:pt>
                <c:pt idx="54">
                  <c:v>29.691232328984142</c:v>
                </c:pt>
                <c:pt idx="55">
                  <c:v>#N/A</c:v>
                </c:pt>
                <c:pt idx="56">
                  <c:v>73.600743406030261</c:v>
                </c:pt>
                <c:pt idx="57">
                  <c:v>73.600739536035249</c:v>
                </c:pt>
                <c:pt idx="58">
                  <c:v>#N/A</c:v>
                </c:pt>
                <c:pt idx="59">
                  <c:v>#N/A</c:v>
                </c:pt>
                <c:pt idx="60">
                  <c:v>#N/A</c:v>
                </c:pt>
                <c:pt idx="61">
                  <c:v>73.600743406030261</c:v>
                </c:pt>
                <c:pt idx="62">
                  <c:v>#N/A</c:v>
                </c:pt>
                <c:pt idx="63">
                  <c:v>#N/A</c:v>
                </c:pt>
                <c:pt idx="64">
                  <c:v>#N/A</c:v>
                </c:pt>
                <c:pt idx="65">
                  <c:v>#N/A</c:v>
                </c:pt>
                <c:pt idx="66">
                  <c:v>#N/A</c:v>
                </c:pt>
                <c:pt idx="67">
                  <c:v>#N/A</c:v>
                </c:pt>
                <c:pt idx="68">
                  <c:v>#N/A</c:v>
                </c:pt>
                <c:pt idx="69">
                  <c:v>#N/A</c:v>
                </c:pt>
                <c:pt idx="70">
                  <c:v>#N/A</c:v>
                </c:pt>
                <c:pt idx="71">
                  <c:v>31.967170074100956</c:v>
                </c:pt>
                <c:pt idx="72">
                  <c:v>#N/A</c:v>
                </c:pt>
                <c:pt idx="73">
                  <c:v>31.262739789127295</c:v>
                </c:pt>
                <c:pt idx="74">
                  <c:v>#N/A</c:v>
                </c:pt>
                <c:pt idx="75">
                  <c:v>49.769679947259618</c:v>
                </c:pt>
                <c:pt idx="76">
                  <c:v>#N/A</c:v>
                </c:pt>
                <c:pt idx="77">
                  <c:v>46.101391921019619</c:v>
                </c:pt>
                <c:pt idx="78">
                  <c:v>#N/A</c:v>
                </c:pt>
                <c:pt idx="79">
                  <c:v>44.534307689788285</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39.134026651528615</c:v>
                </c:pt>
                <c:pt idx="94">
                  <c:v>#N/A</c:v>
                </c:pt>
                <c:pt idx="95">
                  <c:v>#N/A</c:v>
                </c:pt>
                <c:pt idx="96">
                  <c:v>52.582344376865166</c:v>
                </c:pt>
                <c:pt idx="97">
                  <c:v>61.699091426004827</c:v>
                </c:pt>
                <c:pt idx="98">
                  <c:v>#N/A</c:v>
                </c:pt>
                <c:pt idx="99">
                  <c:v>#N/A</c:v>
                </c:pt>
                <c:pt idx="100">
                  <c:v>34.741834299260212</c:v>
                </c:pt>
                <c:pt idx="101">
                  <c:v>36.983012544617949</c:v>
                </c:pt>
                <c:pt idx="102">
                  <c:v>#N/A</c:v>
                </c:pt>
                <c:pt idx="103">
                  <c:v>49.545527596224304</c:v>
                </c:pt>
                <c:pt idx="104">
                  <c:v>#N/A</c:v>
                </c:pt>
                <c:pt idx="105">
                  <c:v>#N/A</c:v>
                </c:pt>
                <c:pt idx="106">
                  <c:v>#N/A</c:v>
                </c:pt>
                <c:pt idx="107">
                  <c:v>#N/A</c:v>
                </c:pt>
                <c:pt idx="108">
                  <c:v>#N/A</c:v>
                </c:pt>
                <c:pt idx="109">
                  <c:v>#N/A</c:v>
                </c:pt>
                <c:pt idx="110">
                  <c:v>#N/A</c:v>
                </c:pt>
                <c:pt idx="111">
                  <c:v>43.615256107031968</c:v>
                </c:pt>
                <c:pt idx="112">
                  <c:v>#N/A</c:v>
                </c:pt>
                <c:pt idx="113">
                  <c:v>69.646986147174914</c:v>
                </c:pt>
                <c:pt idx="114">
                  <c:v>81.946745608441361</c:v>
                </c:pt>
                <c:pt idx="115">
                  <c:v>#N/A</c:v>
                </c:pt>
                <c:pt idx="116">
                  <c:v>#N/A</c:v>
                </c:pt>
                <c:pt idx="117">
                  <c:v>#N/A</c:v>
                </c:pt>
                <c:pt idx="118">
                  <c:v>65.631078025334546</c:v>
                </c:pt>
                <c:pt idx="119">
                  <c:v>59.336750937894756</c:v>
                </c:pt>
                <c:pt idx="120">
                  <c:v>#N/A</c:v>
                </c:pt>
                <c:pt idx="121">
                  <c:v>#N/A</c:v>
                </c:pt>
                <c:pt idx="122">
                  <c:v>65.8187734404179</c:v>
                </c:pt>
                <c:pt idx="123">
                  <c:v>#N/A</c:v>
                </c:pt>
                <c:pt idx="124">
                  <c:v>#N/A</c:v>
                </c:pt>
                <c:pt idx="125">
                  <c:v>#N/A</c:v>
                </c:pt>
                <c:pt idx="126">
                  <c:v>#N/A</c:v>
                </c:pt>
                <c:pt idx="127">
                  <c:v>#N/A</c:v>
                </c:pt>
                <c:pt idx="128">
                  <c:v>#N/A</c:v>
                </c:pt>
                <c:pt idx="129">
                  <c:v>#N/A</c:v>
                </c:pt>
                <c:pt idx="130">
                  <c:v>#N/A</c:v>
                </c:pt>
                <c:pt idx="131">
                  <c:v>#N/A</c:v>
                </c:pt>
                <c:pt idx="132">
                  <c:v>#N/A</c:v>
                </c:pt>
                <c:pt idx="133">
                  <c:v>58.551190296272736</c:v>
                </c:pt>
                <c:pt idx="134">
                  <c:v>54.443182863895274</c:v>
                </c:pt>
                <c:pt idx="135">
                  <c:v>#N/A</c:v>
                </c:pt>
                <c:pt idx="136">
                  <c:v>41.722353440786286</c:v>
                </c:pt>
                <c:pt idx="137">
                  <c:v>41.722071563738368</c:v>
                </c:pt>
                <c:pt idx="138">
                  <c:v>#N/A</c:v>
                </c:pt>
                <c:pt idx="139">
                  <c:v>#N/A</c:v>
                </c:pt>
                <c:pt idx="140">
                  <c:v>#N/A</c:v>
                </c:pt>
                <c:pt idx="141">
                  <c:v>#N/A</c:v>
                </c:pt>
                <c:pt idx="142">
                  <c:v>83.585314143059776</c:v>
                </c:pt>
                <c:pt idx="143">
                  <c:v>73.345539080987436</c:v>
                </c:pt>
                <c:pt idx="144">
                  <c:v>62.945633059342939</c:v>
                </c:pt>
                <c:pt idx="145">
                  <c:v>#N/A</c:v>
                </c:pt>
                <c:pt idx="146">
                  <c:v>#N/A</c:v>
                </c:pt>
                <c:pt idx="147">
                  <c:v>#N/A</c:v>
                </c:pt>
                <c:pt idx="148">
                  <c:v>#N/A</c:v>
                </c:pt>
                <c:pt idx="149">
                  <c:v>46.96211027762368</c:v>
                </c:pt>
                <c:pt idx="150">
                  <c:v>#N/A</c:v>
                </c:pt>
                <c:pt idx="151">
                  <c:v>#N/A</c:v>
                </c:pt>
                <c:pt idx="152">
                  <c:v>#N/A</c:v>
                </c:pt>
                <c:pt idx="153">
                  <c:v>#N/A</c:v>
                </c:pt>
                <c:pt idx="154">
                  <c:v>66.235617530269266</c:v>
                </c:pt>
                <c:pt idx="155">
                  <c:v>#N/A</c:v>
                </c:pt>
                <c:pt idx="156">
                  <c:v>#N/A</c:v>
                </c:pt>
                <c:pt idx="157">
                  <c:v>#N/A</c:v>
                </c:pt>
                <c:pt idx="158">
                  <c:v>#N/A</c:v>
                </c:pt>
                <c:pt idx="159">
                  <c:v>#N/A</c:v>
                </c:pt>
                <c:pt idx="160">
                  <c:v>#N/A</c:v>
                </c:pt>
                <c:pt idx="161">
                  <c:v>#N/A</c:v>
                </c:pt>
                <c:pt idx="162">
                  <c:v>#N/A</c:v>
                </c:pt>
                <c:pt idx="163">
                  <c:v>#N/A</c:v>
                </c:pt>
                <c:pt idx="164">
                  <c:v>66.436936023816074</c:v>
                </c:pt>
                <c:pt idx="165">
                  <c:v>46.486252470740304</c:v>
                </c:pt>
                <c:pt idx="166">
                  <c:v>71.804556094636368</c:v>
                </c:pt>
                <c:pt idx="167">
                  <c:v>73.253370955769938</c:v>
                </c:pt>
                <c:pt idx="168">
                  <c:v>#N/A</c:v>
                </c:pt>
                <c:pt idx="169">
                  <c:v>#N/A</c:v>
                </c:pt>
                <c:pt idx="170">
                  <c:v>63.080601724903453</c:v>
                </c:pt>
                <c:pt idx="171">
                  <c:v>60.70058012306459</c:v>
                </c:pt>
                <c:pt idx="172">
                  <c:v>#N/A</c:v>
                </c:pt>
                <c:pt idx="173">
                  <c:v>55.916795128585882</c:v>
                </c:pt>
                <c:pt idx="174">
                  <c:v>#N/A</c:v>
                </c:pt>
                <c:pt idx="175">
                  <c:v>#N/A</c:v>
                </c:pt>
                <c:pt idx="176">
                  <c:v>#N/A</c:v>
                </c:pt>
                <c:pt idx="177">
                  <c:v>#N/A</c:v>
                </c:pt>
                <c:pt idx="178">
                  <c:v>55.889456038501159</c:v>
                </c:pt>
                <c:pt idx="179">
                  <c:v>#N/A</c:v>
                </c:pt>
                <c:pt idx="180">
                  <c:v>#N/A</c:v>
                </c:pt>
                <c:pt idx="181">
                  <c:v>#N/A</c:v>
                </c:pt>
                <c:pt idx="182">
                  <c:v>#N/A</c:v>
                </c:pt>
                <c:pt idx="183">
                  <c:v>#N/A</c:v>
                </c:pt>
                <c:pt idx="184">
                  <c:v>#N/A</c:v>
                </c:pt>
                <c:pt idx="185">
                  <c:v>122.04766395624132</c:v>
                </c:pt>
                <c:pt idx="186">
                  <c:v>119.10229729968393</c:v>
                </c:pt>
                <c:pt idx="187">
                  <c:v>#N/A</c:v>
                </c:pt>
                <c:pt idx="188">
                  <c:v>#N/A</c:v>
                </c:pt>
                <c:pt idx="189">
                  <c:v>#N/A</c:v>
                </c:pt>
                <c:pt idx="190">
                  <c:v>#N/A</c:v>
                </c:pt>
                <c:pt idx="191">
                  <c:v>52.170536599063908</c:v>
                </c:pt>
                <c:pt idx="192">
                  <c:v>#N/A</c:v>
                </c:pt>
                <c:pt idx="193">
                  <c:v>#N/A</c:v>
                </c:pt>
                <c:pt idx="194">
                  <c:v>#N/A</c:v>
                </c:pt>
                <c:pt idx="195">
                  <c:v>78.749009539743909</c:v>
                </c:pt>
                <c:pt idx="196">
                  <c:v>74.688626116084635</c:v>
                </c:pt>
                <c:pt idx="197">
                  <c:v>#N/A</c:v>
                </c:pt>
                <c:pt idx="198">
                  <c:v>#N/A</c:v>
                </c:pt>
                <c:pt idx="199">
                  <c:v>#N/A</c:v>
                </c:pt>
                <c:pt idx="200">
                  <c:v>#N/A</c:v>
                </c:pt>
                <c:pt idx="201">
                  <c:v>#N/A</c:v>
                </c:pt>
                <c:pt idx="202">
                  <c:v>56.54180805052561</c:v>
                </c:pt>
                <c:pt idx="203">
                  <c:v>66.72505672343928</c:v>
                </c:pt>
                <c:pt idx="204">
                  <c:v>#N/A</c:v>
                </c:pt>
                <c:pt idx="205">
                  <c:v>#N/A</c:v>
                </c:pt>
                <c:pt idx="206">
                  <c:v>#N/A</c:v>
                </c:pt>
                <c:pt idx="207">
                  <c:v>#N/A</c:v>
                </c:pt>
                <c:pt idx="208">
                  <c:v>57.664845839357071</c:v>
                </c:pt>
                <c:pt idx="209">
                  <c:v>#N/A</c:v>
                </c:pt>
                <c:pt idx="210">
                  <c:v>#N/A</c:v>
                </c:pt>
                <c:pt idx="211">
                  <c:v>#N/A</c:v>
                </c:pt>
                <c:pt idx="212">
                  <c:v>#N/A</c:v>
                </c:pt>
                <c:pt idx="213">
                  <c:v>80.718499373364054</c:v>
                </c:pt>
                <c:pt idx="214">
                  <c:v>#N/A</c:v>
                </c:pt>
                <c:pt idx="215">
                  <c:v>68.213787374648959</c:v>
                </c:pt>
                <c:pt idx="216">
                  <c:v>80.258440471147864</c:v>
                </c:pt>
                <c:pt idx="217">
                  <c:v>68.861857758063778</c:v>
                </c:pt>
                <c:pt idx="218">
                  <c:v>#N/A</c:v>
                </c:pt>
                <c:pt idx="219">
                  <c:v>#N/A</c:v>
                </c:pt>
                <c:pt idx="220">
                  <c:v>#N/A</c:v>
                </c:pt>
                <c:pt idx="221">
                  <c:v>#N/A</c:v>
                </c:pt>
                <c:pt idx="222">
                  <c:v>#N/A</c:v>
                </c:pt>
                <c:pt idx="223">
                  <c:v>#N/A</c:v>
                </c:pt>
                <c:pt idx="224">
                  <c:v>127.64576226583364</c:v>
                </c:pt>
                <c:pt idx="225">
                  <c:v>#N/A</c:v>
                </c:pt>
                <c:pt idx="226">
                  <c:v>#N/A</c:v>
                </c:pt>
                <c:pt idx="227">
                  <c:v>#N/A</c:v>
                </c:pt>
                <c:pt idx="228">
                  <c:v>#N/A</c:v>
                </c:pt>
                <c:pt idx="229">
                  <c:v>75.377349998446761</c:v>
                </c:pt>
                <c:pt idx="230">
                  <c:v>#N/A</c:v>
                </c:pt>
                <c:pt idx="231">
                  <c:v>#N/A</c:v>
                </c:pt>
                <c:pt idx="232">
                  <c:v>#N/A</c:v>
                </c:pt>
                <c:pt idx="233">
                  <c:v>43.685160695759585</c:v>
                </c:pt>
                <c:pt idx="234">
                  <c:v>#N/A</c:v>
                </c:pt>
                <c:pt idx="235">
                  <c:v>51.476278012128354</c:v>
                </c:pt>
                <c:pt idx="236">
                  <c:v>#N/A</c:v>
                </c:pt>
                <c:pt idx="237">
                  <c:v>#N/A</c:v>
                </c:pt>
                <c:pt idx="238">
                  <c:v>#N/A</c:v>
                </c:pt>
                <c:pt idx="239">
                  <c:v>#N/A</c:v>
                </c:pt>
                <c:pt idx="240">
                  <c:v>54.018361506032235</c:v>
                </c:pt>
                <c:pt idx="241">
                  <c:v>#N/A</c:v>
                </c:pt>
                <c:pt idx="242">
                  <c:v>#N/A</c:v>
                </c:pt>
                <c:pt idx="243">
                  <c:v>94.286549025983675</c:v>
                </c:pt>
                <c:pt idx="244">
                  <c:v>#N/A</c:v>
                </c:pt>
                <c:pt idx="245">
                  <c:v>68.130142831247824</c:v>
                </c:pt>
                <c:pt idx="246">
                  <c:v>#N/A</c:v>
                </c:pt>
                <c:pt idx="247">
                  <c:v>#N/A</c:v>
                </c:pt>
                <c:pt idx="248">
                  <c:v>#N/A</c:v>
                </c:pt>
                <c:pt idx="249">
                  <c:v>#N/A</c:v>
                </c:pt>
                <c:pt idx="250">
                  <c:v>92.779375064336662</c:v>
                </c:pt>
                <c:pt idx="251">
                  <c:v>57.299487605525094</c:v>
                </c:pt>
                <c:pt idx="252">
                  <c:v>#N/A</c:v>
                </c:pt>
                <c:pt idx="253">
                  <c:v>57.38856250754133</c:v>
                </c:pt>
                <c:pt idx="254">
                  <c:v>46.111471705826936</c:v>
                </c:pt>
                <c:pt idx="255">
                  <c:v>#N/A</c:v>
                </c:pt>
                <c:pt idx="256">
                  <c:v>#N/A</c:v>
                </c:pt>
                <c:pt idx="257">
                  <c:v>92.536741983765111</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57.32659221737881</c:v>
                </c:pt>
                <c:pt idx="273">
                  <c:v>#N/A</c:v>
                </c:pt>
                <c:pt idx="274">
                  <c:v>#N/A</c:v>
                </c:pt>
                <c:pt idx="275">
                  <c:v>#N/A</c:v>
                </c:pt>
                <c:pt idx="276">
                  <c:v>#N/A</c:v>
                </c:pt>
                <c:pt idx="277">
                  <c:v>#N/A</c:v>
                </c:pt>
                <c:pt idx="278">
                  <c:v>#N/A</c:v>
                </c:pt>
                <c:pt idx="279">
                  <c:v>#N/A</c:v>
                </c:pt>
                <c:pt idx="280">
                  <c:v>#N/A</c:v>
                </c:pt>
                <c:pt idx="281">
                  <c:v>#N/A</c:v>
                </c:pt>
                <c:pt idx="282">
                  <c:v>#N/A</c:v>
                </c:pt>
                <c:pt idx="283">
                  <c:v>#N/A</c:v>
                </c:pt>
                <c:pt idx="284">
                  <c:v>70.33016409721202</c:v>
                </c:pt>
                <c:pt idx="285">
                  <c:v>#N/A</c:v>
                </c:pt>
                <c:pt idx="286">
                  <c:v>#N/A</c:v>
                </c:pt>
                <c:pt idx="287">
                  <c:v>#N/A</c:v>
                </c:pt>
                <c:pt idx="288">
                  <c:v>#N/A</c:v>
                </c:pt>
                <c:pt idx="289">
                  <c:v>48.168516891188219</c:v>
                </c:pt>
                <c:pt idx="290">
                  <c:v>#N/A</c:v>
                </c:pt>
                <c:pt idx="291">
                  <c:v>#N/A</c:v>
                </c:pt>
                <c:pt idx="292">
                  <c:v>79.723073466534032</c:v>
                </c:pt>
                <c:pt idx="293">
                  <c:v>41.35820448678151</c:v>
                </c:pt>
                <c:pt idx="294">
                  <c:v>#N/A</c:v>
                </c:pt>
                <c:pt idx="295">
                  <c:v>#N/A</c:v>
                </c:pt>
                <c:pt idx="296">
                  <c:v>59.869769470009743</c:v>
                </c:pt>
                <c:pt idx="297">
                  <c:v>#N/A</c:v>
                </c:pt>
                <c:pt idx="298">
                  <c:v>#N/A</c:v>
                </c:pt>
                <c:pt idx="299">
                  <c:v>42.93193584764699</c:v>
                </c:pt>
                <c:pt idx="300">
                  <c:v>42.93193584764699</c:v>
                </c:pt>
                <c:pt idx="301">
                  <c:v>#N/A</c:v>
                </c:pt>
                <c:pt idx="302">
                  <c:v>#N/A</c:v>
                </c:pt>
                <c:pt idx="303">
                  <c:v>#N/A</c:v>
                </c:pt>
                <c:pt idx="304">
                  <c:v>#N/A</c:v>
                </c:pt>
                <c:pt idx="305">
                  <c:v>71.720529501670242</c:v>
                </c:pt>
                <c:pt idx="306">
                  <c:v>37.980822034396837</c:v>
                </c:pt>
                <c:pt idx="307">
                  <c:v>#N/A</c:v>
                </c:pt>
                <c:pt idx="308">
                  <c:v>#N/A</c:v>
                </c:pt>
                <c:pt idx="309">
                  <c:v>#N/A</c:v>
                </c:pt>
                <c:pt idx="310">
                  <c:v>#N/A</c:v>
                </c:pt>
                <c:pt idx="311">
                  <c:v>#N/A</c:v>
                </c:pt>
                <c:pt idx="312">
                  <c:v>79.052980699417432</c:v>
                </c:pt>
                <c:pt idx="313">
                  <c:v>#N/A</c:v>
                </c:pt>
                <c:pt idx="314">
                  <c:v>#N/A</c:v>
                </c:pt>
                <c:pt idx="315">
                  <c:v>#N/A</c:v>
                </c:pt>
                <c:pt idx="316">
                  <c:v>#N/A</c:v>
                </c:pt>
                <c:pt idx="317">
                  <c:v>#N/A</c:v>
                </c:pt>
                <c:pt idx="318">
                  <c:v>#N/A</c:v>
                </c:pt>
                <c:pt idx="319">
                  <c:v>#N/A</c:v>
                </c:pt>
                <c:pt idx="320">
                  <c:v>#N/A</c:v>
                </c:pt>
                <c:pt idx="321">
                  <c:v>#N/A</c:v>
                </c:pt>
                <c:pt idx="322">
                  <c:v>45.206922979195177</c:v>
                </c:pt>
                <c:pt idx="323">
                  <c:v>#N/A</c:v>
                </c:pt>
                <c:pt idx="324">
                  <c:v>#N/A</c:v>
                </c:pt>
                <c:pt idx="325">
                  <c:v>#N/A</c:v>
                </c:pt>
                <c:pt idx="326">
                  <c:v>#N/A</c:v>
                </c:pt>
                <c:pt idx="327">
                  <c:v>#N/A</c:v>
                </c:pt>
                <c:pt idx="328">
                  <c:v>#N/A</c:v>
                </c:pt>
                <c:pt idx="329">
                  <c:v>#N/A</c:v>
                </c:pt>
                <c:pt idx="330">
                  <c:v>#N/A</c:v>
                </c:pt>
                <c:pt idx="331">
                  <c:v>48.23513756998328</c:v>
                </c:pt>
                <c:pt idx="332">
                  <c:v>#N/A</c:v>
                </c:pt>
                <c:pt idx="333">
                  <c:v>#N/A</c:v>
                </c:pt>
                <c:pt idx="334">
                  <c:v>#N/A</c:v>
                </c:pt>
                <c:pt idx="335">
                  <c:v>#N/A</c:v>
                </c:pt>
                <c:pt idx="336">
                  <c:v>48.825832390429085</c:v>
                </c:pt>
                <c:pt idx="337">
                  <c:v>30.340520256976447</c:v>
                </c:pt>
                <c:pt idx="338">
                  <c:v>#N/A</c:v>
                </c:pt>
                <c:pt idx="339">
                  <c:v>#N/A</c:v>
                </c:pt>
                <c:pt idx="340">
                  <c:v>#N/A</c:v>
                </c:pt>
                <c:pt idx="341">
                  <c:v>#N/A</c:v>
                </c:pt>
                <c:pt idx="342">
                  <c:v>#N/A</c:v>
                </c:pt>
                <c:pt idx="343">
                  <c:v>#N/A</c:v>
                </c:pt>
                <c:pt idx="344">
                  <c:v>#N/A</c:v>
                </c:pt>
                <c:pt idx="345">
                  <c:v>#N/A</c:v>
                </c:pt>
                <c:pt idx="346">
                  <c:v>25.059391395655549</c:v>
                </c:pt>
                <c:pt idx="347">
                  <c:v>52.377219278614625</c:v>
                </c:pt>
                <c:pt idx="348">
                  <c:v>#N/A</c:v>
                </c:pt>
                <c:pt idx="349">
                  <c:v>#N/A</c:v>
                </c:pt>
                <c:pt idx="350">
                  <c:v>#N/A</c:v>
                </c:pt>
                <c:pt idx="351">
                  <c:v>#N/A</c:v>
                </c:pt>
                <c:pt idx="352">
                  <c:v>#N/A</c:v>
                </c:pt>
                <c:pt idx="353">
                  <c:v>50.853558437683759</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32.825473369758015</c:v>
                </c:pt>
                <c:pt idx="390">
                  <c:v>#N/A</c:v>
                </c:pt>
                <c:pt idx="391">
                  <c:v>#N/A</c:v>
                </c:pt>
                <c:pt idx="392">
                  <c:v>42.007423962697324</c:v>
                </c:pt>
                <c:pt idx="393">
                  <c:v>#N/A</c:v>
                </c:pt>
                <c:pt idx="394">
                  <c:v>#N/A</c:v>
                </c:pt>
                <c:pt idx="395">
                  <c:v>#N/A</c:v>
                </c:pt>
                <c:pt idx="396">
                  <c:v>#N/A</c:v>
                </c:pt>
                <c:pt idx="397">
                  <c:v>#N/A</c:v>
                </c:pt>
                <c:pt idx="398">
                  <c:v>#N/A</c:v>
                </c:pt>
                <c:pt idx="399">
                  <c:v>#N/A</c:v>
                </c:pt>
                <c:pt idx="400">
                  <c:v>39.861032250704724</c:v>
                </c:pt>
                <c:pt idx="401">
                  <c:v>#N/A</c:v>
                </c:pt>
                <c:pt idx="402">
                  <c:v>32.794011981676697</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20.992218198815895</c:v>
                </c:pt>
                <c:pt idx="420">
                  <c:v>#N/A</c:v>
                </c:pt>
                <c:pt idx="421">
                  <c:v>#N/A</c:v>
                </c:pt>
                <c:pt idx="422">
                  <c:v>#N/A</c:v>
                </c:pt>
                <c:pt idx="423">
                  <c:v>#N/A</c:v>
                </c:pt>
                <c:pt idx="424">
                  <c:v>#N/A</c:v>
                </c:pt>
                <c:pt idx="425">
                  <c:v>25.455443575186464</c:v>
                </c:pt>
                <c:pt idx="426">
                  <c:v>34.767966615136991</c:v>
                </c:pt>
                <c:pt idx="427">
                  <c:v>17.24685641792372</c:v>
                </c:pt>
                <c:pt idx="428">
                  <c:v>#N/A</c:v>
                </c:pt>
                <c:pt idx="429">
                  <c:v>#N/A</c:v>
                </c:pt>
                <c:pt idx="430">
                  <c:v>#N/A</c:v>
                </c:pt>
                <c:pt idx="431">
                  <c:v>#N/A</c:v>
                </c:pt>
                <c:pt idx="432">
                  <c:v>#N/A</c:v>
                </c:pt>
                <c:pt idx="433">
                  <c:v>#N/A</c:v>
                </c:pt>
                <c:pt idx="434">
                  <c:v>21.046290849355699</c:v>
                </c:pt>
                <c:pt idx="435">
                  <c:v>#N/A</c:v>
                </c:pt>
                <c:pt idx="436">
                  <c:v>#N/A</c:v>
                </c:pt>
                <c:pt idx="437">
                  <c:v>#N/A</c:v>
                </c:pt>
                <c:pt idx="438">
                  <c:v>#N/A</c:v>
                </c:pt>
                <c:pt idx="439">
                  <c:v>#N/A</c:v>
                </c:pt>
                <c:pt idx="440">
                  <c:v>#N/A</c:v>
                </c:pt>
                <c:pt idx="441">
                  <c:v>#N/A</c:v>
                </c:pt>
                <c:pt idx="442">
                  <c:v>13.782990970553747</c:v>
                </c:pt>
                <c:pt idx="443">
                  <c:v>16.141468576414034</c:v>
                </c:pt>
                <c:pt idx="444">
                  <c:v>#N/A</c:v>
                </c:pt>
                <c:pt idx="445">
                  <c:v>#N/A</c:v>
                </c:pt>
                <c:pt idx="446">
                  <c:v>19.286368104461179</c:v>
                </c:pt>
                <c:pt idx="447">
                  <c:v>#N/A</c:v>
                </c:pt>
                <c:pt idx="448">
                  <c:v>#N/A</c:v>
                </c:pt>
                <c:pt idx="449">
                  <c:v>#N/A</c:v>
                </c:pt>
                <c:pt idx="450">
                  <c:v>23.252146718504324</c:v>
                </c:pt>
                <c:pt idx="451">
                  <c:v>#N/A</c:v>
                </c:pt>
                <c:pt idx="452">
                  <c:v>28.177286182166586</c:v>
                </c:pt>
                <c:pt idx="453">
                  <c:v>#N/A</c:v>
                </c:pt>
                <c:pt idx="454">
                  <c:v>34.804455913294454</c:v>
                </c:pt>
                <c:pt idx="455">
                  <c:v>39.39172446164909</c:v>
                </c:pt>
                <c:pt idx="456">
                  <c:v>#N/A</c:v>
                </c:pt>
                <c:pt idx="457">
                  <c:v>#N/A</c:v>
                </c:pt>
                <c:pt idx="458">
                  <c:v>22.813845394841429</c:v>
                </c:pt>
                <c:pt idx="459">
                  <c:v>#N/A</c:v>
                </c:pt>
                <c:pt idx="460">
                  <c:v>#N/A</c:v>
                </c:pt>
                <c:pt idx="461">
                  <c:v>22.137923597360672</c:v>
                </c:pt>
                <c:pt idx="462">
                  <c:v>19.978338660041022</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16.323767275302199</c:v>
                </c:pt>
                <c:pt idx="476">
                  <c:v>#N/A</c:v>
                </c:pt>
                <c:pt idx="477">
                  <c:v>#N/A</c:v>
                </c:pt>
                <c:pt idx="478">
                  <c:v>#N/A</c:v>
                </c:pt>
                <c:pt idx="479">
                  <c:v>#N/A</c:v>
                </c:pt>
                <c:pt idx="480">
                  <c:v>#N/A</c:v>
                </c:pt>
                <c:pt idx="481">
                  <c:v>#N/A</c:v>
                </c:pt>
                <c:pt idx="482">
                  <c:v>#N/A</c:v>
                </c:pt>
                <c:pt idx="483">
                  <c:v>#N/A</c:v>
                </c:pt>
                <c:pt idx="484">
                  <c:v>#N/A</c:v>
                </c:pt>
                <c:pt idx="485">
                  <c:v>#N/A</c:v>
                </c:pt>
                <c:pt idx="486">
                  <c:v>26.665221069394224</c:v>
                </c:pt>
                <c:pt idx="487">
                  <c:v>#N/A</c:v>
                </c:pt>
                <c:pt idx="488">
                  <c:v>#N/A</c:v>
                </c:pt>
                <c:pt idx="489">
                  <c:v>22.648252908533554</c:v>
                </c:pt>
                <c:pt idx="490">
                  <c:v>#N/A</c:v>
                </c:pt>
                <c:pt idx="491">
                  <c:v>#N/A</c:v>
                </c:pt>
                <c:pt idx="492">
                  <c:v>#N/A</c:v>
                </c:pt>
                <c:pt idx="493">
                  <c:v>#N/A</c:v>
                </c:pt>
                <c:pt idx="494">
                  <c:v>#N/A</c:v>
                </c:pt>
                <c:pt idx="495">
                  <c:v>#N/A</c:v>
                </c:pt>
                <c:pt idx="496">
                  <c:v>#N/A</c:v>
                </c:pt>
                <c:pt idx="497">
                  <c:v>14.326844949773806</c:v>
                </c:pt>
                <c:pt idx="498">
                  <c:v>#N/A</c:v>
                </c:pt>
                <c:pt idx="499">
                  <c:v>#N/A</c:v>
                </c:pt>
                <c:pt idx="500">
                  <c:v>#N/A</c:v>
                </c:pt>
                <c:pt idx="501">
                  <c:v>#N/A</c:v>
                </c:pt>
                <c:pt idx="502">
                  <c:v>#N/A</c:v>
                </c:pt>
                <c:pt idx="503">
                  <c:v>#N/A</c:v>
                </c:pt>
                <c:pt idx="504">
                  <c:v>24.742308579741085</c:v>
                </c:pt>
                <c:pt idx="505">
                  <c:v>19.669647961323712</c:v>
                </c:pt>
                <c:pt idx="506">
                  <c:v>#N/A</c:v>
                </c:pt>
                <c:pt idx="507">
                  <c:v>#N/A</c:v>
                </c:pt>
                <c:pt idx="508">
                  <c:v>#N/A</c:v>
                </c:pt>
                <c:pt idx="509">
                  <c:v>#N/A</c:v>
                </c:pt>
                <c:pt idx="510">
                  <c:v>#N/A</c:v>
                </c:pt>
                <c:pt idx="511">
                  <c:v>#N/A</c:v>
                </c:pt>
                <c:pt idx="512">
                  <c:v>#N/A</c:v>
                </c:pt>
                <c:pt idx="513">
                  <c:v>#N/A</c:v>
                </c:pt>
                <c:pt idx="514">
                  <c:v>18.812333796166779</c:v>
                </c:pt>
                <c:pt idx="515">
                  <c:v>#N/A</c:v>
                </c:pt>
                <c:pt idx="516">
                  <c:v>#N/A</c:v>
                </c:pt>
                <c:pt idx="517">
                  <c:v>#N/A</c:v>
                </c:pt>
                <c:pt idx="518">
                  <c:v>#N/A</c:v>
                </c:pt>
                <c:pt idx="519">
                  <c:v>#N/A</c:v>
                </c:pt>
                <c:pt idx="520">
                  <c:v>#N/A</c:v>
                </c:pt>
                <c:pt idx="521">
                  <c:v>21.184640573252882</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E10D-405C-9974-93234D02B815}"/>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32.363801062472675</c:v>
                </c:pt>
                <c:pt idx="17">
                  <c:v>#N/A</c:v>
                </c:pt>
                <c:pt idx="18">
                  <c:v>#N/A</c:v>
                </c:pt>
                <c:pt idx="19">
                  <c:v>#N/A</c:v>
                </c:pt>
                <c:pt idx="20">
                  <c:v>#N/A</c:v>
                </c:pt>
                <c:pt idx="21">
                  <c:v>#N/A</c:v>
                </c:pt>
                <c:pt idx="22">
                  <c:v>#N/A</c:v>
                </c:pt>
                <c:pt idx="23">
                  <c:v>#N/A</c:v>
                </c:pt>
                <c:pt idx="24">
                  <c:v>#N/A</c:v>
                </c:pt>
                <c:pt idx="25">
                  <c:v>32.134054886142728</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28.660565417989964</c:v>
                </c:pt>
                <c:pt idx="44">
                  <c:v>21.437538145620508</c:v>
                </c:pt>
                <c:pt idx="45">
                  <c:v>#N/A</c:v>
                </c:pt>
                <c:pt idx="46">
                  <c:v>#N/A</c:v>
                </c:pt>
                <c:pt idx="47">
                  <c:v>#N/A</c:v>
                </c:pt>
                <c:pt idx="48">
                  <c:v>#N/A</c:v>
                </c:pt>
                <c:pt idx="49">
                  <c:v>30.700573851612994</c:v>
                </c:pt>
                <c:pt idx="50">
                  <c:v>#N/A</c:v>
                </c:pt>
                <c:pt idx="51">
                  <c:v>#N/A</c:v>
                </c:pt>
                <c:pt idx="52">
                  <c:v>#N/A</c:v>
                </c:pt>
                <c:pt idx="53">
                  <c:v>#N/A</c:v>
                </c:pt>
                <c:pt idx="54">
                  <c:v>#N/A</c:v>
                </c:pt>
                <c:pt idx="55">
                  <c:v>#N/A</c:v>
                </c:pt>
                <c:pt idx="56">
                  <c:v>#N/A</c:v>
                </c:pt>
                <c:pt idx="57">
                  <c:v>#N/A</c:v>
                </c:pt>
                <c:pt idx="58">
                  <c:v>33.487259804185655</c:v>
                </c:pt>
                <c:pt idx="59">
                  <c:v>#N/A</c:v>
                </c:pt>
                <c:pt idx="60">
                  <c:v>#N/A</c:v>
                </c:pt>
                <c:pt idx="61">
                  <c:v>#N/A</c:v>
                </c:pt>
                <c:pt idx="62">
                  <c:v>#N/A</c:v>
                </c:pt>
                <c:pt idx="63">
                  <c:v>#N/A</c:v>
                </c:pt>
                <c:pt idx="64">
                  <c:v>33.622401728452886</c:v>
                </c:pt>
                <c:pt idx="65">
                  <c:v>34.049292036020617</c:v>
                </c:pt>
                <c:pt idx="66">
                  <c:v>#N/A</c:v>
                </c:pt>
                <c:pt idx="67">
                  <c:v>#N/A</c:v>
                </c:pt>
                <c:pt idx="68">
                  <c:v>#N/A</c:v>
                </c:pt>
                <c:pt idx="69">
                  <c:v>#N/A</c:v>
                </c:pt>
                <c:pt idx="70">
                  <c:v>29.487236777786748</c:v>
                </c:pt>
                <c:pt idx="71">
                  <c:v>#N/A</c:v>
                </c:pt>
                <c:pt idx="72">
                  <c:v>#N/A</c:v>
                </c:pt>
                <c:pt idx="73">
                  <c:v>#N/A</c:v>
                </c:pt>
                <c:pt idx="74">
                  <c:v>#N/A</c:v>
                </c:pt>
                <c:pt idx="75">
                  <c:v>#N/A</c:v>
                </c:pt>
                <c:pt idx="76">
                  <c:v>41.080086849091401</c:v>
                </c:pt>
                <c:pt idx="77">
                  <c:v>#N/A</c:v>
                </c:pt>
                <c:pt idx="78">
                  <c:v>#N/A</c:v>
                </c:pt>
                <c:pt idx="79">
                  <c:v>#N/A</c:v>
                </c:pt>
                <c:pt idx="80">
                  <c:v>#N/A</c:v>
                </c:pt>
                <c:pt idx="81">
                  <c:v>#N/A</c:v>
                </c:pt>
                <c:pt idx="82">
                  <c:v>#N/A</c:v>
                </c:pt>
                <c:pt idx="83">
                  <c:v>47.228435080175188</c:v>
                </c:pt>
                <c:pt idx="84">
                  <c:v>#N/A</c:v>
                </c:pt>
                <c:pt idx="85">
                  <c:v>#N/A</c:v>
                </c:pt>
                <c:pt idx="86">
                  <c:v>#N/A</c:v>
                </c:pt>
                <c:pt idx="87">
                  <c:v>#N/A</c:v>
                </c:pt>
                <c:pt idx="88">
                  <c:v>#N/A</c:v>
                </c:pt>
                <c:pt idx="89">
                  <c:v>#N/A</c:v>
                </c:pt>
                <c:pt idx="90">
                  <c:v>#N/A</c:v>
                </c:pt>
                <c:pt idx="91">
                  <c:v>#N/A</c:v>
                </c:pt>
                <c:pt idx="92">
                  <c:v>#N/A</c:v>
                </c:pt>
                <c:pt idx="93">
                  <c:v>#N/A</c:v>
                </c:pt>
                <c:pt idx="94">
                  <c:v>#N/A</c:v>
                </c:pt>
                <c:pt idx="95">
                  <c:v>31.028016338003077</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52.431678612164852</c:v>
                </c:pt>
                <c:pt idx="116">
                  <c:v>46.3538344305423</c:v>
                </c:pt>
                <c:pt idx="117">
                  <c:v>47.884385567399825</c:v>
                </c:pt>
                <c:pt idx="118">
                  <c:v>#N/A</c:v>
                </c:pt>
                <c:pt idx="119">
                  <c:v>#N/A</c:v>
                </c:pt>
                <c:pt idx="120">
                  <c:v>42.182501744653727</c:v>
                </c:pt>
                <c:pt idx="121">
                  <c:v>#N/A</c:v>
                </c:pt>
                <c:pt idx="122">
                  <c:v>#N/A</c:v>
                </c:pt>
                <c:pt idx="123">
                  <c:v>#N/A</c:v>
                </c:pt>
                <c:pt idx="124">
                  <c:v>#N/A</c:v>
                </c:pt>
                <c:pt idx="125">
                  <c:v>#N/A</c:v>
                </c:pt>
                <c:pt idx="126">
                  <c:v>#N/A</c:v>
                </c:pt>
                <c:pt idx="127">
                  <c:v>49.212918702096033</c:v>
                </c:pt>
                <c:pt idx="128">
                  <c:v>43.440023381321026</c:v>
                </c:pt>
                <c:pt idx="129">
                  <c:v>#N/A</c:v>
                </c:pt>
                <c:pt idx="130">
                  <c:v>#N/A</c:v>
                </c:pt>
                <c:pt idx="131">
                  <c:v>47.288116920467303</c:v>
                </c:pt>
                <c:pt idx="132">
                  <c:v>47.288116920467303</c:v>
                </c:pt>
                <c:pt idx="133">
                  <c:v>#N/A</c:v>
                </c:pt>
                <c:pt idx="134">
                  <c:v>#N/A</c:v>
                </c:pt>
                <c:pt idx="135">
                  <c:v>#N/A</c:v>
                </c:pt>
                <c:pt idx="136">
                  <c:v>#N/A</c:v>
                </c:pt>
                <c:pt idx="137">
                  <c:v>#N/A</c:v>
                </c:pt>
                <c:pt idx="138">
                  <c:v>#N/A</c:v>
                </c:pt>
                <c:pt idx="139">
                  <c:v>#N/A</c:v>
                </c:pt>
                <c:pt idx="140">
                  <c:v>60.190808721425149</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48.67079166225902</c:v>
                </c:pt>
                <c:pt idx="161">
                  <c:v>48.075926430831409</c:v>
                </c:pt>
                <c:pt idx="162">
                  <c:v>#N/A</c:v>
                </c:pt>
                <c:pt idx="163">
                  <c:v>#N/A</c:v>
                </c:pt>
                <c:pt idx="164">
                  <c:v>#N/A</c:v>
                </c:pt>
                <c:pt idx="165">
                  <c:v>#N/A</c:v>
                </c:pt>
                <c:pt idx="166">
                  <c:v>#N/A</c:v>
                </c:pt>
                <c:pt idx="167">
                  <c:v>#N/A</c:v>
                </c:pt>
                <c:pt idx="168">
                  <c:v>#N/A</c:v>
                </c:pt>
                <c:pt idx="169">
                  <c:v>#N/A</c:v>
                </c:pt>
                <c:pt idx="170">
                  <c:v>#N/A</c:v>
                </c:pt>
                <c:pt idx="171">
                  <c:v>#N/A</c:v>
                </c:pt>
                <c:pt idx="172">
                  <c:v>68.425944971493024</c:v>
                </c:pt>
                <c:pt idx="173">
                  <c:v>#N/A</c:v>
                </c:pt>
                <c:pt idx="174">
                  <c:v>#N/A</c:v>
                </c:pt>
                <c:pt idx="175">
                  <c:v>#N/A</c:v>
                </c:pt>
                <c:pt idx="176">
                  <c:v>62.282138723562106</c:v>
                </c:pt>
                <c:pt idx="177">
                  <c:v>40.41345843619002</c:v>
                </c:pt>
                <c:pt idx="178">
                  <c:v>#N/A</c:v>
                </c:pt>
                <c:pt idx="179">
                  <c:v>63.662325905365599</c:v>
                </c:pt>
                <c:pt idx="180">
                  <c:v>53.931406313957744</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48.946592824663824</c:v>
                </c:pt>
                <c:pt idx="210">
                  <c:v>50.274844626241673</c:v>
                </c:pt>
                <c:pt idx="211">
                  <c:v>#N/A</c:v>
                </c:pt>
                <c:pt idx="212">
                  <c:v>51.022058174156811</c:v>
                </c:pt>
                <c:pt idx="213">
                  <c:v>#N/A</c:v>
                </c:pt>
                <c:pt idx="214">
                  <c:v>72.860244680831116</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55.051194055015038</c:v>
                </c:pt>
                <c:pt idx="229">
                  <c:v>#N/A</c:v>
                </c:pt>
                <c:pt idx="230">
                  <c:v>#N/A</c:v>
                </c:pt>
                <c:pt idx="231">
                  <c:v>#N/A</c:v>
                </c:pt>
                <c:pt idx="232">
                  <c:v>61.785907414106148</c:v>
                </c:pt>
                <c:pt idx="233">
                  <c:v>#N/A</c:v>
                </c:pt>
                <c:pt idx="234">
                  <c:v>#N/A</c:v>
                </c:pt>
                <c:pt idx="235">
                  <c:v>#N/A</c:v>
                </c:pt>
                <c:pt idx="236">
                  <c:v>#N/A</c:v>
                </c:pt>
                <c:pt idx="237">
                  <c:v>#N/A</c:v>
                </c:pt>
                <c:pt idx="238">
                  <c:v>#N/A</c:v>
                </c:pt>
                <c:pt idx="239">
                  <c:v>#N/A</c:v>
                </c:pt>
                <c:pt idx="240">
                  <c:v>#N/A</c:v>
                </c:pt>
                <c:pt idx="241">
                  <c:v>#N/A</c:v>
                </c:pt>
                <c:pt idx="242">
                  <c:v>50.615674600031234</c:v>
                </c:pt>
                <c:pt idx="243">
                  <c:v>#N/A</c:v>
                </c:pt>
                <c:pt idx="244">
                  <c:v>#N/A</c:v>
                </c:pt>
                <c:pt idx="245">
                  <c:v>#N/A</c:v>
                </c:pt>
                <c:pt idx="246">
                  <c:v>#N/A</c:v>
                </c:pt>
                <c:pt idx="247">
                  <c:v>#N/A</c:v>
                </c:pt>
                <c:pt idx="248">
                  <c:v>#N/A</c:v>
                </c:pt>
                <c:pt idx="249">
                  <c:v>#N/A</c:v>
                </c:pt>
                <c:pt idx="250">
                  <c:v>#N/A</c:v>
                </c:pt>
                <c:pt idx="251">
                  <c:v>#N/A</c:v>
                </c:pt>
                <c:pt idx="252">
                  <c:v>38.705952937374548</c:v>
                </c:pt>
                <c:pt idx="253">
                  <c:v>#N/A</c:v>
                </c:pt>
                <c:pt idx="254">
                  <c:v>#N/A</c:v>
                </c:pt>
                <c:pt idx="255">
                  <c:v>#N/A</c:v>
                </c:pt>
                <c:pt idx="256">
                  <c:v>#N/A</c:v>
                </c:pt>
                <c:pt idx="257">
                  <c:v>#N/A</c:v>
                </c:pt>
                <c:pt idx="258">
                  <c:v>57.410270108349678</c:v>
                </c:pt>
                <c:pt idx="259">
                  <c:v>#N/A</c:v>
                </c:pt>
                <c:pt idx="260">
                  <c:v>#N/A</c:v>
                </c:pt>
                <c:pt idx="261">
                  <c:v>#N/A</c:v>
                </c:pt>
                <c:pt idx="262">
                  <c:v>35.953297489585509</c:v>
                </c:pt>
                <c:pt idx="263">
                  <c:v>44.895809867274615</c:v>
                </c:pt>
                <c:pt idx="264">
                  <c:v>#N/A</c:v>
                </c:pt>
                <c:pt idx="265">
                  <c:v>#N/A</c:v>
                </c:pt>
                <c:pt idx="266">
                  <c:v>40.565686131616694</c:v>
                </c:pt>
                <c:pt idx="267">
                  <c:v>#N/A</c:v>
                </c:pt>
                <c:pt idx="268">
                  <c:v>34.896993028465928</c:v>
                </c:pt>
                <c:pt idx="269">
                  <c:v>29.336662873283966</c:v>
                </c:pt>
                <c:pt idx="270">
                  <c:v>#N/A</c:v>
                </c:pt>
                <c:pt idx="271">
                  <c:v>#N/A</c:v>
                </c:pt>
                <c:pt idx="272">
                  <c:v>#N/A</c:v>
                </c:pt>
                <c:pt idx="273">
                  <c:v>#N/A</c:v>
                </c:pt>
                <c:pt idx="274">
                  <c:v>45.566907158952453</c:v>
                </c:pt>
                <c:pt idx="275">
                  <c:v>#N/A</c:v>
                </c:pt>
                <c:pt idx="276">
                  <c:v>#N/A</c:v>
                </c:pt>
                <c:pt idx="277">
                  <c:v>#N/A</c:v>
                </c:pt>
                <c:pt idx="278">
                  <c:v>#N/A</c:v>
                </c:pt>
                <c:pt idx="279">
                  <c:v>#N/A</c:v>
                </c:pt>
                <c:pt idx="280">
                  <c:v>#N/A</c:v>
                </c:pt>
                <c:pt idx="281">
                  <c:v>34.055190858000728</c:v>
                </c:pt>
                <c:pt idx="282">
                  <c:v>64.736450835415084</c:v>
                </c:pt>
                <c:pt idx="283">
                  <c:v>31.86889917399208</c:v>
                </c:pt>
                <c:pt idx="284">
                  <c:v>#N/A</c:v>
                </c:pt>
                <c:pt idx="285">
                  <c:v>#N/A</c:v>
                </c:pt>
                <c:pt idx="286">
                  <c:v>21.990771670089622</c:v>
                </c:pt>
                <c:pt idx="287">
                  <c:v>#N/A</c:v>
                </c:pt>
                <c:pt idx="288">
                  <c:v>37.717280529399289</c:v>
                </c:pt>
                <c:pt idx="289">
                  <c:v>#N/A</c:v>
                </c:pt>
                <c:pt idx="290">
                  <c:v>#N/A</c:v>
                </c:pt>
                <c:pt idx="291">
                  <c:v>#N/A</c:v>
                </c:pt>
                <c:pt idx="292">
                  <c:v>#N/A</c:v>
                </c:pt>
                <c:pt idx="293">
                  <c:v>#N/A</c:v>
                </c:pt>
                <c:pt idx="294">
                  <c:v>#N/A</c:v>
                </c:pt>
                <c:pt idx="295">
                  <c:v>#N/A</c:v>
                </c:pt>
                <c:pt idx="296">
                  <c:v>#N/A</c:v>
                </c:pt>
                <c:pt idx="297">
                  <c:v>47.126655333470708</c:v>
                </c:pt>
                <c:pt idx="298">
                  <c:v>#N/A</c:v>
                </c:pt>
                <c:pt idx="299">
                  <c:v>#N/A</c:v>
                </c:pt>
                <c:pt idx="300">
                  <c:v>#N/A</c:v>
                </c:pt>
                <c:pt idx="301">
                  <c:v>26.886424019086167</c:v>
                </c:pt>
                <c:pt idx="302">
                  <c:v>28.56001294211082</c:v>
                </c:pt>
                <c:pt idx="303">
                  <c:v>#N/A</c:v>
                </c:pt>
                <c:pt idx="304">
                  <c:v>#N/A</c:v>
                </c:pt>
                <c:pt idx="305">
                  <c:v>#N/A</c:v>
                </c:pt>
                <c:pt idx="306">
                  <c:v>#N/A</c:v>
                </c:pt>
                <c:pt idx="307">
                  <c:v>29.809112595620032</c:v>
                </c:pt>
                <c:pt idx="308">
                  <c:v>28.178213079124657</c:v>
                </c:pt>
                <c:pt idx="309">
                  <c:v>30.664516316191968</c:v>
                </c:pt>
                <c:pt idx="310">
                  <c:v>#N/A</c:v>
                </c:pt>
                <c:pt idx="311">
                  <c:v>#N/A</c:v>
                </c:pt>
                <c:pt idx="312">
                  <c:v>#N/A</c:v>
                </c:pt>
                <c:pt idx="313">
                  <c:v>38.590776432586644</c:v>
                </c:pt>
                <c:pt idx="314">
                  <c:v>30.655390489387361</c:v>
                </c:pt>
                <c:pt idx="315">
                  <c:v>31.484102475881581</c:v>
                </c:pt>
                <c:pt idx="316">
                  <c:v>31.395575716661703</c:v>
                </c:pt>
                <c:pt idx="317">
                  <c:v>#N/A</c:v>
                </c:pt>
                <c:pt idx="318">
                  <c:v>31.983850134228899</c:v>
                </c:pt>
                <c:pt idx="319">
                  <c:v>#N/A</c:v>
                </c:pt>
                <c:pt idx="320">
                  <c:v>#N/A</c:v>
                </c:pt>
                <c:pt idx="321">
                  <c:v>34.654698748673859</c:v>
                </c:pt>
                <c:pt idx="322">
                  <c:v>#N/A</c:v>
                </c:pt>
                <c:pt idx="323">
                  <c:v>29.48511184249227</c:v>
                </c:pt>
                <c:pt idx="324">
                  <c:v>#N/A</c:v>
                </c:pt>
                <c:pt idx="325">
                  <c:v>#N/A</c:v>
                </c:pt>
                <c:pt idx="326">
                  <c:v>31.484102475881578</c:v>
                </c:pt>
                <c:pt idx="327">
                  <c:v>39.240112732067381</c:v>
                </c:pt>
                <c:pt idx="328">
                  <c:v>32.952201484399168</c:v>
                </c:pt>
                <c:pt idx="329">
                  <c:v>#N/A</c:v>
                </c:pt>
                <c:pt idx="330">
                  <c:v>#N/A</c:v>
                </c:pt>
                <c:pt idx="331">
                  <c:v>#N/A</c:v>
                </c:pt>
                <c:pt idx="332">
                  <c:v>#N/A</c:v>
                </c:pt>
                <c:pt idx="333">
                  <c:v>#N/A</c:v>
                </c:pt>
                <c:pt idx="334">
                  <c:v>29.856923796576449</c:v>
                </c:pt>
                <c:pt idx="335">
                  <c:v>29.582581673494342</c:v>
                </c:pt>
                <c:pt idx="336">
                  <c:v>#N/A</c:v>
                </c:pt>
                <c:pt idx="337">
                  <c:v>#N/A</c:v>
                </c:pt>
                <c:pt idx="338">
                  <c:v>#N/A</c:v>
                </c:pt>
                <c:pt idx="339">
                  <c:v>#N/A</c:v>
                </c:pt>
                <c:pt idx="340">
                  <c:v>#N/A</c:v>
                </c:pt>
                <c:pt idx="341">
                  <c:v>#N/A</c:v>
                </c:pt>
                <c:pt idx="342">
                  <c:v>24.265830306546267</c:v>
                </c:pt>
                <c:pt idx="343">
                  <c:v>21.933922979020391</c:v>
                </c:pt>
                <c:pt idx="344">
                  <c:v>#N/A</c:v>
                </c:pt>
                <c:pt idx="345">
                  <c:v>#N/A</c:v>
                </c:pt>
                <c:pt idx="346">
                  <c:v>#N/A</c:v>
                </c:pt>
                <c:pt idx="347">
                  <c:v>#N/A</c:v>
                </c:pt>
                <c:pt idx="348">
                  <c:v>#N/A</c:v>
                </c:pt>
                <c:pt idx="349">
                  <c:v>21.440651623909716</c:v>
                </c:pt>
                <c:pt idx="350">
                  <c:v>23.635157464124131</c:v>
                </c:pt>
                <c:pt idx="351">
                  <c:v>24.572823237529832</c:v>
                </c:pt>
                <c:pt idx="352">
                  <c:v>#N/A</c:v>
                </c:pt>
                <c:pt idx="353">
                  <c:v>#N/A</c:v>
                </c:pt>
                <c:pt idx="354">
                  <c:v>#N/A</c:v>
                </c:pt>
                <c:pt idx="355">
                  <c:v>#N/A</c:v>
                </c:pt>
                <c:pt idx="356">
                  <c:v>#N/A</c:v>
                </c:pt>
                <c:pt idx="357">
                  <c:v>21.460672452829751</c:v>
                </c:pt>
                <c:pt idx="358">
                  <c:v>20.10820649867177</c:v>
                </c:pt>
                <c:pt idx="359">
                  <c:v>21.458630127399633</c:v>
                </c:pt>
                <c:pt idx="360">
                  <c:v>20.108206498671777</c:v>
                </c:pt>
                <c:pt idx="361">
                  <c:v>22.298352608705354</c:v>
                </c:pt>
                <c:pt idx="362">
                  <c:v>#N/A</c:v>
                </c:pt>
                <c:pt idx="363">
                  <c:v>#N/A</c:v>
                </c:pt>
                <c:pt idx="364">
                  <c:v>24.644878906888074</c:v>
                </c:pt>
                <c:pt idx="365">
                  <c:v>#N/A</c:v>
                </c:pt>
                <c:pt idx="366">
                  <c:v>24.651599161673531</c:v>
                </c:pt>
                <c:pt idx="367">
                  <c:v>#N/A</c:v>
                </c:pt>
                <c:pt idx="368">
                  <c:v>#N/A</c:v>
                </c:pt>
                <c:pt idx="369">
                  <c:v>20.78718014020555</c:v>
                </c:pt>
                <c:pt idx="370">
                  <c:v>#N/A</c:v>
                </c:pt>
                <c:pt idx="371">
                  <c:v>20.948266504492199</c:v>
                </c:pt>
                <c:pt idx="372">
                  <c:v>#N/A</c:v>
                </c:pt>
                <c:pt idx="373">
                  <c:v>22.455317071876951</c:v>
                </c:pt>
                <c:pt idx="374">
                  <c:v>#N/A</c:v>
                </c:pt>
                <c:pt idx="375">
                  <c:v>23.383802633358894</c:v>
                </c:pt>
                <c:pt idx="376">
                  <c:v>#N/A</c:v>
                </c:pt>
                <c:pt idx="377">
                  <c:v>#N/A</c:v>
                </c:pt>
                <c:pt idx="378">
                  <c:v>23.477713487308126</c:v>
                </c:pt>
                <c:pt idx="379">
                  <c:v>#N/A</c:v>
                </c:pt>
                <c:pt idx="380">
                  <c:v>#N/A</c:v>
                </c:pt>
                <c:pt idx="381">
                  <c:v>#N/A</c:v>
                </c:pt>
                <c:pt idx="382">
                  <c:v>25.825484836038935</c:v>
                </c:pt>
                <c:pt idx="383">
                  <c:v>20.982171688163589</c:v>
                </c:pt>
                <c:pt idx="384">
                  <c:v>24.602591127230419</c:v>
                </c:pt>
                <c:pt idx="385">
                  <c:v>24.052940228204392</c:v>
                </c:pt>
                <c:pt idx="386">
                  <c:v>22.377613228313233</c:v>
                </c:pt>
                <c:pt idx="387">
                  <c:v>21.998607840200858</c:v>
                </c:pt>
                <c:pt idx="388">
                  <c:v>22.538604947815806</c:v>
                </c:pt>
                <c:pt idx="389">
                  <c:v>#N/A</c:v>
                </c:pt>
                <c:pt idx="390">
                  <c:v>26.878929845948623</c:v>
                </c:pt>
                <c:pt idx="391">
                  <c:v>20.513556377925564</c:v>
                </c:pt>
                <c:pt idx="392">
                  <c:v>#N/A</c:v>
                </c:pt>
                <c:pt idx="393">
                  <c:v>23.294260137326631</c:v>
                </c:pt>
                <c:pt idx="394">
                  <c:v>31.493839705665611</c:v>
                </c:pt>
                <c:pt idx="395">
                  <c:v>28.923144367758791</c:v>
                </c:pt>
                <c:pt idx="396">
                  <c:v>28.554899014380045</c:v>
                </c:pt>
                <c:pt idx="397">
                  <c:v>#N/A</c:v>
                </c:pt>
                <c:pt idx="398">
                  <c:v>#N/A</c:v>
                </c:pt>
                <c:pt idx="399">
                  <c:v>#N/A</c:v>
                </c:pt>
                <c:pt idx="400">
                  <c:v>#N/A</c:v>
                </c:pt>
                <c:pt idx="401">
                  <c:v>31.4938397056656</c:v>
                </c:pt>
                <c:pt idx="402">
                  <c:v>#N/A</c:v>
                </c:pt>
                <c:pt idx="403">
                  <c:v>#N/A</c:v>
                </c:pt>
                <c:pt idx="404">
                  <c:v>#N/A</c:v>
                </c:pt>
                <c:pt idx="405">
                  <c:v>29.685246266972754</c:v>
                </c:pt>
                <c:pt idx="406">
                  <c:v>20.644111860957661</c:v>
                </c:pt>
                <c:pt idx="407">
                  <c:v>20.367226736722998</c:v>
                </c:pt>
                <c:pt idx="408">
                  <c:v>#N/A</c:v>
                </c:pt>
                <c:pt idx="409">
                  <c:v>19.094818376091894</c:v>
                </c:pt>
                <c:pt idx="410">
                  <c:v>20.64158218553651</c:v>
                </c:pt>
                <c:pt idx="411">
                  <c:v>#N/A</c:v>
                </c:pt>
                <c:pt idx="412">
                  <c:v>27.966204580340005</c:v>
                </c:pt>
                <c:pt idx="413">
                  <c:v>18.960297879277348</c:v>
                </c:pt>
                <c:pt idx="414">
                  <c:v>24.01571880592261</c:v>
                </c:pt>
                <c:pt idx="415">
                  <c:v>18.822998715525568</c:v>
                </c:pt>
                <c:pt idx="416">
                  <c:v>#N/A</c:v>
                </c:pt>
                <c:pt idx="417">
                  <c:v>#N/A</c:v>
                </c:pt>
                <c:pt idx="418">
                  <c:v>31.493839705665618</c:v>
                </c:pt>
                <c:pt idx="419">
                  <c:v>#N/A</c:v>
                </c:pt>
                <c:pt idx="420">
                  <c:v>22.976953247592547</c:v>
                </c:pt>
                <c:pt idx="421">
                  <c:v>#N/A</c:v>
                </c:pt>
                <c:pt idx="422">
                  <c:v>19.322315845852231</c:v>
                </c:pt>
                <c:pt idx="423">
                  <c:v>#N/A</c:v>
                </c:pt>
                <c:pt idx="424">
                  <c:v>#N/A</c:v>
                </c:pt>
                <c:pt idx="425">
                  <c:v>#N/A</c:v>
                </c:pt>
                <c:pt idx="426">
                  <c:v>#N/A</c:v>
                </c:pt>
                <c:pt idx="427">
                  <c:v>#N/A</c:v>
                </c:pt>
                <c:pt idx="428">
                  <c:v>16.936528362498276</c:v>
                </c:pt>
                <c:pt idx="429">
                  <c:v>#N/A</c:v>
                </c:pt>
                <c:pt idx="430">
                  <c:v>#N/A</c:v>
                </c:pt>
                <c:pt idx="431">
                  <c:v>#N/A</c:v>
                </c:pt>
                <c:pt idx="432">
                  <c:v>#N/A</c:v>
                </c:pt>
                <c:pt idx="433">
                  <c:v>18.334240680208289</c:v>
                </c:pt>
                <c:pt idx="434">
                  <c:v>#N/A</c:v>
                </c:pt>
                <c:pt idx="435">
                  <c:v>20.001165940370274</c:v>
                </c:pt>
                <c:pt idx="436">
                  <c:v>#N/A</c:v>
                </c:pt>
                <c:pt idx="437">
                  <c:v>#N/A</c:v>
                </c:pt>
                <c:pt idx="438">
                  <c:v>16.122835333888744</c:v>
                </c:pt>
                <c:pt idx="439">
                  <c:v>#N/A</c:v>
                </c:pt>
                <c:pt idx="440">
                  <c:v>#N/A</c:v>
                </c:pt>
                <c:pt idx="441">
                  <c:v>18.348264279405115</c:v>
                </c:pt>
                <c:pt idx="442">
                  <c:v>#N/A</c:v>
                </c:pt>
                <c:pt idx="443">
                  <c:v>#N/A</c:v>
                </c:pt>
                <c:pt idx="444">
                  <c:v>13.503124770065492</c:v>
                </c:pt>
                <c:pt idx="445">
                  <c:v>13.503124770065492</c:v>
                </c:pt>
                <c:pt idx="446">
                  <c:v>#N/A</c:v>
                </c:pt>
                <c:pt idx="447">
                  <c:v>14.820496019757096</c:v>
                </c:pt>
                <c:pt idx="448">
                  <c:v>11.357527883738248</c:v>
                </c:pt>
                <c:pt idx="449">
                  <c:v>#N/A</c:v>
                </c:pt>
                <c:pt idx="450">
                  <c:v>#N/A</c:v>
                </c:pt>
                <c:pt idx="451">
                  <c:v>13.719521000354998</c:v>
                </c:pt>
                <c:pt idx="452">
                  <c:v>#N/A</c:v>
                </c:pt>
                <c:pt idx="453">
                  <c:v>#N/A</c:v>
                </c:pt>
                <c:pt idx="454">
                  <c:v>#N/A</c:v>
                </c:pt>
                <c:pt idx="455">
                  <c:v>#N/A</c:v>
                </c:pt>
                <c:pt idx="456">
                  <c:v>#N/A</c:v>
                </c:pt>
                <c:pt idx="457">
                  <c:v>#N/A</c:v>
                </c:pt>
                <c:pt idx="458">
                  <c:v>#N/A</c:v>
                </c:pt>
                <c:pt idx="459">
                  <c:v>18.790257258609298</c:v>
                </c:pt>
                <c:pt idx="460">
                  <c:v>11.759407012177929</c:v>
                </c:pt>
                <c:pt idx="461">
                  <c:v>#N/A</c:v>
                </c:pt>
                <c:pt idx="462">
                  <c:v>#N/A</c:v>
                </c:pt>
                <c:pt idx="463">
                  <c:v>12.939772379245415</c:v>
                </c:pt>
                <c:pt idx="464">
                  <c:v>9.5586555186078872</c:v>
                </c:pt>
                <c:pt idx="465">
                  <c:v>11.799317864464465</c:v>
                </c:pt>
                <c:pt idx="466">
                  <c:v>#N/A</c:v>
                </c:pt>
                <c:pt idx="467">
                  <c:v>#N/A</c:v>
                </c:pt>
                <c:pt idx="468">
                  <c:v>11.799317864464456</c:v>
                </c:pt>
                <c:pt idx="469">
                  <c:v>#N/A</c:v>
                </c:pt>
                <c:pt idx="470">
                  <c:v>22.019881077905563</c:v>
                </c:pt>
                <c:pt idx="471">
                  <c:v>#N/A</c:v>
                </c:pt>
                <c:pt idx="472">
                  <c:v>11.889325114405144</c:v>
                </c:pt>
                <c:pt idx="473">
                  <c:v>#N/A</c:v>
                </c:pt>
                <c:pt idx="474">
                  <c:v>#N/A</c:v>
                </c:pt>
                <c:pt idx="475">
                  <c:v>#N/A</c:v>
                </c:pt>
                <c:pt idx="476">
                  <c:v>#N/A</c:v>
                </c:pt>
                <c:pt idx="477">
                  <c:v>#N/A</c:v>
                </c:pt>
                <c:pt idx="478">
                  <c:v>#N/A</c:v>
                </c:pt>
                <c:pt idx="479">
                  <c:v>#N/A</c:v>
                </c:pt>
                <c:pt idx="480">
                  <c:v>13.842040957580453</c:v>
                </c:pt>
                <c:pt idx="481">
                  <c:v>12.282321769627822</c:v>
                </c:pt>
                <c:pt idx="482">
                  <c:v>9.9402119902120276</c:v>
                </c:pt>
                <c:pt idx="483">
                  <c:v>#N/A</c:v>
                </c:pt>
                <c:pt idx="484">
                  <c:v>#N/A</c:v>
                </c:pt>
                <c:pt idx="485">
                  <c:v>#N/A</c:v>
                </c:pt>
                <c:pt idx="486">
                  <c:v>#N/A</c:v>
                </c:pt>
                <c:pt idx="487">
                  <c:v>#N/A</c:v>
                </c:pt>
                <c:pt idx="488">
                  <c:v>#N/A</c:v>
                </c:pt>
                <c:pt idx="489">
                  <c:v>#N/A</c:v>
                </c:pt>
                <c:pt idx="490">
                  <c:v>#N/A</c:v>
                </c:pt>
                <c:pt idx="491">
                  <c:v>#N/A</c:v>
                </c:pt>
                <c:pt idx="492">
                  <c:v>#N/A</c:v>
                </c:pt>
                <c:pt idx="493">
                  <c:v>#N/A</c:v>
                </c:pt>
                <c:pt idx="494">
                  <c:v>12.081971840052324</c:v>
                </c:pt>
                <c:pt idx="495">
                  <c:v>#N/A</c:v>
                </c:pt>
                <c:pt idx="496">
                  <c:v>#N/A</c:v>
                </c:pt>
                <c:pt idx="497">
                  <c:v>#N/A</c:v>
                </c:pt>
                <c:pt idx="498">
                  <c:v>#N/A</c:v>
                </c:pt>
                <c:pt idx="499">
                  <c:v>#N/A</c:v>
                </c:pt>
                <c:pt idx="500">
                  <c:v>12.356428362954912</c:v>
                </c:pt>
                <c:pt idx="501">
                  <c:v>#N/A</c:v>
                </c:pt>
                <c:pt idx="502">
                  <c:v>13.997776858831669</c:v>
                </c:pt>
                <c:pt idx="503">
                  <c:v>11.31201094628835</c:v>
                </c:pt>
                <c:pt idx="504">
                  <c:v>#N/A</c:v>
                </c:pt>
                <c:pt idx="505">
                  <c:v>#N/A</c:v>
                </c:pt>
                <c:pt idx="506">
                  <c:v>#N/A</c:v>
                </c:pt>
                <c:pt idx="507">
                  <c:v>#N/A</c:v>
                </c:pt>
                <c:pt idx="508">
                  <c:v>#N/A</c:v>
                </c:pt>
                <c:pt idx="509">
                  <c:v>#N/A</c:v>
                </c:pt>
                <c:pt idx="510">
                  <c:v>#N/A</c:v>
                </c:pt>
                <c:pt idx="511">
                  <c:v>15.081819839274397</c:v>
                </c:pt>
                <c:pt idx="512">
                  <c:v>11.966114543136873</c:v>
                </c:pt>
                <c:pt idx="513">
                  <c:v>#N/A</c:v>
                </c:pt>
                <c:pt idx="514">
                  <c:v>#N/A</c:v>
                </c:pt>
                <c:pt idx="515">
                  <c:v>#N/A</c:v>
                </c:pt>
                <c:pt idx="516">
                  <c:v>#N/A</c:v>
                </c:pt>
                <c:pt idx="517">
                  <c:v>#N/A</c:v>
                </c:pt>
                <c:pt idx="518">
                  <c:v>14.866713199718459</c:v>
                </c:pt>
                <c:pt idx="519">
                  <c:v>13.82791651566024</c:v>
                </c:pt>
                <c:pt idx="520">
                  <c:v>#N/A</c:v>
                </c:pt>
                <c:pt idx="521">
                  <c:v>#N/A</c:v>
                </c:pt>
                <c:pt idx="522">
                  <c:v>#N/A</c:v>
                </c:pt>
                <c:pt idx="523">
                  <c:v>#N/A</c:v>
                </c:pt>
                <c:pt idx="524">
                  <c:v>15.282700024824349</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5-E10D-405C-9974-93234D02B815}"/>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36.341307648365323</c:v>
                </c:pt>
                <c:pt idx="9">
                  <c:v>#N/A</c:v>
                </c:pt>
                <c:pt idx="10">
                  <c:v>#N/A</c:v>
                </c:pt>
                <c:pt idx="11">
                  <c:v>#N/A</c:v>
                </c:pt>
                <c:pt idx="12">
                  <c:v>36.076610796055419</c:v>
                </c:pt>
                <c:pt idx="13">
                  <c:v>#N/A</c:v>
                </c:pt>
                <c:pt idx="14">
                  <c:v>#N/A</c:v>
                </c:pt>
                <c:pt idx="15">
                  <c:v>#N/A</c:v>
                </c:pt>
                <c:pt idx="16">
                  <c:v>#N/A</c:v>
                </c:pt>
                <c:pt idx="17">
                  <c:v>#N/A</c:v>
                </c:pt>
                <c:pt idx="18">
                  <c:v>#N/A</c:v>
                </c:pt>
                <c:pt idx="19">
                  <c:v>#N/A</c:v>
                </c:pt>
                <c:pt idx="20">
                  <c:v>31.450462067167955</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33.499417438860732</c:v>
                </c:pt>
                <c:pt idx="54">
                  <c:v>#N/A</c:v>
                </c:pt>
                <c:pt idx="55">
                  <c:v>#N/A</c:v>
                </c:pt>
                <c:pt idx="56">
                  <c:v>#N/A</c:v>
                </c:pt>
                <c:pt idx="57">
                  <c:v>#N/A</c:v>
                </c:pt>
                <c:pt idx="58">
                  <c:v>#N/A</c:v>
                </c:pt>
                <c:pt idx="59">
                  <c:v>#N/A</c:v>
                </c:pt>
                <c:pt idx="60">
                  <c:v>#N/A</c:v>
                </c:pt>
                <c:pt idx="61">
                  <c:v>#N/A</c:v>
                </c:pt>
                <c:pt idx="62">
                  <c:v>#N/A</c:v>
                </c:pt>
                <c:pt idx="63">
                  <c:v>36.513123482639479</c:v>
                </c:pt>
                <c:pt idx="64">
                  <c:v>#N/A</c:v>
                </c:pt>
                <c:pt idx="65">
                  <c:v>#N/A</c:v>
                </c:pt>
                <c:pt idx="66">
                  <c:v>#N/A</c:v>
                </c:pt>
                <c:pt idx="67">
                  <c:v>36.513123482639479</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54.831217055713758</c:v>
                </c:pt>
                <c:pt idx="85">
                  <c:v>#N/A</c:v>
                </c:pt>
                <c:pt idx="86">
                  <c:v>#N/A</c:v>
                </c:pt>
                <c:pt idx="87">
                  <c:v>47.163927199809898</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45.391087828446175</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60.921407980900824</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69.479758483943243</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41.462216087728883</c:v>
                </c:pt>
                <c:pt idx="304">
                  <c:v>36.88208756641</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22.976124576070212</c:v>
                </c:pt>
                <c:pt idx="340">
                  <c:v>22.483590323901463</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32.830363697294402</c:v>
                </c:pt>
                <c:pt idx="373">
                  <c:v>#N/A</c:v>
                </c:pt>
                <c:pt idx="374">
                  <c:v>27.071988263338721</c:v>
                </c:pt>
                <c:pt idx="375">
                  <c:v>#N/A</c:v>
                </c:pt>
                <c:pt idx="376">
                  <c:v>#N/A</c:v>
                </c:pt>
                <c:pt idx="377">
                  <c:v>35.876910492058613</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22.318805349761163</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6-E10D-405C-9974-93234D02B815}"/>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201.97138241816123</c:v>
                </c:pt>
                <c:pt idx="10">
                  <c:v>#N/A</c:v>
                </c:pt>
                <c:pt idx="11">
                  <c:v>#N/A</c:v>
                </c:pt>
                <c:pt idx="12">
                  <c:v>#N/A</c:v>
                </c:pt>
                <c:pt idx="13">
                  <c:v>#N/A</c:v>
                </c:pt>
                <c:pt idx="14">
                  <c:v>#N/A</c:v>
                </c:pt>
                <c:pt idx="15">
                  <c:v>#N/A</c:v>
                </c:pt>
                <c:pt idx="16">
                  <c:v>#N/A</c:v>
                </c:pt>
                <c:pt idx="17">
                  <c:v>#N/A</c:v>
                </c:pt>
                <c:pt idx="18">
                  <c:v>#N/A</c:v>
                </c:pt>
                <c:pt idx="19">
                  <c:v>55.37457579807996</c:v>
                </c:pt>
                <c:pt idx="20">
                  <c:v>#N/A</c:v>
                </c:pt>
                <c:pt idx="21">
                  <c:v>#N/A</c:v>
                </c:pt>
                <c:pt idx="22">
                  <c:v>#N/A</c:v>
                </c:pt>
                <c:pt idx="23">
                  <c:v>52.262576376410181</c:v>
                </c:pt>
                <c:pt idx="24">
                  <c:v>53.247318535892795</c:v>
                </c:pt>
                <c:pt idx="25">
                  <c:v>#N/A</c:v>
                </c:pt>
                <c:pt idx="26">
                  <c:v>#N/A</c:v>
                </c:pt>
                <c:pt idx="27">
                  <c:v>53.244064765507837</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47.060337462181543</c:v>
                </c:pt>
                <c:pt idx="47">
                  <c:v>#N/A</c:v>
                </c:pt>
                <c:pt idx="48">
                  <c:v>60.904780090400344</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71.359206374364376</c:v>
                </c:pt>
                <c:pt idx="87">
                  <c:v>#N/A</c:v>
                </c:pt>
                <c:pt idx="88">
                  <c:v>#N/A</c:v>
                </c:pt>
                <c:pt idx="89">
                  <c:v>#N/A</c:v>
                </c:pt>
                <c:pt idx="90">
                  <c:v>#N/A</c:v>
                </c:pt>
                <c:pt idx="91">
                  <c:v>#N/A</c:v>
                </c:pt>
                <c:pt idx="92">
                  <c:v>#N/A</c:v>
                </c:pt>
                <c:pt idx="93">
                  <c:v>#N/A</c:v>
                </c:pt>
                <c:pt idx="94">
                  <c:v>#N/A</c:v>
                </c:pt>
                <c:pt idx="95">
                  <c:v>#N/A</c:v>
                </c:pt>
                <c:pt idx="96">
                  <c:v>#N/A</c:v>
                </c:pt>
                <c:pt idx="97">
                  <c:v>#N/A</c:v>
                </c:pt>
                <c:pt idx="98">
                  <c:v>71.75925425709282</c:v>
                </c:pt>
                <c:pt idx="99">
                  <c:v>#N/A</c:v>
                </c:pt>
                <c:pt idx="100">
                  <c:v>#N/A</c:v>
                </c:pt>
                <c:pt idx="101">
                  <c:v>#N/A</c:v>
                </c:pt>
                <c:pt idx="102">
                  <c:v>#N/A</c:v>
                </c:pt>
                <c:pt idx="103">
                  <c:v>#N/A</c:v>
                </c:pt>
                <c:pt idx="104">
                  <c:v>#N/A</c:v>
                </c:pt>
                <c:pt idx="105">
                  <c:v>#N/A</c:v>
                </c:pt>
                <c:pt idx="106">
                  <c:v>#N/A</c:v>
                </c:pt>
                <c:pt idx="107">
                  <c:v>75.708889881829393</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71.205817387597222</c:v>
                </c:pt>
                <c:pt idx="124">
                  <c:v>#N/A</c:v>
                </c:pt>
                <c:pt idx="125">
                  <c:v>70.395838166338351</c:v>
                </c:pt>
                <c:pt idx="126">
                  <c:v>65.250634504133785</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78.166492735859975</c:v>
                </c:pt>
                <c:pt idx="140">
                  <c:v>#N/A</c:v>
                </c:pt>
                <c:pt idx="141">
                  <c:v>#N/A</c:v>
                </c:pt>
                <c:pt idx="142">
                  <c:v>#N/A</c:v>
                </c:pt>
                <c:pt idx="143">
                  <c:v>#N/A</c:v>
                </c:pt>
                <c:pt idx="144">
                  <c:v>#N/A</c:v>
                </c:pt>
                <c:pt idx="145">
                  <c:v>#N/A</c:v>
                </c:pt>
                <c:pt idx="146">
                  <c:v>88.852199915125524</c:v>
                </c:pt>
                <c:pt idx="147">
                  <c:v>87.968761212752995</c:v>
                </c:pt>
                <c:pt idx="148">
                  <c:v>97.62772583266883</c:v>
                </c:pt>
                <c:pt idx="149">
                  <c:v>#N/A</c:v>
                </c:pt>
                <c:pt idx="150">
                  <c:v>#N/A</c:v>
                </c:pt>
                <c:pt idx="151">
                  <c:v>101.44302070910396</c:v>
                </c:pt>
                <c:pt idx="152">
                  <c:v>101.44302070910396</c:v>
                </c:pt>
                <c:pt idx="153">
                  <c:v>#N/A</c:v>
                </c:pt>
                <c:pt idx="154">
                  <c:v>#N/A</c:v>
                </c:pt>
                <c:pt idx="155">
                  <c:v>#N/A</c:v>
                </c:pt>
                <c:pt idx="156">
                  <c:v>#N/A</c:v>
                </c:pt>
                <c:pt idx="157">
                  <c:v>#N/A</c:v>
                </c:pt>
                <c:pt idx="158">
                  <c:v>#N/A</c:v>
                </c:pt>
                <c:pt idx="159">
                  <c:v>#N/A</c:v>
                </c:pt>
                <c:pt idx="160">
                  <c:v>#N/A</c:v>
                </c:pt>
                <c:pt idx="161">
                  <c:v>#N/A</c:v>
                </c:pt>
                <c:pt idx="162">
                  <c:v>96.861351658439233</c:v>
                </c:pt>
                <c:pt idx="163">
                  <c:v>#N/A</c:v>
                </c:pt>
                <c:pt idx="164">
                  <c:v>#N/A</c:v>
                </c:pt>
                <c:pt idx="165">
                  <c:v>#N/A</c:v>
                </c:pt>
                <c:pt idx="166">
                  <c:v>#N/A</c:v>
                </c:pt>
                <c:pt idx="167">
                  <c:v>#N/A</c:v>
                </c:pt>
                <c:pt idx="168">
                  <c:v>71.293433937001709</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95.214476908816792</c:v>
                </c:pt>
                <c:pt idx="182">
                  <c:v>97.934928087827345</c:v>
                </c:pt>
                <c:pt idx="183">
                  <c:v>97.955251008166471</c:v>
                </c:pt>
                <c:pt idx="184">
                  <c:v>95.988678301856979</c:v>
                </c:pt>
                <c:pt idx="185">
                  <c:v>#N/A</c:v>
                </c:pt>
                <c:pt idx="186">
                  <c:v>#N/A</c:v>
                </c:pt>
                <c:pt idx="187">
                  <c:v>#N/A</c:v>
                </c:pt>
                <c:pt idx="188">
                  <c:v>#N/A</c:v>
                </c:pt>
                <c:pt idx="189">
                  <c:v>#N/A</c:v>
                </c:pt>
                <c:pt idx="190">
                  <c:v>#N/A</c:v>
                </c:pt>
                <c:pt idx="191">
                  <c:v>#N/A</c:v>
                </c:pt>
                <c:pt idx="192">
                  <c:v>#N/A</c:v>
                </c:pt>
                <c:pt idx="193">
                  <c:v>71.069684242614173</c:v>
                </c:pt>
                <c:pt idx="194">
                  <c:v>#N/A</c:v>
                </c:pt>
                <c:pt idx="195">
                  <c:v>#N/A</c:v>
                </c:pt>
                <c:pt idx="196">
                  <c:v>#N/A</c:v>
                </c:pt>
                <c:pt idx="197">
                  <c:v>75.894689177680519</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75.608344375249331</c:v>
                </c:pt>
                <c:pt idx="227">
                  <c:v>#N/A</c:v>
                </c:pt>
                <c:pt idx="228">
                  <c:v>#N/A</c:v>
                </c:pt>
                <c:pt idx="229">
                  <c:v>#N/A</c:v>
                </c:pt>
                <c:pt idx="230">
                  <c:v>#N/A</c:v>
                </c:pt>
                <c:pt idx="231">
                  <c:v>#N/A</c:v>
                </c:pt>
                <c:pt idx="232">
                  <c:v>#N/A</c:v>
                </c:pt>
                <c:pt idx="233">
                  <c:v>#N/A</c:v>
                </c:pt>
                <c:pt idx="234">
                  <c:v>#N/A</c:v>
                </c:pt>
                <c:pt idx="235">
                  <c:v>#N/A</c:v>
                </c:pt>
                <c:pt idx="236">
                  <c:v>#N/A</c:v>
                </c:pt>
                <c:pt idx="237">
                  <c:v>81.143762706375625</c:v>
                </c:pt>
                <c:pt idx="238">
                  <c:v>84.365440414938803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83.631121049636917</c:v>
                </c:pt>
                <c:pt idx="262">
                  <c:v>#N/A</c:v>
                </c:pt>
                <c:pt idx="263">
                  <c:v>#N/A</c:v>
                </c:pt>
                <c:pt idx="264">
                  <c:v>#N/A</c:v>
                </c:pt>
                <c:pt idx="265">
                  <c:v>#N/A</c:v>
                </c:pt>
                <c:pt idx="266">
                  <c:v>#N/A</c:v>
                </c:pt>
                <c:pt idx="267">
                  <c:v>67.000165743498997</c:v>
                </c:pt>
                <c:pt idx="268">
                  <c:v>#N/A</c:v>
                </c:pt>
                <c:pt idx="269">
                  <c:v>#N/A</c:v>
                </c:pt>
                <c:pt idx="270">
                  <c:v>#N/A</c:v>
                </c:pt>
                <c:pt idx="271">
                  <c:v>#N/A</c:v>
                </c:pt>
                <c:pt idx="272">
                  <c:v>#N/A</c:v>
                </c:pt>
                <c:pt idx="273">
                  <c:v>#N/A</c:v>
                </c:pt>
                <c:pt idx="274">
                  <c:v>#N/A</c:v>
                </c:pt>
                <c:pt idx="275">
                  <c:v>#N/A</c:v>
                </c:pt>
                <c:pt idx="276">
                  <c:v>#N/A</c:v>
                </c:pt>
                <c:pt idx="277">
                  <c:v>#N/A</c:v>
                </c:pt>
                <c:pt idx="278">
                  <c:v>#N/A</c:v>
                </c:pt>
                <c:pt idx="279">
                  <c:v>66.424771000799396</c:v>
                </c:pt>
                <c:pt idx="280">
                  <c:v>#N/A</c:v>
                </c:pt>
                <c:pt idx="281">
                  <c:v>#N/A</c:v>
                </c:pt>
                <c:pt idx="282">
                  <c:v>#N/A</c:v>
                </c:pt>
                <c:pt idx="283">
                  <c:v>#N/A</c:v>
                </c:pt>
                <c:pt idx="284">
                  <c:v>#N/A</c:v>
                </c:pt>
                <c:pt idx="285">
                  <c:v>#N/A</c:v>
                </c:pt>
                <c:pt idx="286">
                  <c:v>#N/A</c:v>
                </c:pt>
                <c:pt idx="287">
                  <c:v>53.870150559099585</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65.307023992828661</c:v>
                </c:pt>
                <c:pt idx="318">
                  <c:v>#N/A</c:v>
                </c:pt>
                <c:pt idx="319">
                  <c:v>67.642411591027653</c:v>
                </c:pt>
                <c:pt idx="320">
                  <c:v>#N/A</c:v>
                </c:pt>
                <c:pt idx="321">
                  <c:v>#N/A</c:v>
                </c:pt>
                <c:pt idx="322">
                  <c:v>#N/A</c:v>
                </c:pt>
                <c:pt idx="323">
                  <c:v>#N/A</c:v>
                </c:pt>
                <c:pt idx="324">
                  <c:v>#N/A</c:v>
                </c:pt>
                <c:pt idx="325">
                  <c:v>#N/A</c:v>
                </c:pt>
                <c:pt idx="326">
                  <c:v>#N/A</c:v>
                </c:pt>
                <c:pt idx="327">
                  <c:v>#N/A</c:v>
                </c:pt>
                <c:pt idx="328">
                  <c:v>#N/A</c:v>
                </c:pt>
                <c:pt idx="329">
                  <c:v>46.907609199947991</c:v>
                </c:pt>
                <c:pt idx="330">
                  <c:v>59.591035998383489</c:v>
                </c:pt>
                <c:pt idx="331">
                  <c:v>#N/A</c:v>
                </c:pt>
                <c:pt idx="332">
                  <c:v>54.545365029807002</c:v>
                </c:pt>
                <c:pt idx="333">
                  <c:v>56.722632530121935</c:v>
                </c:pt>
                <c:pt idx="334">
                  <c:v>#N/A</c:v>
                </c:pt>
                <c:pt idx="335">
                  <c:v>#N/A</c:v>
                </c:pt>
                <c:pt idx="336">
                  <c:v>#N/A</c:v>
                </c:pt>
                <c:pt idx="337">
                  <c:v>#N/A</c:v>
                </c:pt>
                <c:pt idx="338">
                  <c:v>#N/A</c:v>
                </c:pt>
                <c:pt idx="339">
                  <c:v>#N/A</c:v>
                </c:pt>
                <c:pt idx="340">
                  <c:v>#N/A</c:v>
                </c:pt>
                <c:pt idx="341">
                  <c:v>47.402755930975466</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38.344804001914603</c:v>
                </c:pt>
                <c:pt idx="377">
                  <c:v>#N/A</c:v>
                </c:pt>
                <c:pt idx="378">
                  <c:v>#N/A</c:v>
                </c:pt>
                <c:pt idx="379">
                  <c:v>#N/A</c:v>
                </c:pt>
                <c:pt idx="380">
                  <c:v>#N/A</c:v>
                </c:pt>
                <c:pt idx="381">
                  <c:v>41.527986259831543</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43.346586997343195</c:v>
                </c:pt>
                <c:pt idx="398">
                  <c:v>#N/A</c:v>
                </c:pt>
                <c:pt idx="399">
                  <c:v>#N/A</c:v>
                </c:pt>
                <c:pt idx="400">
                  <c:v>#N/A</c:v>
                </c:pt>
                <c:pt idx="401">
                  <c:v>#N/A</c:v>
                </c:pt>
                <c:pt idx="402">
                  <c:v>#N/A</c:v>
                </c:pt>
                <c:pt idx="403">
                  <c:v>#N/A</c:v>
                </c:pt>
                <c:pt idx="404">
                  <c:v>#N/A</c:v>
                </c:pt>
                <c:pt idx="405">
                  <c:v>#N/A</c:v>
                </c:pt>
                <c:pt idx="406">
                  <c:v>#N/A</c:v>
                </c:pt>
                <c:pt idx="407">
                  <c:v>#N/A</c:v>
                </c:pt>
                <c:pt idx="408">
                  <c:v>43.102161475683772</c:v>
                </c:pt>
                <c:pt idx="409">
                  <c:v>#N/A</c:v>
                </c:pt>
                <c:pt idx="410">
                  <c:v>#N/A</c:v>
                </c:pt>
                <c:pt idx="411">
                  <c:v>31.32866087746396</c:v>
                </c:pt>
                <c:pt idx="412">
                  <c:v>#N/A</c:v>
                </c:pt>
                <c:pt idx="413">
                  <c:v>#N/A</c:v>
                </c:pt>
                <c:pt idx="414">
                  <c:v>#N/A</c:v>
                </c:pt>
                <c:pt idx="415">
                  <c:v>#N/A</c:v>
                </c:pt>
                <c:pt idx="416">
                  <c:v>34.038081697211958</c:v>
                </c:pt>
                <c:pt idx="417">
                  <c:v>35.474250267565942</c:v>
                </c:pt>
                <c:pt idx="418">
                  <c:v>#N/A</c:v>
                </c:pt>
                <c:pt idx="419">
                  <c:v>#N/A</c:v>
                </c:pt>
                <c:pt idx="420">
                  <c:v>#N/A</c:v>
                </c:pt>
                <c:pt idx="421">
                  <c:v>#N/A</c:v>
                </c:pt>
                <c:pt idx="422">
                  <c:v>#N/A</c:v>
                </c:pt>
                <c:pt idx="423">
                  <c:v>37.856675386090913</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40.882171604740009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27.292516548181727</c:v>
                </c:pt>
                <c:pt idx="474">
                  <c:v>27.139667305309572</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27.547911985054171</c:v>
                </c:pt>
                <c:pt idx="497">
                  <c:v>#N/A</c:v>
                </c:pt>
                <c:pt idx="498">
                  <c:v>#N/A</c:v>
                </c:pt>
                <c:pt idx="499">
                  <c:v>42.549403118745644</c:v>
                </c:pt>
                <c:pt idx="500">
                  <c:v>#N/A</c:v>
                </c:pt>
                <c:pt idx="501">
                  <c:v>#N/A</c:v>
                </c:pt>
                <c:pt idx="502">
                  <c:v>#N/A</c:v>
                </c:pt>
                <c:pt idx="503">
                  <c:v>#N/A</c:v>
                </c:pt>
                <c:pt idx="504">
                  <c:v>#N/A</c:v>
                </c:pt>
                <c:pt idx="505">
                  <c:v>#N/A</c:v>
                </c:pt>
                <c:pt idx="506">
                  <c:v>27.885730658120266</c:v>
                </c:pt>
                <c:pt idx="507">
                  <c:v>#N/A</c:v>
                </c:pt>
                <c:pt idx="508">
                  <c:v>#N/A</c:v>
                </c:pt>
                <c:pt idx="509">
                  <c:v>31.029277674758816</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7-E10D-405C-9974-93234D02B815}"/>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82.714403353555483</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8-E10D-405C-9974-93234D02B815}"/>
            </c:ext>
          </c:extLst>
        </c:ser>
        <c:ser>
          <c:idx val="8"/>
          <c:order val="7"/>
          <c:tx>
            <c:v> Southeast (non-ISO)</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84.600423857374068</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47.521325470600495</c:v>
                </c:pt>
                <c:pt idx="81">
                  <c:v>#N/A</c:v>
                </c:pt>
                <c:pt idx="82">
                  <c:v>#N/A</c:v>
                </c:pt>
                <c:pt idx="83">
                  <c:v>#N/A</c:v>
                </c:pt>
                <c:pt idx="84">
                  <c:v>#N/A</c:v>
                </c:pt>
                <c:pt idx="85">
                  <c:v>48.803318708441843</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49.55123671893972</c:v>
                </c:pt>
                <c:pt idx="100">
                  <c:v>#N/A</c:v>
                </c:pt>
                <c:pt idx="101">
                  <c:v>#N/A</c:v>
                </c:pt>
                <c:pt idx="102">
                  <c:v>#N/A</c:v>
                </c:pt>
                <c:pt idx="103">
                  <c:v>#N/A</c:v>
                </c:pt>
                <c:pt idx="104">
                  <c:v>#N/A</c:v>
                </c:pt>
                <c:pt idx="105">
                  <c:v>#N/A</c:v>
                </c:pt>
                <c:pt idx="106">
                  <c:v>58.992279066132582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74.641085755658366</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30.735594317875503</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18.024605132614351</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18.574455843757502</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9-E10D-405C-9974-93234D02B815}"/>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58.943163014705874</c:v>
                </c:pt>
                <c:pt idx="139">
                  <c:v>#N/A</c:v>
                </c:pt>
                <c:pt idx="140">
                  <c:v>#N/A</c:v>
                </c:pt>
                <c:pt idx="141">
                  <c:v>#N/A</c:v>
                </c:pt>
                <c:pt idx="142">
                  <c:v>#N/A</c:v>
                </c:pt>
                <c:pt idx="143">
                  <c:v>#N/A</c:v>
                </c:pt>
                <c:pt idx="144">
                  <c:v>#N/A</c:v>
                </c:pt>
                <c:pt idx="145">
                  <c:v>#N/A</c:v>
                </c:pt>
                <c:pt idx="146">
                  <c:v>#N/A</c:v>
                </c:pt>
                <c:pt idx="147">
                  <c:v>#N/A</c:v>
                </c:pt>
                <c:pt idx="148">
                  <c:v>#N/A</c:v>
                </c:pt>
                <c:pt idx="149">
                  <c:v>#N/A</c:v>
                </c:pt>
                <c:pt idx="150">
                  <c:v>142.77201248018488</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113.94941035458316</c:v>
                </c:pt>
                <c:pt idx="265">
                  <c:v>113.09324457826661</c:v>
                </c:pt>
                <c:pt idx="266">
                  <c:v>#N/A</c:v>
                </c:pt>
                <c:pt idx="267">
                  <c:v>#N/A</c:v>
                </c:pt>
                <c:pt idx="268">
                  <c:v>#N/A</c:v>
                </c:pt>
                <c:pt idx="269">
                  <c:v>#N/A</c:v>
                </c:pt>
                <c:pt idx="270">
                  <c:v>#N/A</c:v>
                </c:pt>
                <c:pt idx="271">
                  <c:v>#N/A</c:v>
                </c:pt>
                <c:pt idx="272">
                  <c:v>#N/A</c:v>
                </c:pt>
                <c:pt idx="273">
                  <c:v>54.101682083902233</c:v>
                </c:pt>
                <c:pt idx="274">
                  <c:v>#N/A</c:v>
                </c:pt>
                <c:pt idx="275">
                  <c:v>56.116783720329224</c:v>
                </c:pt>
                <c:pt idx="276">
                  <c:v>74.704492593067769</c:v>
                </c:pt>
                <c:pt idx="277">
                  <c:v>68.063372000554864</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56.45129121710891</c:v>
                </c:pt>
                <c:pt idx="355">
                  <c:v>57.742833551174918</c:v>
                </c:pt>
                <c:pt idx="356">
                  <c:v>#N/A</c:v>
                </c:pt>
                <c:pt idx="357">
                  <c:v>#N/A</c:v>
                </c:pt>
                <c:pt idx="358">
                  <c:v>#N/A</c:v>
                </c:pt>
                <c:pt idx="359">
                  <c:v>#N/A</c:v>
                </c:pt>
                <c:pt idx="360">
                  <c:v>#N/A</c:v>
                </c:pt>
                <c:pt idx="361">
                  <c:v>#N/A</c:v>
                </c:pt>
                <c:pt idx="362">
                  <c:v>#N/A</c:v>
                </c:pt>
                <c:pt idx="363">
                  <c:v>#N/A</c:v>
                </c:pt>
                <c:pt idx="364">
                  <c:v>#N/A</c:v>
                </c:pt>
                <c:pt idx="365">
                  <c:v>#N/A</c:v>
                </c:pt>
                <c:pt idx="366">
                  <c:v>#N/A</c:v>
                </c:pt>
                <c:pt idx="367">
                  <c:v>90.440605341104586</c:v>
                </c:pt>
                <c:pt idx="368">
                  <c:v>50.475301043183052</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77.241113345462296</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42.85859578769152</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37.938023155458389</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35.569387321660436</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A-E10D-405C-9974-93234D02B815}"/>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76343310992506197"/>
          <c:y val="3.2394588740625608E-3"/>
          <c:w val="0.23463187293895954"/>
          <c:h val="0.4955911280510473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EF3A-4BC2-AB53-660EA1FFF678}"/>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64.56501100678112</c:v>
                </c:pt>
                <c:pt idx="35">
                  <c:v>44.047766138255604</c:v>
                </c:pt>
                <c:pt idx="36">
                  <c:v>#N/A</c:v>
                </c:pt>
                <c:pt idx="37">
                  <c:v>#N/A</c:v>
                </c:pt>
                <c:pt idx="38">
                  <c:v>59.246871833018304</c:v>
                </c:pt>
                <c:pt idx="39">
                  <c:v>61.13540321206041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58.560785779275321</c:v>
                </c:pt>
                <c:pt idx="56">
                  <c:v>#N/A</c:v>
                </c:pt>
                <c:pt idx="57">
                  <c:v>#N/A</c:v>
                </c:pt>
                <c:pt idx="58">
                  <c:v>#N/A</c:v>
                </c:pt>
                <c:pt idx="59">
                  <c:v>#N/A</c:v>
                </c:pt>
                <c:pt idx="60">
                  <c:v>54.753721033001696</c:v>
                </c:pt>
                <c:pt idx="61">
                  <c:v>#N/A</c:v>
                </c:pt>
                <c:pt idx="62">
                  <c:v>#N/A</c:v>
                </c:pt>
                <c:pt idx="63">
                  <c:v>#N/A</c:v>
                </c:pt>
                <c:pt idx="64">
                  <c:v>#N/A</c:v>
                </c:pt>
                <c:pt idx="65">
                  <c:v>#N/A</c:v>
                </c:pt>
                <c:pt idx="66">
                  <c:v>#N/A</c:v>
                </c:pt>
                <c:pt idx="67">
                  <c:v>#N/A</c:v>
                </c:pt>
                <c:pt idx="68">
                  <c:v>#N/A</c:v>
                </c:pt>
                <c:pt idx="69">
                  <c:v>68.930055936068669</c:v>
                </c:pt>
                <c:pt idx="70">
                  <c:v>#N/A</c:v>
                </c:pt>
                <c:pt idx="71">
                  <c:v>#N/A</c:v>
                </c:pt>
                <c:pt idx="72">
                  <c:v>66.928349336313545</c:v>
                </c:pt>
                <c:pt idx="73">
                  <c:v>#N/A</c:v>
                </c:pt>
                <c:pt idx="74">
                  <c:v>73.929244093389258</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70.970070135708042</c:v>
                </c:pt>
                <c:pt idx="90">
                  <c:v>#N/A</c:v>
                </c:pt>
                <c:pt idx="91">
                  <c:v>#N/A</c:v>
                </c:pt>
                <c:pt idx="92">
                  <c:v>#N/A</c:v>
                </c:pt>
                <c:pt idx="93">
                  <c:v>#N/A</c:v>
                </c:pt>
                <c:pt idx="94">
                  <c:v>76.072727574683981</c:v>
                </c:pt>
                <c:pt idx="95">
                  <c:v>#N/A</c:v>
                </c:pt>
                <c:pt idx="96">
                  <c:v>#N/A</c:v>
                </c:pt>
                <c:pt idx="97">
                  <c:v>#N/A</c:v>
                </c:pt>
                <c:pt idx="98">
                  <c:v>#N/A</c:v>
                </c:pt>
                <c:pt idx="99">
                  <c:v>#N/A</c:v>
                </c:pt>
                <c:pt idx="100">
                  <c:v>#N/A</c:v>
                </c:pt>
                <c:pt idx="101">
                  <c:v>#N/A</c:v>
                </c:pt>
                <c:pt idx="102">
                  <c:v>#N/A</c:v>
                </c:pt>
                <c:pt idx="103">
                  <c:v>#N/A</c:v>
                </c:pt>
                <c:pt idx="104">
                  <c:v>72.427872806023842</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93.299738000052855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112.93070651963626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117.79341988426631</c:v>
                </c:pt>
                <c:pt idx="219">
                  <c:v>117.80875490241773</c:v>
                </c:pt>
                <c:pt idx="220">
                  <c:v>117.79697389351691</c:v>
                </c:pt>
                <c:pt idx="221">
                  <c:v>117.79022794203554</c:v>
                </c:pt>
                <c:pt idx="222">
                  <c:v>117.789779956503</c:v>
                </c:pt>
                <c:pt idx="223">
                  <c:v>#N/A</c:v>
                </c:pt>
                <c:pt idx="224">
                  <c:v>#N/A</c:v>
                </c:pt>
                <c:pt idx="225">
                  <c:v>130.49693577503808</c:v>
                </c:pt>
                <c:pt idx="226">
                  <c:v>#N/A</c:v>
                </c:pt>
                <c:pt idx="227">
                  <c:v>#N/A</c:v>
                </c:pt>
                <c:pt idx="228">
                  <c:v>#N/A</c:v>
                </c:pt>
                <c:pt idx="229">
                  <c:v>#N/A</c:v>
                </c:pt>
                <c:pt idx="230">
                  <c:v>#N/A</c:v>
                </c:pt>
                <c:pt idx="231">
                  <c:v>#N/A</c:v>
                </c:pt>
                <c:pt idx="232">
                  <c:v>#N/A</c:v>
                </c:pt>
                <c:pt idx="233">
                  <c:v>#N/A</c:v>
                </c:pt>
                <c:pt idx="234">
                  <c:v>#N/A</c:v>
                </c:pt>
                <c:pt idx="235">
                  <c:v>#N/A</c:v>
                </c:pt>
                <c:pt idx="236">
                  <c:v>116.79871840570902</c:v>
                </c:pt>
                <c:pt idx="237">
                  <c:v>#N/A</c:v>
                </c:pt>
                <c:pt idx="238">
                  <c:v>#N/A</c:v>
                </c:pt>
                <c:pt idx="239">
                  <c:v>#N/A</c:v>
                </c:pt>
                <c:pt idx="240">
                  <c:v>#N/A</c:v>
                </c:pt>
                <c:pt idx="241">
                  <c:v>119.27050266805395</c:v>
                </c:pt>
                <c:pt idx="242">
                  <c:v>#N/A</c:v>
                </c:pt>
                <c:pt idx="243">
                  <c:v>#N/A</c:v>
                </c:pt>
                <c:pt idx="244">
                  <c:v>100.71723244459014</c:v>
                </c:pt>
                <c:pt idx="245">
                  <c:v>#N/A</c:v>
                </c:pt>
                <c:pt idx="246">
                  <c:v>122.52493974062378</c:v>
                </c:pt>
                <c:pt idx="247">
                  <c:v>120.18053811377862</c:v>
                </c:pt>
                <c:pt idx="248">
                  <c:v>120.18053811377862</c:v>
                </c:pt>
                <c:pt idx="249">
                  <c:v>122.52493974062378</c:v>
                </c:pt>
                <c:pt idx="250">
                  <c:v>#N/A</c:v>
                </c:pt>
                <c:pt idx="251">
                  <c:v>#N/A</c:v>
                </c:pt>
                <c:pt idx="252">
                  <c:v>#N/A</c:v>
                </c:pt>
                <c:pt idx="253">
                  <c:v>#N/A</c:v>
                </c:pt>
                <c:pt idx="254">
                  <c:v>#N/A</c:v>
                </c:pt>
                <c:pt idx="255">
                  <c:v>#N/A</c:v>
                </c:pt>
                <c:pt idx="256">
                  <c:v>116.11602660256214</c:v>
                </c:pt>
                <c:pt idx="257">
                  <c:v>#N/A</c:v>
                </c:pt>
                <c:pt idx="258">
                  <c:v>#N/A</c:v>
                </c:pt>
                <c:pt idx="259">
                  <c:v>127.77349874768892</c:v>
                </c:pt>
                <c:pt idx="260">
                  <c:v>#N/A</c:v>
                </c:pt>
                <c:pt idx="261">
                  <c:v>#N/A</c:v>
                </c:pt>
                <c:pt idx="262">
                  <c:v>#N/A</c:v>
                </c:pt>
                <c:pt idx="263">
                  <c:v>#N/A</c:v>
                </c:pt>
                <c:pt idx="264">
                  <c:v>#N/A</c:v>
                </c:pt>
                <c:pt idx="265">
                  <c:v>#N/A</c:v>
                </c:pt>
                <c:pt idx="266">
                  <c:v>#N/A</c:v>
                </c:pt>
                <c:pt idx="267">
                  <c:v>#N/A</c:v>
                </c:pt>
                <c:pt idx="268">
                  <c:v>#N/A</c:v>
                </c:pt>
                <c:pt idx="269">
                  <c:v>#N/A</c:v>
                </c:pt>
                <c:pt idx="270">
                  <c:v>106.13620243392859</c:v>
                </c:pt>
                <c:pt idx="271">
                  <c:v>99.686893443446621</c:v>
                </c:pt>
                <c:pt idx="272">
                  <c:v>#N/A</c:v>
                </c:pt>
                <c:pt idx="273">
                  <c:v>#N/A</c:v>
                </c:pt>
                <c:pt idx="274">
                  <c:v>#N/A</c:v>
                </c:pt>
                <c:pt idx="275">
                  <c:v>#N/A</c:v>
                </c:pt>
                <c:pt idx="276">
                  <c:v>#N/A</c:v>
                </c:pt>
                <c:pt idx="277">
                  <c:v>#N/A</c:v>
                </c:pt>
                <c:pt idx="278">
                  <c:v>104.94700825293862</c:v>
                </c:pt>
                <c:pt idx="279">
                  <c:v>#N/A</c:v>
                </c:pt>
                <c:pt idx="280">
                  <c:v>101.51667540489723</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83.79224600054981</c:v>
                </c:pt>
                <c:pt idx="295">
                  <c:v>86.201650870089182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80.315810063562523</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94.952055085992058</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88.805352412178038</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56.875061301304484</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67.249562513045419</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52.501415558864601</c:v>
                </c:pt>
                <c:pt idx="425">
                  <c:v>#N/A</c:v>
                </c:pt>
                <c:pt idx="426">
                  <c:v>#N/A</c:v>
                </c:pt>
                <c:pt idx="427">
                  <c:v>#N/A</c:v>
                </c:pt>
                <c:pt idx="428">
                  <c:v>#N/A</c:v>
                </c:pt>
                <c:pt idx="429">
                  <c:v>41.876711247363275</c:v>
                </c:pt>
                <c:pt idx="430">
                  <c:v>#N/A</c:v>
                </c:pt>
                <c:pt idx="431">
                  <c:v>#N/A</c:v>
                </c:pt>
                <c:pt idx="432">
                  <c:v>41.183898017263822</c:v>
                </c:pt>
                <c:pt idx="433">
                  <c:v>#N/A</c:v>
                </c:pt>
                <c:pt idx="434">
                  <c:v>#N/A</c:v>
                </c:pt>
                <c:pt idx="435">
                  <c:v>#N/A</c:v>
                </c:pt>
                <c:pt idx="436">
                  <c:v>#N/A</c:v>
                </c:pt>
                <c:pt idx="437">
                  <c:v>#N/A</c:v>
                </c:pt>
                <c:pt idx="438">
                  <c:v>#N/A</c:v>
                </c:pt>
                <c:pt idx="439">
                  <c:v>38.88422043715142</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38.223282216402005</c:v>
                </c:pt>
                <c:pt idx="477">
                  <c:v>41.490528517850471</c:v>
                </c:pt>
                <c:pt idx="478">
                  <c:v>#N/A</c:v>
                </c:pt>
                <c:pt idx="479">
                  <c:v>#N/A</c:v>
                </c:pt>
                <c:pt idx="480">
                  <c:v>#N/A</c:v>
                </c:pt>
                <c:pt idx="481">
                  <c:v>#N/A</c:v>
                </c:pt>
                <c:pt idx="482">
                  <c:v>#N/A</c:v>
                </c:pt>
                <c:pt idx="483">
                  <c:v>#N/A</c:v>
                </c:pt>
                <c:pt idx="484">
                  <c:v>#N/A</c:v>
                </c:pt>
                <c:pt idx="485">
                  <c:v>31.078753252561516</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40.984402256379838</c:v>
                </c:pt>
                <c:pt idx="509">
                  <c:v>#N/A</c:v>
                </c:pt>
                <c:pt idx="510">
                  <c:v>39.068236267220399</c:v>
                </c:pt>
                <c:pt idx="511">
                  <c:v>#N/A</c:v>
                </c:pt>
                <c:pt idx="512">
                  <c:v>#N/A</c:v>
                </c:pt>
                <c:pt idx="513">
                  <c:v>#N/A</c:v>
                </c:pt>
                <c:pt idx="514">
                  <c:v>#N/A</c:v>
                </c:pt>
                <c:pt idx="515">
                  <c:v>#N/A</c:v>
                </c:pt>
                <c:pt idx="516">
                  <c:v>#N/A</c:v>
                </c:pt>
                <c:pt idx="517">
                  <c:v>31.081247141492941</c:v>
                </c:pt>
                <c:pt idx="518">
                  <c:v>#N/A</c:v>
                </c:pt>
                <c:pt idx="519">
                  <c:v>#N/A</c:v>
                </c:pt>
                <c:pt idx="520">
                  <c:v>36.193294368712166</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EF3A-4BC2-AB53-660EA1FFF678}"/>
            </c:ext>
          </c:extLst>
        </c:ser>
        <c:ser>
          <c:idx val="0"/>
          <c:order val="1"/>
          <c:tx>
            <c:v> West (non-ISO)</c:v>
          </c:tx>
          <c:spPr>
            <a:solidFill>
              <a:srgbClr val="D99694"/>
            </a:solidFill>
            <a:ln w="9525">
              <a:solidFill>
                <a:schemeClr val="accent2">
                  <a:lumMod val="75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Plant_Real'!$D$26:$D$1000</c:f>
              <c:numCache>
                <c:formatCode>0.00</c:formatCode>
                <c:ptCount val="975"/>
                <c:pt idx="0">
                  <c:v>#N/A</c:v>
                </c:pt>
                <c:pt idx="1">
                  <c:v>70.183458530396905</c:v>
                </c:pt>
                <c:pt idx="2">
                  <c:v>#N/A</c:v>
                </c:pt>
                <c:pt idx="3">
                  <c:v>#N/A</c:v>
                </c:pt>
                <c:pt idx="4">
                  <c:v>#N/A</c:v>
                </c:pt>
                <c:pt idx="5">
                  <c:v>#N/A</c:v>
                </c:pt>
                <c:pt idx="6">
                  <c:v>#N/A</c:v>
                </c:pt>
                <c:pt idx="7">
                  <c:v>#N/A</c:v>
                </c:pt>
                <c:pt idx="8">
                  <c:v>#N/A</c:v>
                </c:pt>
                <c:pt idx="9">
                  <c:v>#N/A</c:v>
                </c:pt>
                <c:pt idx="10">
                  <c:v>48.084895133353214</c:v>
                </c:pt>
                <c:pt idx="11">
                  <c:v>52.392757902338957</c:v>
                </c:pt>
                <c:pt idx="12">
                  <c:v>#N/A</c:v>
                </c:pt>
                <c:pt idx="13">
                  <c:v>34.466589019373366</c:v>
                </c:pt>
                <c:pt idx="14">
                  <c:v>44.48207902285376</c:v>
                </c:pt>
                <c:pt idx="15">
                  <c:v>#N/A</c:v>
                </c:pt>
                <c:pt idx="16">
                  <c:v>#N/A</c:v>
                </c:pt>
                <c:pt idx="17">
                  <c:v>#N/A</c:v>
                </c:pt>
                <c:pt idx="18">
                  <c:v>#N/A</c:v>
                </c:pt>
                <c:pt idx="19">
                  <c:v>#N/A</c:v>
                </c:pt>
                <c:pt idx="20">
                  <c:v>#N/A</c:v>
                </c:pt>
                <c:pt idx="21">
                  <c:v>80.968364023979333</c:v>
                </c:pt>
                <c:pt idx="22">
                  <c:v>#N/A</c:v>
                </c:pt>
                <c:pt idx="23">
                  <c:v>#N/A</c:v>
                </c:pt>
                <c:pt idx="24">
                  <c:v>#N/A</c:v>
                </c:pt>
                <c:pt idx="25">
                  <c:v>#N/A</c:v>
                </c:pt>
                <c:pt idx="26">
                  <c:v>#N/A</c:v>
                </c:pt>
                <c:pt idx="27">
                  <c:v>#N/A</c:v>
                </c:pt>
                <c:pt idx="28">
                  <c:v>#N/A</c:v>
                </c:pt>
                <c:pt idx="29">
                  <c:v>#N/A</c:v>
                </c:pt>
                <c:pt idx="30">
                  <c:v>26.974734823271696</c:v>
                </c:pt>
                <c:pt idx="31">
                  <c:v>#N/A</c:v>
                </c:pt>
                <c:pt idx="32">
                  <c:v>#N/A</c:v>
                </c:pt>
                <c:pt idx="33">
                  <c:v>#N/A</c:v>
                </c:pt>
                <c:pt idx="34">
                  <c:v>#N/A</c:v>
                </c:pt>
                <c:pt idx="35">
                  <c:v>#N/A</c:v>
                </c:pt>
                <c:pt idx="36">
                  <c:v>#N/A</c:v>
                </c:pt>
                <c:pt idx="37">
                  <c:v>31.787785826803546</c:v>
                </c:pt>
                <c:pt idx="38">
                  <c:v>#N/A</c:v>
                </c:pt>
                <c:pt idx="39">
                  <c:v>#N/A</c:v>
                </c:pt>
                <c:pt idx="40">
                  <c:v>#N/A</c:v>
                </c:pt>
                <c:pt idx="41">
                  <c:v>#N/A</c:v>
                </c:pt>
                <c:pt idx="42">
                  <c:v>44.620222665867715</c:v>
                </c:pt>
                <c:pt idx="43">
                  <c:v>#N/A</c:v>
                </c:pt>
                <c:pt idx="44">
                  <c:v>#N/A</c:v>
                </c:pt>
                <c:pt idx="45">
                  <c:v>45.901432903577998</c:v>
                </c:pt>
                <c:pt idx="46">
                  <c:v>#N/A</c:v>
                </c:pt>
                <c:pt idx="47">
                  <c:v>48.332458661342166</c:v>
                </c:pt>
                <c:pt idx="48">
                  <c:v>#N/A</c:v>
                </c:pt>
                <c:pt idx="49">
                  <c:v>#N/A</c:v>
                </c:pt>
                <c:pt idx="50">
                  <c:v>#N/A</c:v>
                </c:pt>
                <c:pt idx="51">
                  <c:v>65.757126896973858</c:v>
                </c:pt>
                <c:pt idx="52">
                  <c:v>#N/A</c:v>
                </c:pt>
                <c:pt idx="53">
                  <c:v>#N/A</c:v>
                </c:pt>
                <c:pt idx="54">
                  <c:v>#N/A</c:v>
                </c:pt>
                <c:pt idx="55">
                  <c:v>#N/A</c:v>
                </c:pt>
                <c:pt idx="56">
                  <c:v>#N/A</c:v>
                </c:pt>
                <c:pt idx="57">
                  <c:v>#N/A</c:v>
                </c:pt>
                <c:pt idx="58">
                  <c:v>#N/A</c:v>
                </c:pt>
                <c:pt idx="59">
                  <c:v>65.537072029958324</c:v>
                </c:pt>
                <c:pt idx="60">
                  <c:v>#N/A</c:v>
                </c:pt>
                <c:pt idx="61">
                  <c:v>#N/A</c:v>
                </c:pt>
                <c:pt idx="62">
                  <c:v>49.824189272141723</c:v>
                </c:pt>
                <c:pt idx="63">
                  <c:v>#N/A</c:v>
                </c:pt>
                <c:pt idx="64">
                  <c:v>#N/A</c:v>
                </c:pt>
                <c:pt idx="65">
                  <c:v>#N/A</c:v>
                </c:pt>
                <c:pt idx="66">
                  <c:v>42.867372069850973</c:v>
                </c:pt>
                <c:pt idx="67">
                  <c:v>#N/A</c:v>
                </c:pt>
                <c:pt idx="68">
                  <c:v>65.225596142536688</c:v>
                </c:pt>
                <c:pt idx="69">
                  <c:v>#N/A</c:v>
                </c:pt>
                <c:pt idx="70">
                  <c:v>#N/A</c:v>
                </c:pt>
                <c:pt idx="71">
                  <c:v>#N/A</c:v>
                </c:pt>
                <c:pt idx="72">
                  <c:v>#N/A</c:v>
                </c:pt>
                <c:pt idx="73">
                  <c:v>#N/A</c:v>
                </c:pt>
                <c:pt idx="74">
                  <c:v>#N/A</c:v>
                </c:pt>
                <c:pt idx="75">
                  <c:v>#N/A</c:v>
                </c:pt>
                <c:pt idx="76">
                  <c:v>#N/A</c:v>
                </c:pt>
                <c:pt idx="77">
                  <c:v>#N/A</c:v>
                </c:pt>
                <c:pt idx="78">
                  <c:v>67.443028707017618</c:v>
                </c:pt>
                <c:pt idx="79">
                  <c:v>#N/A</c:v>
                </c:pt>
                <c:pt idx="80">
                  <c:v>#N/A</c:v>
                </c:pt>
                <c:pt idx="81">
                  <c:v>51.976053265421143</c:v>
                </c:pt>
                <c:pt idx="82">
                  <c:v>70.857782143851423</c:v>
                </c:pt>
                <c:pt idx="83">
                  <c:v>#N/A</c:v>
                </c:pt>
                <c:pt idx="84">
                  <c:v>#N/A</c:v>
                </c:pt>
                <c:pt idx="85">
                  <c:v>#N/A</c:v>
                </c:pt>
                <c:pt idx="86">
                  <c:v>#N/A</c:v>
                </c:pt>
                <c:pt idx="87">
                  <c:v>#N/A</c:v>
                </c:pt>
                <c:pt idx="88">
                  <c:v>71.138769924617065</c:v>
                </c:pt>
                <c:pt idx="89">
                  <c:v>#N/A</c:v>
                </c:pt>
                <c:pt idx="90">
                  <c:v>53.695227027425418</c:v>
                </c:pt>
                <c:pt idx="91">
                  <c:v>60.668371482929615</c:v>
                </c:pt>
                <c:pt idx="92">
                  <c:v>51.825818756798853</c:v>
                </c:pt>
                <c:pt idx="93">
                  <c:v>#N/A</c:v>
                </c:pt>
                <c:pt idx="94">
                  <c:v>#N/A</c:v>
                </c:pt>
                <c:pt idx="95">
                  <c:v>#N/A</c:v>
                </c:pt>
                <c:pt idx="96">
                  <c:v>#N/A</c:v>
                </c:pt>
                <c:pt idx="97">
                  <c:v>#N/A</c:v>
                </c:pt>
                <c:pt idx="98">
                  <c:v>#N/A</c:v>
                </c:pt>
                <c:pt idx="99">
                  <c:v>#N/A</c:v>
                </c:pt>
                <c:pt idx="100">
                  <c:v>#N/A</c:v>
                </c:pt>
                <c:pt idx="101">
                  <c:v>#N/A</c:v>
                </c:pt>
                <c:pt idx="102">
                  <c:v>67.409100263189146</c:v>
                </c:pt>
                <c:pt idx="103">
                  <c:v>#N/A</c:v>
                </c:pt>
                <c:pt idx="104">
                  <c:v>#N/A</c:v>
                </c:pt>
                <c:pt idx="105">
                  <c:v>51.33714605391301</c:v>
                </c:pt>
                <c:pt idx="106">
                  <c:v>#N/A</c:v>
                </c:pt>
                <c:pt idx="107">
                  <c:v>#N/A</c:v>
                </c:pt>
                <c:pt idx="108">
                  <c:v>67.965816581209964</c:v>
                </c:pt>
                <c:pt idx="109">
                  <c:v>71.158741563060374</c:v>
                </c:pt>
                <c:pt idx="110">
                  <c:v>71.158971679762516</c:v>
                </c:pt>
                <c:pt idx="111">
                  <c:v>#N/A</c:v>
                </c:pt>
                <c:pt idx="112">
                  <c:v>#N/A</c:v>
                </c:pt>
                <c:pt idx="113">
                  <c:v>#N/A</c:v>
                </c:pt>
                <c:pt idx="114">
                  <c:v>#N/A</c:v>
                </c:pt>
                <c:pt idx="115">
                  <c:v>#N/A</c:v>
                </c:pt>
                <c:pt idx="116">
                  <c:v>#N/A</c:v>
                </c:pt>
                <c:pt idx="117">
                  <c:v>#N/A</c:v>
                </c:pt>
                <c:pt idx="118">
                  <c:v>#N/A</c:v>
                </c:pt>
                <c:pt idx="119">
                  <c:v>#N/A</c:v>
                </c:pt>
                <c:pt idx="120">
                  <c:v>#N/A</c:v>
                </c:pt>
                <c:pt idx="121">
                  <c:v>67.428904909924611</c:v>
                </c:pt>
                <c:pt idx="122">
                  <c:v>#N/A</c:v>
                </c:pt>
                <c:pt idx="123">
                  <c:v>#N/A</c:v>
                </c:pt>
                <c:pt idx="124">
                  <c:v>#N/A</c:v>
                </c:pt>
                <c:pt idx="125">
                  <c:v>#N/A</c:v>
                </c:pt>
                <c:pt idx="126">
                  <c:v>#N/A</c:v>
                </c:pt>
                <c:pt idx="127">
                  <c:v>#N/A</c:v>
                </c:pt>
                <c:pt idx="128">
                  <c:v>#N/A</c:v>
                </c:pt>
                <c:pt idx="129">
                  <c:v>72.777274291237234</c:v>
                </c:pt>
                <c:pt idx="130">
                  <c:v>74.451254565511604</c:v>
                </c:pt>
                <c:pt idx="131">
                  <c:v>#N/A</c:v>
                </c:pt>
                <c:pt idx="132">
                  <c:v>#N/A</c:v>
                </c:pt>
                <c:pt idx="133">
                  <c:v>#N/A</c:v>
                </c:pt>
                <c:pt idx="134">
                  <c:v>#N/A</c:v>
                </c:pt>
                <c:pt idx="135">
                  <c:v>#N/A</c:v>
                </c:pt>
                <c:pt idx="136">
                  <c:v>#N/A</c:v>
                </c:pt>
                <c:pt idx="137">
                  <c:v>#N/A</c:v>
                </c:pt>
                <c:pt idx="138">
                  <c:v>#N/A</c:v>
                </c:pt>
                <c:pt idx="139">
                  <c:v>#N/A</c:v>
                </c:pt>
                <c:pt idx="140">
                  <c:v>#N/A</c:v>
                </c:pt>
                <c:pt idx="141">
                  <c:v>62.123607954232483</c:v>
                </c:pt>
                <c:pt idx="142">
                  <c:v>#N/A</c:v>
                </c:pt>
                <c:pt idx="143">
                  <c:v>#N/A</c:v>
                </c:pt>
                <c:pt idx="144">
                  <c:v>#N/A</c:v>
                </c:pt>
                <c:pt idx="145">
                  <c:v>86.209954301780726</c:v>
                </c:pt>
                <c:pt idx="146">
                  <c:v>#N/A</c:v>
                </c:pt>
                <c:pt idx="147">
                  <c:v>#N/A</c:v>
                </c:pt>
                <c:pt idx="148">
                  <c:v>#N/A</c:v>
                </c:pt>
                <c:pt idx="149">
                  <c:v>#N/A</c:v>
                </c:pt>
                <c:pt idx="150">
                  <c:v>#N/A</c:v>
                </c:pt>
                <c:pt idx="151">
                  <c:v>#N/A</c:v>
                </c:pt>
                <c:pt idx="152">
                  <c:v>#N/A</c:v>
                </c:pt>
                <c:pt idx="153">
                  <c:v>98.397644402499935</c:v>
                </c:pt>
                <c:pt idx="154">
                  <c:v>#N/A</c:v>
                </c:pt>
                <c:pt idx="155">
                  <c:v>107.93215011195231</c:v>
                </c:pt>
                <c:pt idx="156">
                  <c:v>86.807375852991939</c:v>
                </c:pt>
                <c:pt idx="157">
                  <c:v>102.60600024120737</c:v>
                </c:pt>
                <c:pt idx="158">
                  <c:v>102.60600024120737</c:v>
                </c:pt>
                <c:pt idx="159">
                  <c:v>102.92533325344741</c:v>
                </c:pt>
                <c:pt idx="160">
                  <c:v>#N/A</c:v>
                </c:pt>
                <c:pt idx="161">
                  <c:v>#N/A</c:v>
                </c:pt>
                <c:pt idx="162">
                  <c:v>#N/A</c:v>
                </c:pt>
                <c:pt idx="163">
                  <c:v>68.493669993948359</c:v>
                </c:pt>
                <c:pt idx="164">
                  <c:v>#N/A</c:v>
                </c:pt>
                <c:pt idx="165">
                  <c:v>#N/A</c:v>
                </c:pt>
                <c:pt idx="166">
                  <c:v>#N/A</c:v>
                </c:pt>
                <c:pt idx="167">
                  <c:v>#N/A</c:v>
                </c:pt>
                <c:pt idx="168">
                  <c:v>#N/A</c:v>
                </c:pt>
                <c:pt idx="169">
                  <c:v>#N/A</c:v>
                </c:pt>
                <c:pt idx="170">
                  <c:v>#N/A</c:v>
                </c:pt>
                <c:pt idx="171">
                  <c:v>#N/A</c:v>
                </c:pt>
                <c:pt idx="172">
                  <c:v>#N/A</c:v>
                </c:pt>
                <c:pt idx="173">
                  <c:v>#N/A</c:v>
                </c:pt>
                <c:pt idx="174">
                  <c:v>#N/A</c:v>
                </c:pt>
                <c:pt idx="175">
                  <c:v>61.471822055363745</c:v>
                </c:pt>
                <c:pt idx="176">
                  <c:v>#N/A</c:v>
                </c:pt>
                <c:pt idx="177">
                  <c:v>#N/A</c:v>
                </c:pt>
                <c:pt idx="178">
                  <c:v>#N/A</c:v>
                </c:pt>
                <c:pt idx="179">
                  <c:v>#N/A</c:v>
                </c:pt>
                <c:pt idx="180">
                  <c:v>#N/A</c:v>
                </c:pt>
                <c:pt idx="181">
                  <c:v>#N/A</c:v>
                </c:pt>
                <c:pt idx="182">
                  <c:v>#N/A</c:v>
                </c:pt>
                <c:pt idx="183">
                  <c:v>#N/A</c:v>
                </c:pt>
                <c:pt idx="184">
                  <c:v>#N/A</c:v>
                </c:pt>
                <c:pt idx="185">
                  <c:v>#N/A</c:v>
                </c:pt>
                <c:pt idx="186">
                  <c:v>#N/A</c:v>
                </c:pt>
                <c:pt idx="187">
                  <c:v>91.064019118994281</c:v>
                </c:pt>
                <c:pt idx="188">
                  <c:v>62.373488152595236</c:v>
                </c:pt>
                <c:pt idx="189">
                  <c:v>62.372727007243761</c:v>
                </c:pt>
                <c:pt idx="190">
                  <c:v>83.240846345436623</c:v>
                </c:pt>
                <c:pt idx="191">
                  <c:v>#N/A</c:v>
                </c:pt>
                <c:pt idx="192">
                  <c:v>108.34739570321054</c:v>
                </c:pt>
                <c:pt idx="193">
                  <c:v>#N/A</c:v>
                </c:pt>
                <c:pt idx="194">
                  <c:v>65.817839872718608</c:v>
                </c:pt>
                <c:pt idx="195">
                  <c:v>#N/A</c:v>
                </c:pt>
                <c:pt idx="196">
                  <c:v>#N/A</c:v>
                </c:pt>
                <c:pt idx="197">
                  <c:v>#N/A</c:v>
                </c:pt>
                <c:pt idx="198">
                  <c:v>68.328184398306561</c:v>
                </c:pt>
                <c:pt idx="199">
                  <c:v>88.249042492022824</c:v>
                </c:pt>
                <c:pt idx="200">
                  <c:v>88.249042935012682</c:v>
                </c:pt>
                <c:pt idx="201">
                  <c:v>88.249042749300386</c:v>
                </c:pt>
                <c:pt idx="202">
                  <c:v>#N/A</c:v>
                </c:pt>
                <c:pt idx="203">
                  <c:v>#N/A</c:v>
                </c:pt>
                <c:pt idx="204">
                  <c:v>75.956830214528452</c:v>
                </c:pt>
                <c:pt idx="205">
                  <c:v>75.881303818181848</c:v>
                </c:pt>
                <c:pt idx="206">
                  <c:v>107.9330533464</c:v>
                </c:pt>
                <c:pt idx="207">
                  <c:v>69.500117104312594</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102.03771341762526</c:v>
                </c:pt>
                <c:pt idx="224">
                  <c:v>#N/A</c:v>
                </c:pt>
                <c:pt idx="225">
                  <c:v>#N/A</c:v>
                </c:pt>
                <c:pt idx="226">
                  <c:v>#N/A</c:v>
                </c:pt>
                <c:pt idx="227">
                  <c:v>106.917596058936</c:v>
                </c:pt>
                <c:pt idx="228">
                  <c:v>#N/A</c:v>
                </c:pt>
                <c:pt idx="229">
                  <c:v>#N/A</c:v>
                </c:pt>
                <c:pt idx="230">
                  <c:v>113.30033005639363</c:v>
                </c:pt>
                <c:pt idx="231">
                  <c:v>60.189213137540712</c:v>
                </c:pt>
                <c:pt idx="232">
                  <c:v>#N/A</c:v>
                </c:pt>
                <c:pt idx="233">
                  <c:v>#N/A</c:v>
                </c:pt>
                <c:pt idx="234">
                  <c:v>89.580064969960929</c:v>
                </c:pt>
                <c:pt idx="235">
                  <c:v>#N/A</c:v>
                </c:pt>
                <c:pt idx="236">
                  <c:v>#N/A</c:v>
                </c:pt>
                <c:pt idx="237">
                  <c:v>#N/A</c:v>
                </c:pt>
                <c:pt idx="238">
                  <c:v>#N/A</c:v>
                </c:pt>
                <c:pt idx="239">
                  <c:v>60.839436320990202</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82.406463681578899</c:v>
                </c:pt>
                <c:pt idx="256">
                  <c:v>#N/A</c:v>
                </c:pt>
                <c:pt idx="257">
                  <c:v>#N/A</c:v>
                </c:pt>
                <c:pt idx="258">
                  <c:v>#N/A</c:v>
                </c:pt>
                <c:pt idx="259">
                  <c:v>#N/A</c:v>
                </c:pt>
                <c:pt idx="260">
                  <c:v>71.465216504911709</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34.104239399944689</c:v>
                </c:pt>
                <c:pt idx="291">
                  <c:v>62.453435489433673</c:v>
                </c:pt>
                <c:pt idx="292">
                  <c:v>#N/A</c:v>
                </c:pt>
                <c:pt idx="293">
                  <c:v>#N/A</c:v>
                </c:pt>
                <c:pt idx="294">
                  <c:v>#N/A</c:v>
                </c:pt>
                <c:pt idx="295">
                  <c:v>#N/A</c:v>
                </c:pt>
                <c:pt idx="296">
                  <c:v>#N/A</c:v>
                </c:pt>
                <c:pt idx="297">
                  <c:v>#N/A</c:v>
                </c:pt>
                <c:pt idx="298">
                  <c:v>34.454593767026054</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55.14859308631425</c:v>
                </c:pt>
                <c:pt idx="312">
                  <c:v>#N/A</c:v>
                </c:pt>
                <c:pt idx="313">
                  <c:v>#N/A</c:v>
                </c:pt>
                <c:pt idx="314">
                  <c:v>#N/A</c:v>
                </c:pt>
                <c:pt idx="315">
                  <c:v>#N/A</c:v>
                </c:pt>
                <c:pt idx="316">
                  <c:v>#N/A</c:v>
                </c:pt>
                <c:pt idx="317">
                  <c:v>#N/A</c:v>
                </c:pt>
                <c:pt idx="318">
                  <c:v>#N/A</c:v>
                </c:pt>
                <c:pt idx="319">
                  <c:v>#N/A</c:v>
                </c:pt>
                <c:pt idx="320">
                  <c:v>47.867241264350639</c:v>
                </c:pt>
                <c:pt idx="321">
                  <c:v>#N/A</c:v>
                </c:pt>
                <c:pt idx="322">
                  <c:v>#N/A</c:v>
                </c:pt>
                <c:pt idx="323">
                  <c:v>#N/A</c:v>
                </c:pt>
                <c:pt idx="324">
                  <c:v>#N/A</c:v>
                </c:pt>
                <c:pt idx="325">
                  <c:v>31.440453392612991</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31.274858074986383</c:v>
                </c:pt>
                <c:pt idx="345">
                  <c:v>56.346512369539504</c:v>
                </c:pt>
                <c:pt idx="346">
                  <c:v>#N/A</c:v>
                </c:pt>
                <c:pt idx="347">
                  <c:v>#N/A</c:v>
                </c:pt>
                <c:pt idx="348">
                  <c:v>56.346512369539504</c:v>
                </c:pt>
                <c:pt idx="349">
                  <c:v>#N/A</c:v>
                </c:pt>
                <c:pt idx="350">
                  <c:v>#N/A</c:v>
                </c:pt>
                <c:pt idx="351">
                  <c:v>#N/A</c:v>
                </c:pt>
                <c:pt idx="352">
                  <c:v>27.169947090242644</c:v>
                </c:pt>
                <c:pt idx="353">
                  <c:v>#N/A</c:v>
                </c:pt>
                <c:pt idx="354">
                  <c:v>#N/A</c:v>
                </c:pt>
                <c:pt idx="355">
                  <c:v>#N/A</c:v>
                </c:pt>
                <c:pt idx="356">
                  <c:v>31.646750404377773</c:v>
                </c:pt>
                <c:pt idx="357">
                  <c:v>#N/A</c:v>
                </c:pt>
                <c:pt idx="358">
                  <c:v>#N/A</c:v>
                </c:pt>
                <c:pt idx="359">
                  <c:v>#N/A</c:v>
                </c:pt>
                <c:pt idx="360">
                  <c:v>#N/A</c:v>
                </c:pt>
                <c:pt idx="361">
                  <c:v>#N/A</c:v>
                </c:pt>
                <c:pt idx="362">
                  <c:v>#N/A</c:v>
                </c:pt>
                <c:pt idx="363">
                  <c:v>31.073496488616687</c:v>
                </c:pt>
                <c:pt idx="364">
                  <c:v>#N/A</c:v>
                </c:pt>
                <c:pt idx="365">
                  <c:v>24.644878906888074</c:v>
                </c:pt>
                <c:pt idx="366">
                  <c:v>#N/A</c:v>
                </c:pt>
                <c:pt idx="367">
                  <c:v>#N/A</c:v>
                </c:pt>
                <c:pt idx="368">
                  <c:v>#N/A</c:v>
                </c:pt>
                <c:pt idx="369">
                  <c:v>#N/A</c:v>
                </c:pt>
                <c:pt idx="370">
                  <c:v>29.721528908651173</c:v>
                </c:pt>
                <c:pt idx="371">
                  <c:v>#N/A</c:v>
                </c:pt>
                <c:pt idx="372">
                  <c:v>#N/A</c:v>
                </c:pt>
                <c:pt idx="373">
                  <c:v>#N/A</c:v>
                </c:pt>
                <c:pt idx="374">
                  <c:v>#N/A</c:v>
                </c:pt>
                <c:pt idx="375">
                  <c:v>#N/A</c:v>
                </c:pt>
                <c:pt idx="376">
                  <c:v>#N/A</c:v>
                </c:pt>
                <c:pt idx="377">
                  <c:v>#N/A</c:v>
                </c:pt>
                <c:pt idx="378">
                  <c:v>#N/A</c:v>
                </c:pt>
                <c:pt idx="379">
                  <c:v>65.021909550904184</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45.36614190658549</c:v>
                </c:pt>
                <c:pt idx="400">
                  <c:v>#N/A</c:v>
                </c:pt>
                <c:pt idx="401">
                  <c:v>#N/A</c:v>
                </c:pt>
                <c:pt idx="402">
                  <c:v>#N/A</c:v>
                </c:pt>
                <c:pt idx="403">
                  <c:v>48.098829731254341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45.142242779673332</c:v>
                </c:pt>
                <c:pt idx="431">
                  <c:v>31.840485299706348</c:v>
                </c:pt>
                <c:pt idx="432">
                  <c:v>#N/A</c:v>
                </c:pt>
                <c:pt idx="433">
                  <c:v>#N/A</c:v>
                </c:pt>
                <c:pt idx="434">
                  <c:v>#N/A</c:v>
                </c:pt>
                <c:pt idx="435">
                  <c:v>#N/A</c:v>
                </c:pt>
                <c:pt idx="436">
                  <c:v>#N/A</c:v>
                </c:pt>
                <c:pt idx="437">
                  <c:v>33.863131945195782</c:v>
                </c:pt>
                <c:pt idx="438">
                  <c:v>#N/A</c:v>
                </c:pt>
                <c:pt idx="439">
                  <c:v>#N/A</c:v>
                </c:pt>
                <c:pt idx="440">
                  <c:v>36.266899724302384</c:v>
                </c:pt>
                <c:pt idx="441">
                  <c:v>#N/A</c:v>
                </c:pt>
                <c:pt idx="442">
                  <c:v>#N/A</c:v>
                </c:pt>
                <c:pt idx="443">
                  <c:v>#N/A</c:v>
                </c:pt>
                <c:pt idx="444">
                  <c:v>#N/A</c:v>
                </c:pt>
                <c:pt idx="445">
                  <c:v>#N/A</c:v>
                </c:pt>
                <c:pt idx="446">
                  <c:v>#N/A</c:v>
                </c:pt>
                <c:pt idx="447">
                  <c:v>#N/A</c:v>
                </c:pt>
                <c:pt idx="448">
                  <c:v>#N/A</c:v>
                </c:pt>
                <c:pt idx="449">
                  <c:v>23.457351363383005</c:v>
                </c:pt>
                <c:pt idx="450">
                  <c:v>#N/A</c:v>
                </c:pt>
                <c:pt idx="451">
                  <c:v>#N/A</c:v>
                </c:pt>
                <c:pt idx="452">
                  <c:v>#N/A</c:v>
                </c:pt>
                <c:pt idx="453">
                  <c:v>#N/A</c:v>
                </c:pt>
                <c:pt idx="454">
                  <c:v>#N/A</c:v>
                </c:pt>
                <c:pt idx="455">
                  <c:v>#N/A</c:v>
                </c:pt>
                <c:pt idx="456">
                  <c:v>#N/A</c:v>
                </c:pt>
                <c:pt idx="457">
                  <c:v>23.682627309843696</c:v>
                </c:pt>
                <c:pt idx="458">
                  <c:v>#N/A</c:v>
                </c:pt>
                <c:pt idx="459">
                  <c:v>#N/A</c:v>
                </c:pt>
                <c:pt idx="460">
                  <c:v>#N/A</c:v>
                </c:pt>
                <c:pt idx="461">
                  <c:v>#N/A</c:v>
                </c:pt>
                <c:pt idx="462">
                  <c:v>#N/A</c:v>
                </c:pt>
                <c:pt idx="463">
                  <c:v>#N/A</c:v>
                </c:pt>
                <c:pt idx="464">
                  <c:v>#N/A</c:v>
                </c:pt>
                <c:pt idx="465">
                  <c:v>#N/A</c:v>
                </c:pt>
                <c:pt idx="466">
                  <c:v>23.360306628725652</c:v>
                </c:pt>
                <c:pt idx="467">
                  <c:v>23.793633978946122</c:v>
                </c:pt>
                <c:pt idx="468">
                  <c:v>#N/A</c:v>
                </c:pt>
                <c:pt idx="469">
                  <c:v>14.496140836418855</c:v>
                </c:pt>
                <c:pt idx="470">
                  <c:v>#N/A</c:v>
                </c:pt>
                <c:pt idx="471">
                  <c:v>20.573947520322829</c:v>
                </c:pt>
                <c:pt idx="472">
                  <c:v>#N/A</c:v>
                </c:pt>
                <c:pt idx="473">
                  <c:v>#N/A</c:v>
                </c:pt>
                <c:pt idx="474">
                  <c:v>#N/A</c:v>
                </c:pt>
                <c:pt idx="475">
                  <c:v>#N/A</c:v>
                </c:pt>
                <c:pt idx="476">
                  <c:v>#N/A</c:v>
                </c:pt>
                <c:pt idx="477">
                  <c:v>#N/A</c:v>
                </c:pt>
                <c:pt idx="478">
                  <c:v>12.968651602623483</c:v>
                </c:pt>
                <c:pt idx="479">
                  <c:v>8.6416176959765529</c:v>
                </c:pt>
                <c:pt idx="480">
                  <c:v>#N/A</c:v>
                </c:pt>
                <c:pt idx="481">
                  <c:v>#N/A</c:v>
                </c:pt>
                <c:pt idx="482">
                  <c:v>#N/A</c:v>
                </c:pt>
                <c:pt idx="483">
                  <c:v>14.52931384835272</c:v>
                </c:pt>
                <c:pt idx="484">
                  <c:v>#N/A</c:v>
                </c:pt>
                <c:pt idx="485">
                  <c:v>#N/A</c:v>
                </c:pt>
                <c:pt idx="486">
                  <c:v>#N/A</c:v>
                </c:pt>
                <c:pt idx="487">
                  <c:v>#N/A</c:v>
                </c:pt>
                <c:pt idx="488">
                  <c:v>40.707780840929544</c:v>
                </c:pt>
                <c:pt idx="489">
                  <c:v>#N/A</c:v>
                </c:pt>
                <c:pt idx="490">
                  <c:v>9.621902801946451</c:v>
                </c:pt>
                <c:pt idx="491">
                  <c:v>14.809363442995846</c:v>
                </c:pt>
                <c:pt idx="492">
                  <c:v>27.591157585201177</c:v>
                </c:pt>
                <c:pt idx="493">
                  <c:v>25.184284725094635</c:v>
                </c:pt>
                <c:pt idx="494">
                  <c:v>#N/A</c:v>
                </c:pt>
                <c:pt idx="495">
                  <c:v>22.014698247979087</c:v>
                </c:pt>
                <c:pt idx="496">
                  <c:v>#N/A</c:v>
                </c:pt>
                <c:pt idx="497">
                  <c:v>#N/A</c:v>
                </c:pt>
                <c:pt idx="498">
                  <c:v>#N/A</c:v>
                </c:pt>
                <c:pt idx="499">
                  <c:v>#N/A</c:v>
                </c:pt>
                <c:pt idx="500">
                  <c:v>#N/A</c:v>
                </c:pt>
                <c:pt idx="501">
                  <c:v>35.040459943088479</c:v>
                </c:pt>
                <c:pt idx="502">
                  <c:v>#N/A</c:v>
                </c:pt>
                <c:pt idx="503">
                  <c:v>#N/A</c:v>
                </c:pt>
                <c:pt idx="504">
                  <c:v>#N/A</c:v>
                </c:pt>
                <c:pt idx="505">
                  <c:v>#N/A</c:v>
                </c:pt>
                <c:pt idx="506">
                  <c:v>#N/A</c:v>
                </c:pt>
                <c:pt idx="507">
                  <c:v>11.982638700601886</c:v>
                </c:pt>
                <c:pt idx="508">
                  <c:v>#N/A</c:v>
                </c:pt>
                <c:pt idx="509">
                  <c:v>#N/A</c:v>
                </c:pt>
                <c:pt idx="510">
                  <c:v>#N/A</c:v>
                </c:pt>
                <c:pt idx="511">
                  <c:v>#N/A</c:v>
                </c:pt>
                <c:pt idx="512">
                  <c:v>#N/A</c:v>
                </c:pt>
                <c:pt idx="513">
                  <c:v>33.535029810558171</c:v>
                </c:pt>
                <c:pt idx="514">
                  <c:v>#N/A</c:v>
                </c:pt>
                <c:pt idx="515">
                  <c:v>39.307282687755226</c:v>
                </c:pt>
                <c:pt idx="516">
                  <c:v>34.05890767404</c:v>
                </c:pt>
                <c:pt idx="517">
                  <c:v>#N/A</c:v>
                </c:pt>
                <c:pt idx="518">
                  <c:v>#N/A</c:v>
                </c:pt>
                <c:pt idx="519">
                  <c:v>#N/A</c:v>
                </c:pt>
                <c:pt idx="520">
                  <c:v>#N/A</c:v>
                </c:pt>
                <c:pt idx="521">
                  <c:v>#N/A</c:v>
                </c:pt>
                <c:pt idx="522">
                  <c:v>39.482788721130866</c:v>
                </c:pt>
                <c:pt idx="523">
                  <c:v>36.724017199533627</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EF3A-4BC2-AB53-660EA1FFF678}"/>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Plant_Real'!$E$26:$E$1000</c:f>
              <c:numCache>
                <c:formatCode>0.00</c:formatCode>
                <c:ptCount val="975"/>
                <c:pt idx="0">
                  <c:v>37.316145967800914</c:v>
                </c:pt>
                <c:pt idx="1">
                  <c:v>#N/A</c:v>
                </c:pt>
                <c:pt idx="2">
                  <c:v>55.46669167056907</c:v>
                </c:pt>
                <c:pt idx="3">
                  <c:v>56.207492697921587</c:v>
                </c:pt>
                <c:pt idx="4">
                  <c:v>65.168136156990997</c:v>
                </c:pt>
                <c:pt idx="5">
                  <c:v>54.115474156340554</c:v>
                </c:pt>
                <c:pt idx="6">
                  <c:v>39.052461012560364</c:v>
                </c:pt>
                <c:pt idx="7">
                  <c:v>46.800914369227385</c:v>
                </c:pt>
                <c:pt idx="8">
                  <c:v>#N/A</c:v>
                </c:pt>
                <c:pt idx="9">
                  <c:v>#N/A</c:v>
                </c:pt>
                <c:pt idx="10">
                  <c:v>#N/A</c:v>
                </c:pt>
                <c:pt idx="11">
                  <c:v>#N/A</c:v>
                </c:pt>
                <c:pt idx="12">
                  <c:v>#N/A</c:v>
                </c:pt>
                <c:pt idx="13">
                  <c:v>#N/A</c:v>
                </c:pt>
                <c:pt idx="14">
                  <c:v>#N/A</c:v>
                </c:pt>
                <c:pt idx="15">
                  <c:v>40.851940673785904</c:v>
                </c:pt>
                <c:pt idx="16">
                  <c:v>#N/A</c:v>
                </c:pt>
                <c:pt idx="17">
                  <c:v>105.47064497888262</c:v>
                </c:pt>
                <c:pt idx="18">
                  <c:v>91.884728624723607</c:v>
                </c:pt>
                <c:pt idx="19">
                  <c:v>#N/A</c:v>
                </c:pt>
                <c:pt idx="20">
                  <c:v>#N/A</c:v>
                </c:pt>
                <c:pt idx="21">
                  <c:v>#N/A</c:v>
                </c:pt>
                <c:pt idx="22">
                  <c:v>52.548240102295047</c:v>
                </c:pt>
                <c:pt idx="23">
                  <c:v>#N/A</c:v>
                </c:pt>
                <c:pt idx="24">
                  <c:v>#N/A</c:v>
                </c:pt>
                <c:pt idx="25">
                  <c:v>#N/A</c:v>
                </c:pt>
                <c:pt idx="26">
                  <c:v>36.999625707829722</c:v>
                </c:pt>
                <c:pt idx="27">
                  <c:v>#N/A</c:v>
                </c:pt>
                <c:pt idx="28">
                  <c:v>31.307039976703372</c:v>
                </c:pt>
                <c:pt idx="29">
                  <c:v>24.667894514388486</c:v>
                </c:pt>
                <c:pt idx="30">
                  <c:v>#N/A</c:v>
                </c:pt>
                <c:pt idx="31">
                  <c:v>35.083336420730461</c:v>
                </c:pt>
                <c:pt idx="32">
                  <c:v>33.794276725604561</c:v>
                </c:pt>
                <c:pt idx="33">
                  <c:v>28.907939710909886</c:v>
                </c:pt>
                <c:pt idx="34">
                  <c:v>#N/A</c:v>
                </c:pt>
                <c:pt idx="35">
                  <c:v>#N/A</c:v>
                </c:pt>
                <c:pt idx="36">
                  <c:v>33.796519439191975</c:v>
                </c:pt>
                <c:pt idx="37">
                  <c:v>#N/A</c:v>
                </c:pt>
                <c:pt idx="38">
                  <c:v>#N/A</c:v>
                </c:pt>
                <c:pt idx="39">
                  <c:v>#N/A</c:v>
                </c:pt>
                <c:pt idx="40">
                  <c:v>30.77533403853899</c:v>
                </c:pt>
                <c:pt idx="41">
                  <c:v>#N/A</c:v>
                </c:pt>
                <c:pt idx="42">
                  <c:v>#N/A</c:v>
                </c:pt>
                <c:pt idx="43">
                  <c:v>#N/A</c:v>
                </c:pt>
                <c:pt idx="44">
                  <c:v>#N/A</c:v>
                </c:pt>
                <c:pt idx="45">
                  <c:v>#N/A</c:v>
                </c:pt>
                <c:pt idx="46">
                  <c:v>#N/A</c:v>
                </c:pt>
                <c:pt idx="47">
                  <c:v>#N/A</c:v>
                </c:pt>
                <c:pt idx="48">
                  <c:v>#N/A</c:v>
                </c:pt>
                <c:pt idx="49">
                  <c:v>#N/A</c:v>
                </c:pt>
                <c:pt idx="50">
                  <c:v>37.416856214507433</c:v>
                </c:pt>
                <c:pt idx="51">
                  <c:v>#N/A</c:v>
                </c:pt>
                <c:pt idx="52">
                  <c:v>32.735929272767258</c:v>
                </c:pt>
                <c:pt idx="53">
                  <c:v>#N/A</c:v>
                </c:pt>
                <c:pt idx="54">
                  <c:v>29.691232328984142</c:v>
                </c:pt>
                <c:pt idx="55">
                  <c:v>#N/A</c:v>
                </c:pt>
                <c:pt idx="56">
                  <c:v>73.600743406030261</c:v>
                </c:pt>
                <c:pt idx="57">
                  <c:v>73.600739536035249</c:v>
                </c:pt>
                <c:pt idx="58">
                  <c:v>#N/A</c:v>
                </c:pt>
                <c:pt idx="59">
                  <c:v>#N/A</c:v>
                </c:pt>
                <c:pt idx="60">
                  <c:v>#N/A</c:v>
                </c:pt>
                <c:pt idx="61">
                  <c:v>73.600743406030261</c:v>
                </c:pt>
                <c:pt idx="62">
                  <c:v>#N/A</c:v>
                </c:pt>
                <c:pt idx="63">
                  <c:v>#N/A</c:v>
                </c:pt>
                <c:pt idx="64">
                  <c:v>#N/A</c:v>
                </c:pt>
                <c:pt idx="65">
                  <c:v>#N/A</c:v>
                </c:pt>
                <c:pt idx="66">
                  <c:v>#N/A</c:v>
                </c:pt>
                <c:pt idx="67">
                  <c:v>#N/A</c:v>
                </c:pt>
                <c:pt idx="68">
                  <c:v>#N/A</c:v>
                </c:pt>
                <c:pt idx="69">
                  <c:v>#N/A</c:v>
                </c:pt>
                <c:pt idx="70">
                  <c:v>#N/A</c:v>
                </c:pt>
                <c:pt idx="71">
                  <c:v>31.967170074100956</c:v>
                </c:pt>
                <c:pt idx="72">
                  <c:v>#N/A</c:v>
                </c:pt>
                <c:pt idx="73">
                  <c:v>31.262739789127295</c:v>
                </c:pt>
                <c:pt idx="74">
                  <c:v>#N/A</c:v>
                </c:pt>
                <c:pt idx="75">
                  <c:v>49.769679947259618</c:v>
                </c:pt>
                <c:pt idx="76">
                  <c:v>#N/A</c:v>
                </c:pt>
                <c:pt idx="77">
                  <c:v>46.101391921019619</c:v>
                </c:pt>
                <c:pt idx="78">
                  <c:v>#N/A</c:v>
                </c:pt>
                <c:pt idx="79">
                  <c:v>44.534307689788285</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39.134026651528615</c:v>
                </c:pt>
                <c:pt idx="94">
                  <c:v>#N/A</c:v>
                </c:pt>
                <c:pt idx="95">
                  <c:v>#N/A</c:v>
                </c:pt>
                <c:pt idx="96">
                  <c:v>52.582344376865166</c:v>
                </c:pt>
                <c:pt idx="97">
                  <c:v>61.699091426004827</c:v>
                </c:pt>
                <c:pt idx="98">
                  <c:v>#N/A</c:v>
                </c:pt>
                <c:pt idx="99">
                  <c:v>#N/A</c:v>
                </c:pt>
                <c:pt idx="100">
                  <c:v>34.741834299260212</c:v>
                </c:pt>
                <c:pt idx="101">
                  <c:v>36.983012544617949</c:v>
                </c:pt>
                <c:pt idx="102">
                  <c:v>#N/A</c:v>
                </c:pt>
                <c:pt idx="103">
                  <c:v>49.545527596224304</c:v>
                </c:pt>
                <c:pt idx="104">
                  <c:v>#N/A</c:v>
                </c:pt>
                <c:pt idx="105">
                  <c:v>#N/A</c:v>
                </c:pt>
                <c:pt idx="106">
                  <c:v>#N/A</c:v>
                </c:pt>
                <c:pt idx="107">
                  <c:v>#N/A</c:v>
                </c:pt>
                <c:pt idx="108">
                  <c:v>#N/A</c:v>
                </c:pt>
                <c:pt idx="109">
                  <c:v>#N/A</c:v>
                </c:pt>
                <c:pt idx="110">
                  <c:v>#N/A</c:v>
                </c:pt>
                <c:pt idx="111">
                  <c:v>43.615256107031968</c:v>
                </c:pt>
                <c:pt idx="112">
                  <c:v>#N/A</c:v>
                </c:pt>
                <c:pt idx="113">
                  <c:v>69.646986147174914</c:v>
                </c:pt>
                <c:pt idx="114">
                  <c:v>81.946745608441361</c:v>
                </c:pt>
                <c:pt idx="115">
                  <c:v>#N/A</c:v>
                </c:pt>
                <c:pt idx="116">
                  <c:v>#N/A</c:v>
                </c:pt>
                <c:pt idx="117">
                  <c:v>#N/A</c:v>
                </c:pt>
                <c:pt idx="118">
                  <c:v>65.631078025334546</c:v>
                </c:pt>
                <c:pt idx="119">
                  <c:v>59.336750937894756</c:v>
                </c:pt>
                <c:pt idx="120">
                  <c:v>#N/A</c:v>
                </c:pt>
                <c:pt idx="121">
                  <c:v>#N/A</c:v>
                </c:pt>
                <c:pt idx="122">
                  <c:v>65.8187734404179</c:v>
                </c:pt>
                <c:pt idx="123">
                  <c:v>#N/A</c:v>
                </c:pt>
                <c:pt idx="124">
                  <c:v>#N/A</c:v>
                </c:pt>
                <c:pt idx="125">
                  <c:v>#N/A</c:v>
                </c:pt>
                <c:pt idx="126">
                  <c:v>#N/A</c:v>
                </c:pt>
                <c:pt idx="127">
                  <c:v>#N/A</c:v>
                </c:pt>
                <c:pt idx="128">
                  <c:v>#N/A</c:v>
                </c:pt>
                <c:pt idx="129">
                  <c:v>#N/A</c:v>
                </c:pt>
                <c:pt idx="130">
                  <c:v>#N/A</c:v>
                </c:pt>
                <c:pt idx="131">
                  <c:v>#N/A</c:v>
                </c:pt>
                <c:pt idx="132">
                  <c:v>#N/A</c:v>
                </c:pt>
                <c:pt idx="133">
                  <c:v>58.551190296272736</c:v>
                </c:pt>
                <c:pt idx="134">
                  <c:v>54.443182863895274</c:v>
                </c:pt>
                <c:pt idx="135">
                  <c:v>#N/A</c:v>
                </c:pt>
                <c:pt idx="136">
                  <c:v>41.722353440786286</c:v>
                </c:pt>
                <c:pt idx="137">
                  <c:v>41.722071563738368</c:v>
                </c:pt>
                <c:pt idx="138">
                  <c:v>#N/A</c:v>
                </c:pt>
                <c:pt idx="139">
                  <c:v>#N/A</c:v>
                </c:pt>
                <c:pt idx="140">
                  <c:v>#N/A</c:v>
                </c:pt>
                <c:pt idx="141">
                  <c:v>#N/A</c:v>
                </c:pt>
                <c:pt idx="142">
                  <c:v>83.585314143059776</c:v>
                </c:pt>
                <c:pt idx="143">
                  <c:v>73.345539080987436</c:v>
                </c:pt>
                <c:pt idx="144">
                  <c:v>62.945633059342939</c:v>
                </c:pt>
                <c:pt idx="145">
                  <c:v>#N/A</c:v>
                </c:pt>
                <c:pt idx="146">
                  <c:v>#N/A</c:v>
                </c:pt>
                <c:pt idx="147">
                  <c:v>#N/A</c:v>
                </c:pt>
                <c:pt idx="148">
                  <c:v>#N/A</c:v>
                </c:pt>
                <c:pt idx="149">
                  <c:v>46.96211027762368</c:v>
                </c:pt>
                <c:pt idx="150">
                  <c:v>#N/A</c:v>
                </c:pt>
                <c:pt idx="151">
                  <c:v>#N/A</c:v>
                </c:pt>
                <c:pt idx="152">
                  <c:v>#N/A</c:v>
                </c:pt>
                <c:pt idx="153">
                  <c:v>#N/A</c:v>
                </c:pt>
                <c:pt idx="154">
                  <c:v>66.235617530269266</c:v>
                </c:pt>
                <c:pt idx="155">
                  <c:v>#N/A</c:v>
                </c:pt>
                <c:pt idx="156">
                  <c:v>#N/A</c:v>
                </c:pt>
                <c:pt idx="157">
                  <c:v>#N/A</c:v>
                </c:pt>
                <c:pt idx="158">
                  <c:v>#N/A</c:v>
                </c:pt>
                <c:pt idx="159">
                  <c:v>#N/A</c:v>
                </c:pt>
                <c:pt idx="160">
                  <c:v>#N/A</c:v>
                </c:pt>
                <c:pt idx="161">
                  <c:v>#N/A</c:v>
                </c:pt>
                <c:pt idx="162">
                  <c:v>#N/A</c:v>
                </c:pt>
                <c:pt idx="163">
                  <c:v>#N/A</c:v>
                </c:pt>
                <c:pt idx="164">
                  <c:v>66.436936023816074</c:v>
                </c:pt>
                <c:pt idx="165">
                  <c:v>46.486252470740304</c:v>
                </c:pt>
                <c:pt idx="166">
                  <c:v>71.804556094636368</c:v>
                </c:pt>
                <c:pt idx="167">
                  <c:v>73.253370955769938</c:v>
                </c:pt>
                <c:pt idx="168">
                  <c:v>#N/A</c:v>
                </c:pt>
                <c:pt idx="169">
                  <c:v>#N/A</c:v>
                </c:pt>
                <c:pt idx="170">
                  <c:v>63.080601724903453</c:v>
                </c:pt>
                <c:pt idx="171">
                  <c:v>60.70058012306459</c:v>
                </c:pt>
                <c:pt idx="172">
                  <c:v>#N/A</c:v>
                </c:pt>
                <c:pt idx="173">
                  <c:v>55.916795128585882</c:v>
                </c:pt>
                <c:pt idx="174">
                  <c:v>#N/A</c:v>
                </c:pt>
                <c:pt idx="175">
                  <c:v>#N/A</c:v>
                </c:pt>
                <c:pt idx="176">
                  <c:v>#N/A</c:v>
                </c:pt>
                <c:pt idx="177">
                  <c:v>#N/A</c:v>
                </c:pt>
                <c:pt idx="178">
                  <c:v>55.889456038501159</c:v>
                </c:pt>
                <c:pt idx="179">
                  <c:v>#N/A</c:v>
                </c:pt>
                <c:pt idx="180">
                  <c:v>#N/A</c:v>
                </c:pt>
                <c:pt idx="181">
                  <c:v>#N/A</c:v>
                </c:pt>
                <c:pt idx="182">
                  <c:v>#N/A</c:v>
                </c:pt>
                <c:pt idx="183">
                  <c:v>#N/A</c:v>
                </c:pt>
                <c:pt idx="184">
                  <c:v>#N/A</c:v>
                </c:pt>
                <c:pt idx="185">
                  <c:v>122.04766395624132</c:v>
                </c:pt>
                <c:pt idx="186">
                  <c:v>119.10229729968393</c:v>
                </c:pt>
                <c:pt idx="187">
                  <c:v>#N/A</c:v>
                </c:pt>
                <c:pt idx="188">
                  <c:v>#N/A</c:v>
                </c:pt>
                <c:pt idx="189">
                  <c:v>#N/A</c:v>
                </c:pt>
                <c:pt idx="190">
                  <c:v>#N/A</c:v>
                </c:pt>
                <c:pt idx="191">
                  <c:v>52.170536599063908</c:v>
                </c:pt>
                <c:pt idx="192">
                  <c:v>#N/A</c:v>
                </c:pt>
                <c:pt idx="193">
                  <c:v>#N/A</c:v>
                </c:pt>
                <c:pt idx="194">
                  <c:v>#N/A</c:v>
                </c:pt>
                <c:pt idx="195">
                  <c:v>78.749009539743909</c:v>
                </c:pt>
                <c:pt idx="196">
                  <c:v>74.688626116084635</c:v>
                </c:pt>
                <c:pt idx="197">
                  <c:v>#N/A</c:v>
                </c:pt>
                <c:pt idx="198">
                  <c:v>#N/A</c:v>
                </c:pt>
                <c:pt idx="199">
                  <c:v>#N/A</c:v>
                </c:pt>
                <c:pt idx="200">
                  <c:v>#N/A</c:v>
                </c:pt>
                <c:pt idx="201">
                  <c:v>#N/A</c:v>
                </c:pt>
                <c:pt idx="202">
                  <c:v>56.54180805052561</c:v>
                </c:pt>
                <c:pt idx="203">
                  <c:v>66.72505672343928</c:v>
                </c:pt>
                <c:pt idx="204">
                  <c:v>#N/A</c:v>
                </c:pt>
                <c:pt idx="205">
                  <c:v>#N/A</c:v>
                </c:pt>
                <c:pt idx="206">
                  <c:v>#N/A</c:v>
                </c:pt>
                <c:pt idx="207">
                  <c:v>#N/A</c:v>
                </c:pt>
                <c:pt idx="208">
                  <c:v>57.664845839357071</c:v>
                </c:pt>
                <c:pt idx="209">
                  <c:v>#N/A</c:v>
                </c:pt>
                <c:pt idx="210">
                  <c:v>#N/A</c:v>
                </c:pt>
                <c:pt idx="211">
                  <c:v>#N/A</c:v>
                </c:pt>
                <c:pt idx="212">
                  <c:v>#N/A</c:v>
                </c:pt>
                <c:pt idx="213">
                  <c:v>80.718499373364054</c:v>
                </c:pt>
                <c:pt idx="214">
                  <c:v>#N/A</c:v>
                </c:pt>
                <c:pt idx="215">
                  <c:v>68.213787374648959</c:v>
                </c:pt>
                <c:pt idx="216">
                  <c:v>80.258440471147864</c:v>
                </c:pt>
                <c:pt idx="217">
                  <c:v>68.861857758063778</c:v>
                </c:pt>
                <c:pt idx="218">
                  <c:v>#N/A</c:v>
                </c:pt>
                <c:pt idx="219">
                  <c:v>#N/A</c:v>
                </c:pt>
                <c:pt idx="220">
                  <c:v>#N/A</c:v>
                </c:pt>
                <c:pt idx="221">
                  <c:v>#N/A</c:v>
                </c:pt>
                <c:pt idx="222">
                  <c:v>#N/A</c:v>
                </c:pt>
                <c:pt idx="223">
                  <c:v>#N/A</c:v>
                </c:pt>
                <c:pt idx="224">
                  <c:v>127.64576226583364</c:v>
                </c:pt>
                <c:pt idx="225">
                  <c:v>#N/A</c:v>
                </c:pt>
                <c:pt idx="226">
                  <c:v>#N/A</c:v>
                </c:pt>
                <c:pt idx="227">
                  <c:v>#N/A</c:v>
                </c:pt>
                <c:pt idx="228">
                  <c:v>#N/A</c:v>
                </c:pt>
                <c:pt idx="229">
                  <c:v>75.377349998446761</c:v>
                </c:pt>
                <c:pt idx="230">
                  <c:v>#N/A</c:v>
                </c:pt>
                <c:pt idx="231">
                  <c:v>#N/A</c:v>
                </c:pt>
                <c:pt idx="232">
                  <c:v>#N/A</c:v>
                </c:pt>
                <c:pt idx="233">
                  <c:v>43.685160695759585</c:v>
                </c:pt>
                <c:pt idx="234">
                  <c:v>#N/A</c:v>
                </c:pt>
                <c:pt idx="235">
                  <c:v>51.476278012128354</c:v>
                </c:pt>
                <c:pt idx="236">
                  <c:v>#N/A</c:v>
                </c:pt>
                <c:pt idx="237">
                  <c:v>#N/A</c:v>
                </c:pt>
                <c:pt idx="238">
                  <c:v>#N/A</c:v>
                </c:pt>
                <c:pt idx="239">
                  <c:v>#N/A</c:v>
                </c:pt>
                <c:pt idx="240">
                  <c:v>54.018361506032235</c:v>
                </c:pt>
                <c:pt idx="241">
                  <c:v>#N/A</c:v>
                </c:pt>
                <c:pt idx="242">
                  <c:v>#N/A</c:v>
                </c:pt>
                <c:pt idx="243">
                  <c:v>94.286549025983675</c:v>
                </c:pt>
                <c:pt idx="244">
                  <c:v>#N/A</c:v>
                </c:pt>
                <c:pt idx="245">
                  <c:v>68.130142831247824</c:v>
                </c:pt>
                <c:pt idx="246">
                  <c:v>#N/A</c:v>
                </c:pt>
                <c:pt idx="247">
                  <c:v>#N/A</c:v>
                </c:pt>
                <c:pt idx="248">
                  <c:v>#N/A</c:v>
                </c:pt>
                <c:pt idx="249">
                  <c:v>#N/A</c:v>
                </c:pt>
                <c:pt idx="250">
                  <c:v>92.779375064336662</c:v>
                </c:pt>
                <c:pt idx="251">
                  <c:v>57.299487605525094</c:v>
                </c:pt>
                <c:pt idx="252">
                  <c:v>#N/A</c:v>
                </c:pt>
                <c:pt idx="253">
                  <c:v>57.38856250754133</c:v>
                </c:pt>
                <c:pt idx="254">
                  <c:v>46.111471705826936</c:v>
                </c:pt>
                <c:pt idx="255">
                  <c:v>#N/A</c:v>
                </c:pt>
                <c:pt idx="256">
                  <c:v>#N/A</c:v>
                </c:pt>
                <c:pt idx="257">
                  <c:v>92.536741983765111</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57.32659221737881</c:v>
                </c:pt>
                <c:pt idx="273">
                  <c:v>#N/A</c:v>
                </c:pt>
                <c:pt idx="274">
                  <c:v>#N/A</c:v>
                </c:pt>
                <c:pt idx="275">
                  <c:v>#N/A</c:v>
                </c:pt>
                <c:pt idx="276">
                  <c:v>#N/A</c:v>
                </c:pt>
                <c:pt idx="277">
                  <c:v>#N/A</c:v>
                </c:pt>
                <c:pt idx="278">
                  <c:v>#N/A</c:v>
                </c:pt>
                <c:pt idx="279">
                  <c:v>#N/A</c:v>
                </c:pt>
                <c:pt idx="280">
                  <c:v>#N/A</c:v>
                </c:pt>
                <c:pt idx="281">
                  <c:v>#N/A</c:v>
                </c:pt>
                <c:pt idx="282">
                  <c:v>#N/A</c:v>
                </c:pt>
                <c:pt idx="283">
                  <c:v>#N/A</c:v>
                </c:pt>
                <c:pt idx="284">
                  <c:v>70.33016409721202</c:v>
                </c:pt>
                <c:pt idx="285">
                  <c:v>#N/A</c:v>
                </c:pt>
                <c:pt idx="286">
                  <c:v>#N/A</c:v>
                </c:pt>
                <c:pt idx="287">
                  <c:v>#N/A</c:v>
                </c:pt>
                <c:pt idx="288">
                  <c:v>#N/A</c:v>
                </c:pt>
                <c:pt idx="289">
                  <c:v>48.168516891188219</c:v>
                </c:pt>
                <c:pt idx="290">
                  <c:v>#N/A</c:v>
                </c:pt>
                <c:pt idx="291">
                  <c:v>#N/A</c:v>
                </c:pt>
                <c:pt idx="292">
                  <c:v>79.723073466534032</c:v>
                </c:pt>
                <c:pt idx="293">
                  <c:v>41.35820448678151</c:v>
                </c:pt>
                <c:pt idx="294">
                  <c:v>#N/A</c:v>
                </c:pt>
                <c:pt idx="295">
                  <c:v>#N/A</c:v>
                </c:pt>
                <c:pt idx="296">
                  <c:v>59.869769470009743</c:v>
                </c:pt>
                <c:pt idx="297">
                  <c:v>#N/A</c:v>
                </c:pt>
                <c:pt idx="298">
                  <c:v>#N/A</c:v>
                </c:pt>
                <c:pt idx="299">
                  <c:v>42.93193584764699</c:v>
                </c:pt>
                <c:pt idx="300">
                  <c:v>42.93193584764699</c:v>
                </c:pt>
                <c:pt idx="301">
                  <c:v>#N/A</c:v>
                </c:pt>
                <c:pt idx="302">
                  <c:v>#N/A</c:v>
                </c:pt>
                <c:pt idx="303">
                  <c:v>#N/A</c:v>
                </c:pt>
                <c:pt idx="304">
                  <c:v>#N/A</c:v>
                </c:pt>
                <c:pt idx="305">
                  <c:v>71.720529501670242</c:v>
                </c:pt>
                <c:pt idx="306">
                  <c:v>37.980822034396837</c:v>
                </c:pt>
                <c:pt idx="307">
                  <c:v>#N/A</c:v>
                </c:pt>
                <c:pt idx="308">
                  <c:v>#N/A</c:v>
                </c:pt>
                <c:pt idx="309">
                  <c:v>#N/A</c:v>
                </c:pt>
                <c:pt idx="310">
                  <c:v>#N/A</c:v>
                </c:pt>
                <c:pt idx="311">
                  <c:v>#N/A</c:v>
                </c:pt>
                <c:pt idx="312">
                  <c:v>79.052980699417432</c:v>
                </c:pt>
                <c:pt idx="313">
                  <c:v>#N/A</c:v>
                </c:pt>
                <c:pt idx="314">
                  <c:v>#N/A</c:v>
                </c:pt>
                <c:pt idx="315">
                  <c:v>#N/A</c:v>
                </c:pt>
                <c:pt idx="316">
                  <c:v>#N/A</c:v>
                </c:pt>
                <c:pt idx="317">
                  <c:v>#N/A</c:v>
                </c:pt>
                <c:pt idx="318">
                  <c:v>#N/A</c:v>
                </c:pt>
                <c:pt idx="319">
                  <c:v>#N/A</c:v>
                </c:pt>
                <c:pt idx="320">
                  <c:v>#N/A</c:v>
                </c:pt>
                <c:pt idx="321">
                  <c:v>#N/A</c:v>
                </c:pt>
                <c:pt idx="322">
                  <c:v>45.206922979195177</c:v>
                </c:pt>
                <c:pt idx="323">
                  <c:v>#N/A</c:v>
                </c:pt>
                <c:pt idx="324">
                  <c:v>#N/A</c:v>
                </c:pt>
                <c:pt idx="325">
                  <c:v>#N/A</c:v>
                </c:pt>
                <c:pt idx="326">
                  <c:v>#N/A</c:v>
                </c:pt>
                <c:pt idx="327">
                  <c:v>#N/A</c:v>
                </c:pt>
                <c:pt idx="328">
                  <c:v>#N/A</c:v>
                </c:pt>
                <c:pt idx="329">
                  <c:v>#N/A</c:v>
                </c:pt>
                <c:pt idx="330">
                  <c:v>#N/A</c:v>
                </c:pt>
                <c:pt idx="331">
                  <c:v>48.23513756998328</c:v>
                </c:pt>
                <c:pt idx="332">
                  <c:v>#N/A</c:v>
                </c:pt>
                <c:pt idx="333">
                  <c:v>#N/A</c:v>
                </c:pt>
                <c:pt idx="334">
                  <c:v>#N/A</c:v>
                </c:pt>
                <c:pt idx="335">
                  <c:v>#N/A</c:v>
                </c:pt>
                <c:pt idx="336">
                  <c:v>48.825832390429085</c:v>
                </c:pt>
                <c:pt idx="337">
                  <c:v>30.340520256976447</c:v>
                </c:pt>
                <c:pt idx="338">
                  <c:v>#N/A</c:v>
                </c:pt>
                <c:pt idx="339">
                  <c:v>#N/A</c:v>
                </c:pt>
                <c:pt idx="340">
                  <c:v>#N/A</c:v>
                </c:pt>
                <c:pt idx="341">
                  <c:v>#N/A</c:v>
                </c:pt>
                <c:pt idx="342">
                  <c:v>#N/A</c:v>
                </c:pt>
                <c:pt idx="343">
                  <c:v>#N/A</c:v>
                </c:pt>
                <c:pt idx="344">
                  <c:v>#N/A</c:v>
                </c:pt>
                <c:pt idx="345">
                  <c:v>#N/A</c:v>
                </c:pt>
                <c:pt idx="346">
                  <c:v>25.059391395655549</c:v>
                </c:pt>
                <c:pt idx="347">
                  <c:v>52.377219278614625</c:v>
                </c:pt>
                <c:pt idx="348">
                  <c:v>#N/A</c:v>
                </c:pt>
                <c:pt idx="349">
                  <c:v>#N/A</c:v>
                </c:pt>
                <c:pt idx="350">
                  <c:v>#N/A</c:v>
                </c:pt>
                <c:pt idx="351">
                  <c:v>#N/A</c:v>
                </c:pt>
                <c:pt idx="352">
                  <c:v>#N/A</c:v>
                </c:pt>
                <c:pt idx="353">
                  <c:v>50.853558437683759</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32.825473369758015</c:v>
                </c:pt>
                <c:pt idx="390">
                  <c:v>#N/A</c:v>
                </c:pt>
                <c:pt idx="391">
                  <c:v>#N/A</c:v>
                </c:pt>
                <c:pt idx="392">
                  <c:v>42.007423962697324</c:v>
                </c:pt>
                <c:pt idx="393">
                  <c:v>#N/A</c:v>
                </c:pt>
                <c:pt idx="394">
                  <c:v>#N/A</c:v>
                </c:pt>
                <c:pt idx="395">
                  <c:v>#N/A</c:v>
                </c:pt>
                <c:pt idx="396">
                  <c:v>#N/A</c:v>
                </c:pt>
                <c:pt idx="397">
                  <c:v>#N/A</c:v>
                </c:pt>
                <c:pt idx="398">
                  <c:v>#N/A</c:v>
                </c:pt>
                <c:pt idx="399">
                  <c:v>#N/A</c:v>
                </c:pt>
                <c:pt idx="400">
                  <c:v>39.861032250704724</c:v>
                </c:pt>
                <c:pt idx="401">
                  <c:v>#N/A</c:v>
                </c:pt>
                <c:pt idx="402">
                  <c:v>32.794011981676697</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20.992218198815895</c:v>
                </c:pt>
                <c:pt idx="420">
                  <c:v>#N/A</c:v>
                </c:pt>
                <c:pt idx="421">
                  <c:v>#N/A</c:v>
                </c:pt>
                <c:pt idx="422">
                  <c:v>#N/A</c:v>
                </c:pt>
                <c:pt idx="423">
                  <c:v>#N/A</c:v>
                </c:pt>
                <c:pt idx="424">
                  <c:v>#N/A</c:v>
                </c:pt>
                <c:pt idx="425">
                  <c:v>25.455443575186464</c:v>
                </c:pt>
                <c:pt idx="426">
                  <c:v>34.767966615136991</c:v>
                </c:pt>
                <c:pt idx="427">
                  <c:v>17.24685641792372</c:v>
                </c:pt>
                <c:pt idx="428">
                  <c:v>#N/A</c:v>
                </c:pt>
                <c:pt idx="429">
                  <c:v>#N/A</c:v>
                </c:pt>
                <c:pt idx="430">
                  <c:v>#N/A</c:v>
                </c:pt>
                <c:pt idx="431">
                  <c:v>#N/A</c:v>
                </c:pt>
                <c:pt idx="432">
                  <c:v>#N/A</c:v>
                </c:pt>
                <c:pt idx="433">
                  <c:v>#N/A</c:v>
                </c:pt>
                <c:pt idx="434">
                  <c:v>21.046290849355699</c:v>
                </c:pt>
                <c:pt idx="435">
                  <c:v>#N/A</c:v>
                </c:pt>
                <c:pt idx="436">
                  <c:v>#N/A</c:v>
                </c:pt>
                <c:pt idx="437">
                  <c:v>#N/A</c:v>
                </c:pt>
                <c:pt idx="438">
                  <c:v>#N/A</c:v>
                </c:pt>
                <c:pt idx="439">
                  <c:v>#N/A</c:v>
                </c:pt>
                <c:pt idx="440">
                  <c:v>#N/A</c:v>
                </c:pt>
                <c:pt idx="441">
                  <c:v>#N/A</c:v>
                </c:pt>
                <c:pt idx="442">
                  <c:v>13.782990970553747</c:v>
                </c:pt>
                <c:pt idx="443">
                  <c:v>16.141468576414034</c:v>
                </c:pt>
                <c:pt idx="444">
                  <c:v>#N/A</c:v>
                </c:pt>
                <c:pt idx="445">
                  <c:v>#N/A</c:v>
                </c:pt>
                <c:pt idx="446">
                  <c:v>19.286368104461179</c:v>
                </c:pt>
                <c:pt idx="447">
                  <c:v>#N/A</c:v>
                </c:pt>
                <c:pt idx="448">
                  <c:v>#N/A</c:v>
                </c:pt>
                <c:pt idx="449">
                  <c:v>#N/A</c:v>
                </c:pt>
                <c:pt idx="450">
                  <c:v>23.252146718504324</c:v>
                </c:pt>
                <c:pt idx="451">
                  <c:v>#N/A</c:v>
                </c:pt>
                <c:pt idx="452">
                  <c:v>28.177286182166586</c:v>
                </c:pt>
                <c:pt idx="453">
                  <c:v>#N/A</c:v>
                </c:pt>
                <c:pt idx="454">
                  <c:v>34.804455913294454</c:v>
                </c:pt>
                <c:pt idx="455">
                  <c:v>39.39172446164909</c:v>
                </c:pt>
                <c:pt idx="456">
                  <c:v>#N/A</c:v>
                </c:pt>
                <c:pt idx="457">
                  <c:v>#N/A</c:v>
                </c:pt>
                <c:pt idx="458">
                  <c:v>22.813845394841429</c:v>
                </c:pt>
                <c:pt idx="459">
                  <c:v>#N/A</c:v>
                </c:pt>
                <c:pt idx="460">
                  <c:v>#N/A</c:v>
                </c:pt>
                <c:pt idx="461">
                  <c:v>22.137923597360672</c:v>
                </c:pt>
                <c:pt idx="462">
                  <c:v>19.978338660041022</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16.323767275302199</c:v>
                </c:pt>
                <c:pt idx="476">
                  <c:v>#N/A</c:v>
                </c:pt>
                <c:pt idx="477">
                  <c:v>#N/A</c:v>
                </c:pt>
                <c:pt idx="478">
                  <c:v>#N/A</c:v>
                </c:pt>
                <c:pt idx="479">
                  <c:v>#N/A</c:v>
                </c:pt>
                <c:pt idx="480">
                  <c:v>#N/A</c:v>
                </c:pt>
                <c:pt idx="481">
                  <c:v>#N/A</c:v>
                </c:pt>
                <c:pt idx="482">
                  <c:v>#N/A</c:v>
                </c:pt>
                <c:pt idx="483">
                  <c:v>#N/A</c:v>
                </c:pt>
                <c:pt idx="484">
                  <c:v>#N/A</c:v>
                </c:pt>
                <c:pt idx="485">
                  <c:v>#N/A</c:v>
                </c:pt>
                <c:pt idx="486">
                  <c:v>26.665221069394224</c:v>
                </c:pt>
                <c:pt idx="487">
                  <c:v>#N/A</c:v>
                </c:pt>
                <c:pt idx="488">
                  <c:v>#N/A</c:v>
                </c:pt>
                <c:pt idx="489">
                  <c:v>22.648252908533554</c:v>
                </c:pt>
                <c:pt idx="490">
                  <c:v>#N/A</c:v>
                </c:pt>
                <c:pt idx="491">
                  <c:v>#N/A</c:v>
                </c:pt>
                <c:pt idx="492">
                  <c:v>#N/A</c:v>
                </c:pt>
                <c:pt idx="493">
                  <c:v>#N/A</c:v>
                </c:pt>
                <c:pt idx="494">
                  <c:v>#N/A</c:v>
                </c:pt>
                <c:pt idx="495">
                  <c:v>#N/A</c:v>
                </c:pt>
                <c:pt idx="496">
                  <c:v>#N/A</c:v>
                </c:pt>
                <c:pt idx="497">
                  <c:v>14.326844949773806</c:v>
                </c:pt>
                <c:pt idx="498">
                  <c:v>#N/A</c:v>
                </c:pt>
                <c:pt idx="499">
                  <c:v>#N/A</c:v>
                </c:pt>
                <c:pt idx="500">
                  <c:v>#N/A</c:v>
                </c:pt>
                <c:pt idx="501">
                  <c:v>#N/A</c:v>
                </c:pt>
                <c:pt idx="502">
                  <c:v>#N/A</c:v>
                </c:pt>
                <c:pt idx="503">
                  <c:v>#N/A</c:v>
                </c:pt>
                <c:pt idx="504">
                  <c:v>24.742308579741085</c:v>
                </c:pt>
                <c:pt idx="505">
                  <c:v>19.669647961323712</c:v>
                </c:pt>
                <c:pt idx="506">
                  <c:v>#N/A</c:v>
                </c:pt>
                <c:pt idx="507">
                  <c:v>#N/A</c:v>
                </c:pt>
                <c:pt idx="508">
                  <c:v>#N/A</c:v>
                </c:pt>
                <c:pt idx="509">
                  <c:v>#N/A</c:v>
                </c:pt>
                <c:pt idx="510">
                  <c:v>#N/A</c:v>
                </c:pt>
                <c:pt idx="511">
                  <c:v>#N/A</c:v>
                </c:pt>
                <c:pt idx="512">
                  <c:v>#N/A</c:v>
                </c:pt>
                <c:pt idx="513">
                  <c:v>#N/A</c:v>
                </c:pt>
                <c:pt idx="514">
                  <c:v>18.812333796166779</c:v>
                </c:pt>
                <c:pt idx="515">
                  <c:v>#N/A</c:v>
                </c:pt>
                <c:pt idx="516">
                  <c:v>#N/A</c:v>
                </c:pt>
                <c:pt idx="517">
                  <c:v>#N/A</c:v>
                </c:pt>
                <c:pt idx="518">
                  <c:v>#N/A</c:v>
                </c:pt>
                <c:pt idx="519">
                  <c:v>#N/A</c:v>
                </c:pt>
                <c:pt idx="520">
                  <c:v>#N/A</c:v>
                </c:pt>
                <c:pt idx="521">
                  <c:v>21.184640573252882</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EF3A-4BC2-AB53-660EA1FFF678}"/>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32.363801062472675</c:v>
                </c:pt>
                <c:pt idx="17">
                  <c:v>#N/A</c:v>
                </c:pt>
                <c:pt idx="18">
                  <c:v>#N/A</c:v>
                </c:pt>
                <c:pt idx="19">
                  <c:v>#N/A</c:v>
                </c:pt>
                <c:pt idx="20">
                  <c:v>#N/A</c:v>
                </c:pt>
                <c:pt idx="21">
                  <c:v>#N/A</c:v>
                </c:pt>
                <c:pt idx="22">
                  <c:v>#N/A</c:v>
                </c:pt>
                <c:pt idx="23">
                  <c:v>#N/A</c:v>
                </c:pt>
                <c:pt idx="24">
                  <c:v>#N/A</c:v>
                </c:pt>
                <c:pt idx="25">
                  <c:v>32.134054886142728</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28.660565417989964</c:v>
                </c:pt>
                <c:pt idx="44">
                  <c:v>21.437538145620508</c:v>
                </c:pt>
                <c:pt idx="45">
                  <c:v>#N/A</c:v>
                </c:pt>
                <c:pt idx="46">
                  <c:v>#N/A</c:v>
                </c:pt>
                <c:pt idx="47">
                  <c:v>#N/A</c:v>
                </c:pt>
                <c:pt idx="48">
                  <c:v>#N/A</c:v>
                </c:pt>
                <c:pt idx="49">
                  <c:v>30.700573851612994</c:v>
                </c:pt>
                <c:pt idx="50">
                  <c:v>#N/A</c:v>
                </c:pt>
                <c:pt idx="51">
                  <c:v>#N/A</c:v>
                </c:pt>
                <c:pt idx="52">
                  <c:v>#N/A</c:v>
                </c:pt>
                <c:pt idx="53">
                  <c:v>#N/A</c:v>
                </c:pt>
                <c:pt idx="54">
                  <c:v>#N/A</c:v>
                </c:pt>
                <c:pt idx="55">
                  <c:v>#N/A</c:v>
                </c:pt>
                <c:pt idx="56">
                  <c:v>#N/A</c:v>
                </c:pt>
                <c:pt idx="57">
                  <c:v>#N/A</c:v>
                </c:pt>
                <c:pt idx="58">
                  <c:v>33.487259804185655</c:v>
                </c:pt>
                <c:pt idx="59">
                  <c:v>#N/A</c:v>
                </c:pt>
                <c:pt idx="60">
                  <c:v>#N/A</c:v>
                </c:pt>
                <c:pt idx="61">
                  <c:v>#N/A</c:v>
                </c:pt>
                <c:pt idx="62">
                  <c:v>#N/A</c:v>
                </c:pt>
                <c:pt idx="63">
                  <c:v>#N/A</c:v>
                </c:pt>
                <c:pt idx="64">
                  <c:v>33.622401728452886</c:v>
                </c:pt>
                <c:pt idx="65">
                  <c:v>34.049292036020617</c:v>
                </c:pt>
                <c:pt idx="66">
                  <c:v>#N/A</c:v>
                </c:pt>
                <c:pt idx="67">
                  <c:v>#N/A</c:v>
                </c:pt>
                <c:pt idx="68">
                  <c:v>#N/A</c:v>
                </c:pt>
                <c:pt idx="69">
                  <c:v>#N/A</c:v>
                </c:pt>
                <c:pt idx="70">
                  <c:v>29.487236777786748</c:v>
                </c:pt>
                <c:pt idx="71">
                  <c:v>#N/A</c:v>
                </c:pt>
                <c:pt idx="72">
                  <c:v>#N/A</c:v>
                </c:pt>
                <c:pt idx="73">
                  <c:v>#N/A</c:v>
                </c:pt>
                <c:pt idx="74">
                  <c:v>#N/A</c:v>
                </c:pt>
                <c:pt idx="75">
                  <c:v>#N/A</c:v>
                </c:pt>
                <c:pt idx="76">
                  <c:v>41.080086849091401</c:v>
                </c:pt>
                <c:pt idx="77">
                  <c:v>#N/A</c:v>
                </c:pt>
                <c:pt idx="78">
                  <c:v>#N/A</c:v>
                </c:pt>
                <c:pt idx="79">
                  <c:v>#N/A</c:v>
                </c:pt>
                <c:pt idx="80">
                  <c:v>#N/A</c:v>
                </c:pt>
                <c:pt idx="81">
                  <c:v>#N/A</c:v>
                </c:pt>
                <c:pt idx="82">
                  <c:v>#N/A</c:v>
                </c:pt>
                <c:pt idx="83">
                  <c:v>47.228435080175188</c:v>
                </c:pt>
                <c:pt idx="84">
                  <c:v>#N/A</c:v>
                </c:pt>
                <c:pt idx="85">
                  <c:v>#N/A</c:v>
                </c:pt>
                <c:pt idx="86">
                  <c:v>#N/A</c:v>
                </c:pt>
                <c:pt idx="87">
                  <c:v>#N/A</c:v>
                </c:pt>
                <c:pt idx="88">
                  <c:v>#N/A</c:v>
                </c:pt>
                <c:pt idx="89">
                  <c:v>#N/A</c:v>
                </c:pt>
                <c:pt idx="90">
                  <c:v>#N/A</c:v>
                </c:pt>
                <c:pt idx="91">
                  <c:v>#N/A</c:v>
                </c:pt>
                <c:pt idx="92">
                  <c:v>#N/A</c:v>
                </c:pt>
                <c:pt idx="93">
                  <c:v>#N/A</c:v>
                </c:pt>
                <c:pt idx="94">
                  <c:v>#N/A</c:v>
                </c:pt>
                <c:pt idx="95">
                  <c:v>31.028016338003077</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52.431678612164852</c:v>
                </c:pt>
                <c:pt idx="116">
                  <c:v>46.3538344305423</c:v>
                </c:pt>
                <c:pt idx="117">
                  <c:v>47.884385567399825</c:v>
                </c:pt>
                <c:pt idx="118">
                  <c:v>#N/A</c:v>
                </c:pt>
                <c:pt idx="119">
                  <c:v>#N/A</c:v>
                </c:pt>
                <c:pt idx="120">
                  <c:v>42.182501744653727</c:v>
                </c:pt>
                <c:pt idx="121">
                  <c:v>#N/A</c:v>
                </c:pt>
                <c:pt idx="122">
                  <c:v>#N/A</c:v>
                </c:pt>
                <c:pt idx="123">
                  <c:v>#N/A</c:v>
                </c:pt>
                <c:pt idx="124">
                  <c:v>#N/A</c:v>
                </c:pt>
                <c:pt idx="125">
                  <c:v>#N/A</c:v>
                </c:pt>
                <c:pt idx="126">
                  <c:v>#N/A</c:v>
                </c:pt>
                <c:pt idx="127">
                  <c:v>49.212918702096033</c:v>
                </c:pt>
                <c:pt idx="128">
                  <c:v>43.440023381321026</c:v>
                </c:pt>
                <c:pt idx="129">
                  <c:v>#N/A</c:v>
                </c:pt>
                <c:pt idx="130">
                  <c:v>#N/A</c:v>
                </c:pt>
                <c:pt idx="131">
                  <c:v>47.288116920467303</c:v>
                </c:pt>
                <c:pt idx="132">
                  <c:v>47.288116920467303</c:v>
                </c:pt>
                <c:pt idx="133">
                  <c:v>#N/A</c:v>
                </c:pt>
                <c:pt idx="134">
                  <c:v>#N/A</c:v>
                </c:pt>
                <c:pt idx="135">
                  <c:v>#N/A</c:v>
                </c:pt>
                <c:pt idx="136">
                  <c:v>#N/A</c:v>
                </c:pt>
                <c:pt idx="137">
                  <c:v>#N/A</c:v>
                </c:pt>
                <c:pt idx="138">
                  <c:v>#N/A</c:v>
                </c:pt>
                <c:pt idx="139">
                  <c:v>#N/A</c:v>
                </c:pt>
                <c:pt idx="140">
                  <c:v>60.190808721425149</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48.67079166225902</c:v>
                </c:pt>
                <c:pt idx="161">
                  <c:v>48.075926430831409</c:v>
                </c:pt>
                <c:pt idx="162">
                  <c:v>#N/A</c:v>
                </c:pt>
                <c:pt idx="163">
                  <c:v>#N/A</c:v>
                </c:pt>
                <c:pt idx="164">
                  <c:v>#N/A</c:v>
                </c:pt>
                <c:pt idx="165">
                  <c:v>#N/A</c:v>
                </c:pt>
                <c:pt idx="166">
                  <c:v>#N/A</c:v>
                </c:pt>
                <c:pt idx="167">
                  <c:v>#N/A</c:v>
                </c:pt>
                <c:pt idx="168">
                  <c:v>#N/A</c:v>
                </c:pt>
                <c:pt idx="169">
                  <c:v>#N/A</c:v>
                </c:pt>
                <c:pt idx="170">
                  <c:v>#N/A</c:v>
                </c:pt>
                <c:pt idx="171">
                  <c:v>#N/A</c:v>
                </c:pt>
                <c:pt idx="172">
                  <c:v>68.425944971493024</c:v>
                </c:pt>
                <c:pt idx="173">
                  <c:v>#N/A</c:v>
                </c:pt>
                <c:pt idx="174">
                  <c:v>#N/A</c:v>
                </c:pt>
                <c:pt idx="175">
                  <c:v>#N/A</c:v>
                </c:pt>
                <c:pt idx="176">
                  <c:v>62.282138723562106</c:v>
                </c:pt>
                <c:pt idx="177">
                  <c:v>40.41345843619002</c:v>
                </c:pt>
                <c:pt idx="178">
                  <c:v>#N/A</c:v>
                </c:pt>
                <c:pt idx="179">
                  <c:v>63.662325905365599</c:v>
                </c:pt>
                <c:pt idx="180">
                  <c:v>53.931406313957744</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48.946592824663824</c:v>
                </c:pt>
                <c:pt idx="210">
                  <c:v>50.274844626241673</c:v>
                </c:pt>
                <c:pt idx="211">
                  <c:v>#N/A</c:v>
                </c:pt>
                <c:pt idx="212">
                  <c:v>51.022058174156811</c:v>
                </c:pt>
                <c:pt idx="213">
                  <c:v>#N/A</c:v>
                </c:pt>
                <c:pt idx="214">
                  <c:v>72.860244680831116</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55.051194055015038</c:v>
                </c:pt>
                <c:pt idx="229">
                  <c:v>#N/A</c:v>
                </c:pt>
                <c:pt idx="230">
                  <c:v>#N/A</c:v>
                </c:pt>
                <c:pt idx="231">
                  <c:v>#N/A</c:v>
                </c:pt>
                <c:pt idx="232">
                  <c:v>61.785907414106148</c:v>
                </c:pt>
                <c:pt idx="233">
                  <c:v>#N/A</c:v>
                </c:pt>
                <c:pt idx="234">
                  <c:v>#N/A</c:v>
                </c:pt>
                <c:pt idx="235">
                  <c:v>#N/A</c:v>
                </c:pt>
                <c:pt idx="236">
                  <c:v>#N/A</c:v>
                </c:pt>
                <c:pt idx="237">
                  <c:v>#N/A</c:v>
                </c:pt>
                <c:pt idx="238">
                  <c:v>#N/A</c:v>
                </c:pt>
                <c:pt idx="239">
                  <c:v>#N/A</c:v>
                </c:pt>
                <c:pt idx="240">
                  <c:v>#N/A</c:v>
                </c:pt>
                <c:pt idx="241">
                  <c:v>#N/A</c:v>
                </c:pt>
                <c:pt idx="242">
                  <c:v>50.615674600031234</c:v>
                </c:pt>
                <c:pt idx="243">
                  <c:v>#N/A</c:v>
                </c:pt>
                <c:pt idx="244">
                  <c:v>#N/A</c:v>
                </c:pt>
                <c:pt idx="245">
                  <c:v>#N/A</c:v>
                </c:pt>
                <c:pt idx="246">
                  <c:v>#N/A</c:v>
                </c:pt>
                <c:pt idx="247">
                  <c:v>#N/A</c:v>
                </c:pt>
                <c:pt idx="248">
                  <c:v>#N/A</c:v>
                </c:pt>
                <c:pt idx="249">
                  <c:v>#N/A</c:v>
                </c:pt>
                <c:pt idx="250">
                  <c:v>#N/A</c:v>
                </c:pt>
                <c:pt idx="251">
                  <c:v>#N/A</c:v>
                </c:pt>
                <c:pt idx="252">
                  <c:v>38.705952937374548</c:v>
                </c:pt>
                <c:pt idx="253">
                  <c:v>#N/A</c:v>
                </c:pt>
                <c:pt idx="254">
                  <c:v>#N/A</c:v>
                </c:pt>
                <c:pt idx="255">
                  <c:v>#N/A</c:v>
                </c:pt>
                <c:pt idx="256">
                  <c:v>#N/A</c:v>
                </c:pt>
                <c:pt idx="257">
                  <c:v>#N/A</c:v>
                </c:pt>
                <c:pt idx="258">
                  <c:v>57.410270108349678</c:v>
                </c:pt>
                <c:pt idx="259">
                  <c:v>#N/A</c:v>
                </c:pt>
                <c:pt idx="260">
                  <c:v>#N/A</c:v>
                </c:pt>
                <c:pt idx="261">
                  <c:v>#N/A</c:v>
                </c:pt>
                <c:pt idx="262">
                  <c:v>35.953297489585509</c:v>
                </c:pt>
                <c:pt idx="263">
                  <c:v>44.895809867274615</c:v>
                </c:pt>
                <c:pt idx="264">
                  <c:v>#N/A</c:v>
                </c:pt>
                <c:pt idx="265">
                  <c:v>#N/A</c:v>
                </c:pt>
                <c:pt idx="266">
                  <c:v>40.565686131616694</c:v>
                </c:pt>
                <c:pt idx="267">
                  <c:v>#N/A</c:v>
                </c:pt>
                <c:pt idx="268">
                  <c:v>34.896993028465928</c:v>
                </c:pt>
                <c:pt idx="269">
                  <c:v>29.336662873283966</c:v>
                </c:pt>
                <c:pt idx="270">
                  <c:v>#N/A</c:v>
                </c:pt>
                <c:pt idx="271">
                  <c:v>#N/A</c:v>
                </c:pt>
                <c:pt idx="272">
                  <c:v>#N/A</c:v>
                </c:pt>
                <c:pt idx="273">
                  <c:v>#N/A</c:v>
                </c:pt>
                <c:pt idx="274">
                  <c:v>45.566907158952453</c:v>
                </c:pt>
                <c:pt idx="275">
                  <c:v>#N/A</c:v>
                </c:pt>
                <c:pt idx="276">
                  <c:v>#N/A</c:v>
                </c:pt>
                <c:pt idx="277">
                  <c:v>#N/A</c:v>
                </c:pt>
                <c:pt idx="278">
                  <c:v>#N/A</c:v>
                </c:pt>
                <c:pt idx="279">
                  <c:v>#N/A</c:v>
                </c:pt>
                <c:pt idx="280">
                  <c:v>#N/A</c:v>
                </c:pt>
                <c:pt idx="281">
                  <c:v>34.055190858000728</c:v>
                </c:pt>
                <c:pt idx="282">
                  <c:v>64.736450835415084</c:v>
                </c:pt>
                <c:pt idx="283">
                  <c:v>31.86889917399208</c:v>
                </c:pt>
                <c:pt idx="284">
                  <c:v>#N/A</c:v>
                </c:pt>
                <c:pt idx="285">
                  <c:v>#N/A</c:v>
                </c:pt>
                <c:pt idx="286">
                  <c:v>21.990771670089622</c:v>
                </c:pt>
                <c:pt idx="287">
                  <c:v>#N/A</c:v>
                </c:pt>
                <c:pt idx="288">
                  <c:v>37.717280529399289</c:v>
                </c:pt>
                <c:pt idx="289">
                  <c:v>#N/A</c:v>
                </c:pt>
                <c:pt idx="290">
                  <c:v>#N/A</c:v>
                </c:pt>
                <c:pt idx="291">
                  <c:v>#N/A</c:v>
                </c:pt>
                <c:pt idx="292">
                  <c:v>#N/A</c:v>
                </c:pt>
                <c:pt idx="293">
                  <c:v>#N/A</c:v>
                </c:pt>
                <c:pt idx="294">
                  <c:v>#N/A</c:v>
                </c:pt>
                <c:pt idx="295">
                  <c:v>#N/A</c:v>
                </c:pt>
                <c:pt idx="296">
                  <c:v>#N/A</c:v>
                </c:pt>
                <c:pt idx="297">
                  <c:v>47.126655333470708</c:v>
                </c:pt>
                <c:pt idx="298">
                  <c:v>#N/A</c:v>
                </c:pt>
                <c:pt idx="299">
                  <c:v>#N/A</c:v>
                </c:pt>
                <c:pt idx="300">
                  <c:v>#N/A</c:v>
                </c:pt>
                <c:pt idx="301">
                  <c:v>26.886424019086167</c:v>
                </c:pt>
                <c:pt idx="302">
                  <c:v>28.56001294211082</c:v>
                </c:pt>
                <c:pt idx="303">
                  <c:v>#N/A</c:v>
                </c:pt>
                <c:pt idx="304">
                  <c:v>#N/A</c:v>
                </c:pt>
                <c:pt idx="305">
                  <c:v>#N/A</c:v>
                </c:pt>
                <c:pt idx="306">
                  <c:v>#N/A</c:v>
                </c:pt>
                <c:pt idx="307">
                  <c:v>29.809112595620032</c:v>
                </c:pt>
                <c:pt idx="308">
                  <c:v>28.178213079124657</c:v>
                </c:pt>
                <c:pt idx="309">
                  <c:v>30.664516316191968</c:v>
                </c:pt>
                <c:pt idx="310">
                  <c:v>#N/A</c:v>
                </c:pt>
                <c:pt idx="311">
                  <c:v>#N/A</c:v>
                </c:pt>
                <c:pt idx="312">
                  <c:v>#N/A</c:v>
                </c:pt>
                <c:pt idx="313">
                  <c:v>38.590776432586644</c:v>
                </c:pt>
                <c:pt idx="314">
                  <c:v>30.655390489387361</c:v>
                </c:pt>
                <c:pt idx="315">
                  <c:v>31.484102475881581</c:v>
                </c:pt>
                <c:pt idx="316">
                  <c:v>31.395575716661703</c:v>
                </c:pt>
                <c:pt idx="317">
                  <c:v>#N/A</c:v>
                </c:pt>
                <c:pt idx="318">
                  <c:v>31.983850134228899</c:v>
                </c:pt>
                <c:pt idx="319">
                  <c:v>#N/A</c:v>
                </c:pt>
                <c:pt idx="320">
                  <c:v>#N/A</c:v>
                </c:pt>
                <c:pt idx="321">
                  <c:v>34.654698748673859</c:v>
                </c:pt>
                <c:pt idx="322">
                  <c:v>#N/A</c:v>
                </c:pt>
                <c:pt idx="323">
                  <c:v>29.48511184249227</c:v>
                </c:pt>
                <c:pt idx="324">
                  <c:v>#N/A</c:v>
                </c:pt>
                <c:pt idx="325">
                  <c:v>#N/A</c:v>
                </c:pt>
                <c:pt idx="326">
                  <c:v>31.484102475881578</c:v>
                </c:pt>
                <c:pt idx="327">
                  <c:v>39.240112732067381</c:v>
                </c:pt>
                <c:pt idx="328">
                  <c:v>32.952201484399168</c:v>
                </c:pt>
                <c:pt idx="329">
                  <c:v>#N/A</c:v>
                </c:pt>
                <c:pt idx="330">
                  <c:v>#N/A</c:v>
                </c:pt>
                <c:pt idx="331">
                  <c:v>#N/A</c:v>
                </c:pt>
                <c:pt idx="332">
                  <c:v>#N/A</c:v>
                </c:pt>
                <c:pt idx="333">
                  <c:v>#N/A</c:v>
                </c:pt>
                <c:pt idx="334">
                  <c:v>29.856923796576449</c:v>
                </c:pt>
                <c:pt idx="335">
                  <c:v>29.582581673494342</c:v>
                </c:pt>
                <c:pt idx="336">
                  <c:v>#N/A</c:v>
                </c:pt>
                <c:pt idx="337">
                  <c:v>#N/A</c:v>
                </c:pt>
                <c:pt idx="338">
                  <c:v>#N/A</c:v>
                </c:pt>
                <c:pt idx="339">
                  <c:v>#N/A</c:v>
                </c:pt>
                <c:pt idx="340">
                  <c:v>#N/A</c:v>
                </c:pt>
                <c:pt idx="341">
                  <c:v>#N/A</c:v>
                </c:pt>
                <c:pt idx="342">
                  <c:v>24.265830306546267</c:v>
                </c:pt>
                <c:pt idx="343">
                  <c:v>21.933922979020391</c:v>
                </c:pt>
                <c:pt idx="344">
                  <c:v>#N/A</c:v>
                </c:pt>
                <c:pt idx="345">
                  <c:v>#N/A</c:v>
                </c:pt>
                <c:pt idx="346">
                  <c:v>#N/A</c:v>
                </c:pt>
                <c:pt idx="347">
                  <c:v>#N/A</c:v>
                </c:pt>
                <c:pt idx="348">
                  <c:v>#N/A</c:v>
                </c:pt>
                <c:pt idx="349">
                  <c:v>21.440651623909716</c:v>
                </c:pt>
                <c:pt idx="350">
                  <c:v>23.635157464124131</c:v>
                </c:pt>
                <c:pt idx="351">
                  <c:v>24.572823237529832</c:v>
                </c:pt>
                <c:pt idx="352">
                  <c:v>#N/A</c:v>
                </c:pt>
                <c:pt idx="353">
                  <c:v>#N/A</c:v>
                </c:pt>
                <c:pt idx="354">
                  <c:v>#N/A</c:v>
                </c:pt>
                <c:pt idx="355">
                  <c:v>#N/A</c:v>
                </c:pt>
                <c:pt idx="356">
                  <c:v>#N/A</c:v>
                </c:pt>
                <c:pt idx="357">
                  <c:v>21.460672452829751</c:v>
                </c:pt>
                <c:pt idx="358">
                  <c:v>20.10820649867177</c:v>
                </c:pt>
                <c:pt idx="359">
                  <c:v>21.458630127399633</c:v>
                </c:pt>
                <c:pt idx="360">
                  <c:v>20.108206498671777</c:v>
                </c:pt>
                <c:pt idx="361">
                  <c:v>22.298352608705354</c:v>
                </c:pt>
                <c:pt idx="362">
                  <c:v>#N/A</c:v>
                </c:pt>
                <c:pt idx="363">
                  <c:v>#N/A</c:v>
                </c:pt>
                <c:pt idx="364">
                  <c:v>24.644878906888074</c:v>
                </c:pt>
                <c:pt idx="365">
                  <c:v>#N/A</c:v>
                </c:pt>
                <c:pt idx="366">
                  <c:v>24.651599161673531</c:v>
                </c:pt>
                <c:pt idx="367">
                  <c:v>#N/A</c:v>
                </c:pt>
                <c:pt idx="368">
                  <c:v>#N/A</c:v>
                </c:pt>
                <c:pt idx="369">
                  <c:v>20.78718014020555</c:v>
                </c:pt>
                <c:pt idx="370">
                  <c:v>#N/A</c:v>
                </c:pt>
                <c:pt idx="371">
                  <c:v>20.948266504492199</c:v>
                </c:pt>
                <c:pt idx="372">
                  <c:v>#N/A</c:v>
                </c:pt>
                <c:pt idx="373">
                  <c:v>22.455317071876951</c:v>
                </c:pt>
                <c:pt idx="374">
                  <c:v>#N/A</c:v>
                </c:pt>
                <c:pt idx="375">
                  <c:v>23.383802633358894</c:v>
                </c:pt>
                <c:pt idx="376">
                  <c:v>#N/A</c:v>
                </c:pt>
                <c:pt idx="377">
                  <c:v>#N/A</c:v>
                </c:pt>
                <c:pt idx="378">
                  <c:v>23.477713487308126</c:v>
                </c:pt>
                <c:pt idx="379">
                  <c:v>#N/A</c:v>
                </c:pt>
                <c:pt idx="380">
                  <c:v>#N/A</c:v>
                </c:pt>
                <c:pt idx="381">
                  <c:v>#N/A</c:v>
                </c:pt>
                <c:pt idx="382">
                  <c:v>25.825484836038935</c:v>
                </c:pt>
                <c:pt idx="383">
                  <c:v>20.982171688163589</c:v>
                </c:pt>
                <c:pt idx="384">
                  <c:v>24.602591127230419</c:v>
                </c:pt>
                <c:pt idx="385">
                  <c:v>24.052940228204392</c:v>
                </c:pt>
                <c:pt idx="386">
                  <c:v>22.377613228313233</c:v>
                </c:pt>
                <c:pt idx="387">
                  <c:v>21.998607840200858</c:v>
                </c:pt>
                <c:pt idx="388">
                  <c:v>22.538604947815806</c:v>
                </c:pt>
                <c:pt idx="389">
                  <c:v>#N/A</c:v>
                </c:pt>
                <c:pt idx="390">
                  <c:v>26.878929845948623</c:v>
                </c:pt>
                <c:pt idx="391">
                  <c:v>20.513556377925564</c:v>
                </c:pt>
                <c:pt idx="392">
                  <c:v>#N/A</c:v>
                </c:pt>
                <c:pt idx="393">
                  <c:v>23.294260137326631</c:v>
                </c:pt>
                <c:pt idx="394">
                  <c:v>31.493839705665611</c:v>
                </c:pt>
                <c:pt idx="395">
                  <c:v>28.923144367758791</c:v>
                </c:pt>
                <c:pt idx="396">
                  <c:v>28.554899014380045</c:v>
                </c:pt>
                <c:pt idx="397">
                  <c:v>#N/A</c:v>
                </c:pt>
                <c:pt idx="398">
                  <c:v>#N/A</c:v>
                </c:pt>
                <c:pt idx="399">
                  <c:v>#N/A</c:v>
                </c:pt>
                <c:pt idx="400">
                  <c:v>#N/A</c:v>
                </c:pt>
                <c:pt idx="401">
                  <c:v>31.4938397056656</c:v>
                </c:pt>
                <c:pt idx="402">
                  <c:v>#N/A</c:v>
                </c:pt>
                <c:pt idx="403">
                  <c:v>#N/A</c:v>
                </c:pt>
                <c:pt idx="404">
                  <c:v>#N/A</c:v>
                </c:pt>
                <c:pt idx="405">
                  <c:v>29.685246266972754</c:v>
                </c:pt>
                <c:pt idx="406">
                  <c:v>20.644111860957661</c:v>
                </c:pt>
                <c:pt idx="407">
                  <c:v>20.367226736722998</c:v>
                </c:pt>
                <c:pt idx="408">
                  <c:v>#N/A</c:v>
                </c:pt>
                <c:pt idx="409">
                  <c:v>19.094818376091894</c:v>
                </c:pt>
                <c:pt idx="410">
                  <c:v>20.64158218553651</c:v>
                </c:pt>
                <c:pt idx="411">
                  <c:v>#N/A</c:v>
                </c:pt>
                <c:pt idx="412">
                  <c:v>27.966204580340005</c:v>
                </c:pt>
                <c:pt idx="413">
                  <c:v>18.960297879277348</c:v>
                </c:pt>
                <c:pt idx="414">
                  <c:v>24.01571880592261</c:v>
                </c:pt>
                <c:pt idx="415">
                  <c:v>18.822998715525568</c:v>
                </c:pt>
                <c:pt idx="416">
                  <c:v>#N/A</c:v>
                </c:pt>
                <c:pt idx="417">
                  <c:v>#N/A</c:v>
                </c:pt>
                <c:pt idx="418">
                  <c:v>31.493839705665618</c:v>
                </c:pt>
                <c:pt idx="419">
                  <c:v>#N/A</c:v>
                </c:pt>
                <c:pt idx="420">
                  <c:v>22.976953247592547</c:v>
                </c:pt>
                <c:pt idx="421">
                  <c:v>#N/A</c:v>
                </c:pt>
                <c:pt idx="422">
                  <c:v>19.322315845852231</c:v>
                </c:pt>
                <c:pt idx="423">
                  <c:v>#N/A</c:v>
                </c:pt>
                <c:pt idx="424">
                  <c:v>#N/A</c:v>
                </c:pt>
                <c:pt idx="425">
                  <c:v>#N/A</c:v>
                </c:pt>
                <c:pt idx="426">
                  <c:v>#N/A</c:v>
                </c:pt>
                <c:pt idx="427">
                  <c:v>#N/A</c:v>
                </c:pt>
                <c:pt idx="428">
                  <c:v>16.936528362498276</c:v>
                </c:pt>
                <c:pt idx="429">
                  <c:v>#N/A</c:v>
                </c:pt>
                <c:pt idx="430">
                  <c:v>#N/A</c:v>
                </c:pt>
                <c:pt idx="431">
                  <c:v>#N/A</c:v>
                </c:pt>
                <c:pt idx="432">
                  <c:v>#N/A</c:v>
                </c:pt>
                <c:pt idx="433">
                  <c:v>18.334240680208289</c:v>
                </c:pt>
                <c:pt idx="434">
                  <c:v>#N/A</c:v>
                </c:pt>
                <c:pt idx="435">
                  <c:v>20.001165940370274</c:v>
                </c:pt>
                <c:pt idx="436">
                  <c:v>#N/A</c:v>
                </c:pt>
                <c:pt idx="437">
                  <c:v>#N/A</c:v>
                </c:pt>
                <c:pt idx="438">
                  <c:v>16.122835333888744</c:v>
                </c:pt>
                <c:pt idx="439">
                  <c:v>#N/A</c:v>
                </c:pt>
                <c:pt idx="440">
                  <c:v>#N/A</c:v>
                </c:pt>
                <c:pt idx="441">
                  <c:v>18.348264279405115</c:v>
                </c:pt>
                <c:pt idx="442">
                  <c:v>#N/A</c:v>
                </c:pt>
                <c:pt idx="443">
                  <c:v>#N/A</c:v>
                </c:pt>
                <c:pt idx="444">
                  <c:v>13.503124770065492</c:v>
                </c:pt>
                <c:pt idx="445">
                  <c:v>13.503124770065492</c:v>
                </c:pt>
                <c:pt idx="446">
                  <c:v>#N/A</c:v>
                </c:pt>
                <c:pt idx="447">
                  <c:v>14.820496019757096</c:v>
                </c:pt>
                <c:pt idx="448">
                  <c:v>11.357527883738248</c:v>
                </c:pt>
                <c:pt idx="449">
                  <c:v>#N/A</c:v>
                </c:pt>
                <c:pt idx="450">
                  <c:v>#N/A</c:v>
                </c:pt>
                <c:pt idx="451">
                  <c:v>13.719521000354998</c:v>
                </c:pt>
                <c:pt idx="452">
                  <c:v>#N/A</c:v>
                </c:pt>
                <c:pt idx="453">
                  <c:v>#N/A</c:v>
                </c:pt>
                <c:pt idx="454">
                  <c:v>#N/A</c:v>
                </c:pt>
                <c:pt idx="455">
                  <c:v>#N/A</c:v>
                </c:pt>
                <c:pt idx="456">
                  <c:v>#N/A</c:v>
                </c:pt>
                <c:pt idx="457">
                  <c:v>#N/A</c:v>
                </c:pt>
                <c:pt idx="458">
                  <c:v>#N/A</c:v>
                </c:pt>
                <c:pt idx="459">
                  <c:v>18.790257258609298</c:v>
                </c:pt>
                <c:pt idx="460">
                  <c:v>11.759407012177929</c:v>
                </c:pt>
                <c:pt idx="461">
                  <c:v>#N/A</c:v>
                </c:pt>
                <c:pt idx="462">
                  <c:v>#N/A</c:v>
                </c:pt>
                <c:pt idx="463">
                  <c:v>12.939772379245415</c:v>
                </c:pt>
                <c:pt idx="464">
                  <c:v>9.5586555186078872</c:v>
                </c:pt>
                <c:pt idx="465">
                  <c:v>11.799317864464465</c:v>
                </c:pt>
                <c:pt idx="466">
                  <c:v>#N/A</c:v>
                </c:pt>
                <c:pt idx="467">
                  <c:v>#N/A</c:v>
                </c:pt>
                <c:pt idx="468">
                  <c:v>11.799317864464456</c:v>
                </c:pt>
                <c:pt idx="469">
                  <c:v>#N/A</c:v>
                </c:pt>
                <c:pt idx="470">
                  <c:v>22.019881077905563</c:v>
                </c:pt>
                <c:pt idx="471">
                  <c:v>#N/A</c:v>
                </c:pt>
                <c:pt idx="472">
                  <c:v>11.889325114405144</c:v>
                </c:pt>
                <c:pt idx="473">
                  <c:v>#N/A</c:v>
                </c:pt>
                <c:pt idx="474">
                  <c:v>#N/A</c:v>
                </c:pt>
                <c:pt idx="475">
                  <c:v>#N/A</c:v>
                </c:pt>
                <c:pt idx="476">
                  <c:v>#N/A</c:v>
                </c:pt>
                <c:pt idx="477">
                  <c:v>#N/A</c:v>
                </c:pt>
                <c:pt idx="478">
                  <c:v>#N/A</c:v>
                </c:pt>
                <c:pt idx="479">
                  <c:v>#N/A</c:v>
                </c:pt>
                <c:pt idx="480">
                  <c:v>13.842040957580453</c:v>
                </c:pt>
                <c:pt idx="481">
                  <c:v>12.282321769627822</c:v>
                </c:pt>
                <c:pt idx="482">
                  <c:v>9.9402119902120276</c:v>
                </c:pt>
                <c:pt idx="483">
                  <c:v>#N/A</c:v>
                </c:pt>
                <c:pt idx="484">
                  <c:v>#N/A</c:v>
                </c:pt>
                <c:pt idx="485">
                  <c:v>#N/A</c:v>
                </c:pt>
                <c:pt idx="486">
                  <c:v>#N/A</c:v>
                </c:pt>
                <c:pt idx="487">
                  <c:v>#N/A</c:v>
                </c:pt>
                <c:pt idx="488">
                  <c:v>#N/A</c:v>
                </c:pt>
                <c:pt idx="489">
                  <c:v>#N/A</c:v>
                </c:pt>
                <c:pt idx="490">
                  <c:v>#N/A</c:v>
                </c:pt>
                <c:pt idx="491">
                  <c:v>#N/A</c:v>
                </c:pt>
                <c:pt idx="492">
                  <c:v>#N/A</c:v>
                </c:pt>
                <c:pt idx="493">
                  <c:v>#N/A</c:v>
                </c:pt>
                <c:pt idx="494">
                  <c:v>12.081971840052324</c:v>
                </c:pt>
                <c:pt idx="495">
                  <c:v>#N/A</c:v>
                </c:pt>
                <c:pt idx="496">
                  <c:v>#N/A</c:v>
                </c:pt>
                <c:pt idx="497">
                  <c:v>#N/A</c:v>
                </c:pt>
                <c:pt idx="498">
                  <c:v>#N/A</c:v>
                </c:pt>
                <c:pt idx="499">
                  <c:v>#N/A</c:v>
                </c:pt>
                <c:pt idx="500">
                  <c:v>12.356428362954912</c:v>
                </c:pt>
                <c:pt idx="501">
                  <c:v>#N/A</c:v>
                </c:pt>
                <c:pt idx="502">
                  <c:v>13.997776858831669</c:v>
                </c:pt>
                <c:pt idx="503">
                  <c:v>11.31201094628835</c:v>
                </c:pt>
                <c:pt idx="504">
                  <c:v>#N/A</c:v>
                </c:pt>
                <c:pt idx="505">
                  <c:v>#N/A</c:v>
                </c:pt>
                <c:pt idx="506">
                  <c:v>#N/A</c:v>
                </c:pt>
                <c:pt idx="507">
                  <c:v>#N/A</c:v>
                </c:pt>
                <c:pt idx="508">
                  <c:v>#N/A</c:v>
                </c:pt>
                <c:pt idx="509">
                  <c:v>#N/A</c:v>
                </c:pt>
                <c:pt idx="510">
                  <c:v>#N/A</c:v>
                </c:pt>
                <c:pt idx="511">
                  <c:v>15.081819839274397</c:v>
                </c:pt>
                <c:pt idx="512">
                  <c:v>11.966114543136873</c:v>
                </c:pt>
                <c:pt idx="513">
                  <c:v>#N/A</c:v>
                </c:pt>
                <c:pt idx="514">
                  <c:v>#N/A</c:v>
                </c:pt>
                <c:pt idx="515">
                  <c:v>#N/A</c:v>
                </c:pt>
                <c:pt idx="516">
                  <c:v>#N/A</c:v>
                </c:pt>
                <c:pt idx="517">
                  <c:v>#N/A</c:v>
                </c:pt>
                <c:pt idx="518">
                  <c:v>14.866713199718459</c:v>
                </c:pt>
                <c:pt idx="519">
                  <c:v>13.82791651566024</c:v>
                </c:pt>
                <c:pt idx="520">
                  <c:v>#N/A</c:v>
                </c:pt>
                <c:pt idx="521">
                  <c:v>#N/A</c:v>
                </c:pt>
                <c:pt idx="522">
                  <c:v>#N/A</c:v>
                </c:pt>
                <c:pt idx="523">
                  <c:v>#N/A</c:v>
                </c:pt>
                <c:pt idx="524">
                  <c:v>15.282700024824349</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5-EF3A-4BC2-AB53-660EA1FFF678}"/>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Plant_Real'!$G$26:$G$1000</c:f>
              <c:numCache>
                <c:formatCode>0.00</c:formatCode>
                <c:ptCount val="975"/>
                <c:pt idx="0">
                  <c:v>#N/A</c:v>
                </c:pt>
                <c:pt idx="1">
                  <c:v>#N/A</c:v>
                </c:pt>
                <c:pt idx="2">
                  <c:v>#N/A</c:v>
                </c:pt>
                <c:pt idx="3">
                  <c:v>#N/A</c:v>
                </c:pt>
                <c:pt idx="4">
                  <c:v>#N/A</c:v>
                </c:pt>
                <c:pt idx="5">
                  <c:v>#N/A</c:v>
                </c:pt>
                <c:pt idx="6">
                  <c:v>#N/A</c:v>
                </c:pt>
                <c:pt idx="7">
                  <c:v>#N/A</c:v>
                </c:pt>
                <c:pt idx="8">
                  <c:v>36.341307648365323</c:v>
                </c:pt>
                <c:pt idx="9">
                  <c:v>#N/A</c:v>
                </c:pt>
                <c:pt idx="10">
                  <c:v>#N/A</c:v>
                </c:pt>
                <c:pt idx="11">
                  <c:v>#N/A</c:v>
                </c:pt>
                <c:pt idx="12">
                  <c:v>36.076610796055419</c:v>
                </c:pt>
                <c:pt idx="13">
                  <c:v>#N/A</c:v>
                </c:pt>
                <c:pt idx="14">
                  <c:v>#N/A</c:v>
                </c:pt>
                <c:pt idx="15">
                  <c:v>#N/A</c:v>
                </c:pt>
                <c:pt idx="16">
                  <c:v>#N/A</c:v>
                </c:pt>
                <c:pt idx="17">
                  <c:v>#N/A</c:v>
                </c:pt>
                <c:pt idx="18">
                  <c:v>#N/A</c:v>
                </c:pt>
                <c:pt idx="19">
                  <c:v>#N/A</c:v>
                </c:pt>
                <c:pt idx="20">
                  <c:v>31.450462067167955</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33.499417438860732</c:v>
                </c:pt>
                <c:pt idx="54">
                  <c:v>#N/A</c:v>
                </c:pt>
                <c:pt idx="55">
                  <c:v>#N/A</c:v>
                </c:pt>
                <c:pt idx="56">
                  <c:v>#N/A</c:v>
                </c:pt>
                <c:pt idx="57">
                  <c:v>#N/A</c:v>
                </c:pt>
                <c:pt idx="58">
                  <c:v>#N/A</c:v>
                </c:pt>
                <c:pt idx="59">
                  <c:v>#N/A</c:v>
                </c:pt>
                <c:pt idx="60">
                  <c:v>#N/A</c:v>
                </c:pt>
                <c:pt idx="61">
                  <c:v>#N/A</c:v>
                </c:pt>
                <c:pt idx="62">
                  <c:v>#N/A</c:v>
                </c:pt>
                <c:pt idx="63">
                  <c:v>36.513123482639479</c:v>
                </c:pt>
                <c:pt idx="64">
                  <c:v>#N/A</c:v>
                </c:pt>
                <c:pt idx="65">
                  <c:v>#N/A</c:v>
                </c:pt>
                <c:pt idx="66">
                  <c:v>#N/A</c:v>
                </c:pt>
                <c:pt idx="67">
                  <c:v>36.513123482639479</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54.831217055713758</c:v>
                </c:pt>
                <c:pt idx="85">
                  <c:v>#N/A</c:v>
                </c:pt>
                <c:pt idx="86">
                  <c:v>#N/A</c:v>
                </c:pt>
                <c:pt idx="87">
                  <c:v>47.163927199809898</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45.391087828446175</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60.921407980900824</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69.479758483943243</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41.462216087728883</c:v>
                </c:pt>
                <c:pt idx="304">
                  <c:v>36.88208756641</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22.976124576070212</c:v>
                </c:pt>
                <c:pt idx="340">
                  <c:v>22.483590323901463</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32.830363697294402</c:v>
                </c:pt>
                <c:pt idx="373">
                  <c:v>#N/A</c:v>
                </c:pt>
                <c:pt idx="374">
                  <c:v>27.071988263338721</c:v>
                </c:pt>
                <c:pt idx="375">
                  <c:v>#N/A</c:v>
                </c:pt>
                <c:pt idx="376">
                  <c:v>#N/A</c:v>
                </c:pt>
                <c:pt idx="377">
                  <c:v>35.876910492058613</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22.318805349761163</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6-EF3A-4BC2-AB53-660EA1FFF678}"/>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Plant_Real'!$H$26:$H$1000</c:f>
              <c:numCache>
                <c:formatCode>0.00</c:formatCode>
                <c:ptCount val="975"/>
                <c:pt idx="0">
                  <c:v>#N/A</c:v>
                </c:pt>
                <c:pt idx="1">
                  <c:v>#N/A</c:v>
                </c:pt>
                <c:pt idx="2">
                  <c:v>#N/A</c:v>
                </c:pt>
                <c:pt idx="3">
                  <c:v>#N/A</c:v>
                </c:pt>
                <c:pt idx="4">
                  <c:v>#N/A</c:v>
                </c:pt>
                <c:pt idx="5">
                  <c:v>#N/A</c:v>
                </c:pt>
                <c:pt idx="6">
                  <c:v>#N/A</c:v>
                </c:pt>
                <c:pt idx="7">
                  <c:v>#N/A</c:v>
                </c:pt>
                <c:pt idx="8">
                  <c:v>#N/A</c:v>
                </c:pt>
                <c:pt idx="9">
                  <c:v>201.97138241816123</c:v>
                </c:pt>
                <c:pt idx="10">
                  <c:v>#N/A</c:v>
                </c:pt>
                <c:pt idx="11">
                  <c:v>#N/A</c:v>
                </c:pt>
                <c:pt idx="12">
                  <c:v>#N/A</c:v>
                </c:pt>
                <c:pt idx="13">
                  <c:v>#N/A</c:v>
                </c:pt>
                <c:pt idx="14">
                  <c:v>#N/A</c:v>
                </c:pt>
                <c:pt idx="15">
                  <c:v>#N/A</c:v>
                </c:pt>
                <c:pt idx="16">
                  <c:v>#N/A</c:v>
                </c:pt>
                <c:pt idx="17">
                  <c:v>#N/A</c:v>
                </c:pt>
                <c:pt idx="18">
                  <c:v>#N/A</c:v>
                </c:pt>
                <c:pt idx="19">
                  <c:v>55.37457579807996</c:v>
                </c:pt>
                <c:pt idx="20">
                  <c:v>#N/A</c:v>
                </c:pt>
                <c:pt idx="21">
                  <c:v>#N/A</c:v>
                </c:pt>
                <c:pt idx="22">
                  <c:v>#N/A</c:v>
                </c:pt>
                <c:pt idx="23">
                  <c:v>52.262576376410181</c:v>
                </c:pt>
                <c:pt idx="24">
                  <c:v>53.247318535892795</c:v>
                </c:pt>
                <c:pt idx="25">
                  <c:v>#N/A</c:v>
                </c:pt>
                <c:pt idx="26">
                  <c:v>#N/A</c:v>
                </c:pt>
                <c:pt idx="27">
                  <c:v>53.244064765507837</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47.060337462181543</c:v>
                </c:pt>
                <c:pt idx="47">
                  <c:v>#N/A</c:v>
                </c:pt>
                <c:pt idx="48">
                  <c:v>60.904780090400344</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71.359206374364376</c:v>
                </c:pt>
                <c:pt idx="87">
                  <c:v>#N/A</c:v>
                </c:pt>
                <c:pt idx="88">
                  <c:v>#N/A</c:v>
                </c:pt>
                <c:pt idx="89">
                  <c:v>#N/A</c:v>
                </c:pt>
                <c:pt idx="90">
                  <c:v>#N/A</c:v>
                </c:pt>
                <c:pt idx="91">
                  <c:v>#N/A</c:v>
                </c:pt>
                <c:pt idx="92">
                  <c:v>#N/A</c:v>
                </c:pt>
                <c:pt idx="93">
                  <c:v>#N/A</c:v>
                </c:pt>
                <c:pt idx="94">
                  <c:v>#N/A</c:v>
                </c:pt>
                <c:pt idx="95">
                  <c:v>#N/A</c:v>
                </c:pt>
                <c:pt idx="96">
                  <c:v>#N/A</c:v>
                </c:pt>
                <c:pt idx="97">
                  <c:v>#N/A</c:v>
                </c:pt>
                <c:pt idx="98">
                  <c:v>71.75925425709282</c:v>
                </c:pt>
                <c:pt idx="99">
                  <c:v>#N/A</c:v>
                </c:pt>
                <c:pt idx="100">
                  <c:v>#N/A</c:v>
                </c:pt>
                <c:pt idx="101">
                  <c:v>#N/A</c:v>
                </c:pt>
                <c:pt idx="102">
                  <c:v>#N/A</c:v>
                </c:pt>
                <c:pt idx="103">
                  <c:v>#N/A</c:v>
                </c:pt>
                <c:pt idx="104">
                  <c:v>#N/A</c:v>
                </c:pt>
                <c:pt idx="105">
                  <c:v>#N/A</c:v>
                </c:pt>
                <c:pt idx="106">
                  <c:v>#N/A</c:v>
                </c:pt>
                <c:pt idx="107">
                  <c:v>75.708889881829393</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71.205817387597222</c:v>
                </c:pt>
                <c:pt idx="124">
                  <c:v>#N/A</c:v>
                </c:pt>
                <c:pt idx="125">
                  <c:v>70.395838166338351</c:v>
                </c:pt>
                <c:pt idx="126">
                  <c:v>65.250634504133785</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78.166492735859975</c:v>
                </c:pt>
                <c:pt idx="140">
                  <c:v>#N/A</c:v>
                </c:pt>
                <c:pt idx="141">
                  <c:v>#N/A</c:v>
                </c:pt>
                <c:pt idx="142">
                  <c:v>#N/A</c:v>
                </c:pt>
                <c:pt idx="143">
                  <c:v>#N/A</c:v>
                </c:pt>
                <c:pt idx="144">
                  <c:v>#N/A</c:v>
                </c:pt>
                <c:pt idx="145">
                  <c:v>#N/A</c:v>
                </c:pt>
                <c:pt idx="146">
                  <c:v>88.852199915125524</c:v>
                </c:pt>
                <c:pt idx="147">
                  <c:v>87.968761212752995</c:v>
                </c:pt>
                <c:pt idx="148">
                  <c:v>97.62772583266883</c:v>
                </c:pt>
                <c:pt idx="149">
                  <c:v>#N/A</c:v>
                </c:pt>
                <c:pt idx="150">
                  <c:v>#N/A</c:v>
                </c:pt>
                <c:pt idx="151">
                  <c:v>101.44302070910396</c:v>
                </c:pt>
                <c:pt idx="152">
                  <c:v>101.44302070910396</c:v>
                </c:pt>
                <c:pt idx="153">
                  <c:v>#N/A</c:v>
                </c:pt>
                <c:pt idx="154">
                  <c:v>#N/A</c:v>
                </c:pt>
                <c:pt idx="155">
                  <c:v>#N/A</c:v>
                </c:pt>
                <c:pt idx="156">
                  <c:v>#N/A</c:v>
                </c:pt>
                <c:pt idx="157">
                  <c:v>#N/A</c:v>
                </c:pt>
                <c:pt idx="158">
                  <c:v>#N/A</c:v>
                </c:pt>
                <c:pt idx="159">
                  <c:v>#N/A</c:v>
                </c:pt>
                <c:pt idx="160">
                  <c:v>#N/A</c:v>
                </c:pt>
                <c:pt idx="161">
                  <c:v>#N/A</c:v>
                </c:pt>
                <c:pt idx="162">
                  <c:v>96.861351658439233</c:v>
                </c:pt>
                <c:pt idx="163">
                  <c:v>#N/A</c:v>
                </c:pt>
                <c:pt idx="164">
                  <c:v>#N/A</c:v>
                </c:pt>
                <c:pt idx="165">
                  <c:v>#N/A</c:v>
                </c:pt>
                <c:pt idx="166">
                  <c:v>#N/A</c:v>
                </c:pt>
                <c:pt idx="167">
                  <c:v>#N/A</c:v>
                </c:pt>
                <c:pt idx="168">
                  <c:v>71.293433937001709</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95.214476908816792</c:v>
                </c:pt>
                <c:pt idx="182">
                  <c:v>97.934928087827345</c:v>
                </c:pt>
                <c:pt idx="183">
                  <c:v>97.955251008166471</c:v>
                </c:pt>
                <c:pt idx="184">
                  <c:v>95.988678301856979</c:v>
                </c:pt>
                <c:pt idx="185">
                  <c:v>#N/A</c:v>
                </c:pt>
                <c:pt idx="186">
                  <c:v>#N/A</c:v>
                </c:pt>
                <c:pt idx="187">
                  <c:v>#N/A</c:v>
                </c:pt>
                <c:pt idx="188">
                  <c:v>#N/A</c:v>
                </c:pt>
                <c:pt idx="189">
                  <c:v>#N/A</c:v>
                </c:pt>
                <c:pt idx="190">
                  <c:v>#N/A</c:v>
                </c:pt>
                <c:pt idx="191">
                  <c:v>#N/A</c:v>
                </c:pt>
                <c:pt idx="192">
                  <c:v>#N/A</c:v>
                </c:pt>
                <c:pt idx="193">
                  <c:v>71.069684242614173</c:v>
                </c:pt>
                <c:pt idx="194">
                  <c:v>#N/A</c:v>
                </c:pt>
                <c:pt idx="195">
                  <c:v>#N/A</c:v>
                </c:pt>
                <c:pt idx="196">
                  <c:v>#N/A</c:v>
                </c:pt>
                <c:pt idx="197">
                  <c:v>75.894689177680519</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75.608344375249331</c:v>
                </c:pt>
                <c:pt idx="227">
                  <c:v>#N/A</c:v>
                </c:pt>
                <c:pt idx="228">
                  <c:v>#N/A</c:v>
                </c:pt>
                <c:pt idx="229">
                  <c:v>#N/A</c:v>
                </c:pt>
                <c:pt idx="230">
                  <c:v>#N/A</c:v>
                </c:pt>
                <c:pt idx="231">
                  <c:v>#N/A</c:v>
                </c:pt>
                <c:pt idx="232">
                  <c:v>#N/A</c:v>
                </c:pt>
                <c:pt idx="233">
                  <c:v>#N/A</c:v>
                </c:pt>
                <c:pt idx="234">
                  <c:v>#N/A</c:v>
                </c:pt>
                <c:pt idx="235">
                  <c:v>#N/A</c:v>
                </c:pt>
                <c:pt idx="236">
                  <c:v>#N/A</c:v>
                </c:pt>
                <c:pt idx="237">
                  <c:v>81.143762706375625</c:v>
                </c:pt>
                <c:pt idx="238">
                  <c:v>84.365440414938803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83.631121049636917</c:v>
                </c:pt>
                <c:pt idx="262">
                  <c:v>#N/A</c:v>
                </c:pt>
                <c:pt idx="263">
                  <c:v>#N/A</c:v>
                </c:pt>
                <c:pt idx="264">
                  <c:v>#N/A</c:v>
                </c:pt>
                <c:pt idx="265">
                  <c:v>#N/A</c:v>
                </c:pt>
                <c:pt idx="266">
                  <c:v>#N/A</c:v>
                </c:pt>
                <c:pt idx="267">
                  <c:v>67.000165743498997</c:v>
                </c:pt>
                <c:pt idx="268">
                  <c:v>#N/A</c:v>
                </c:pt>
                <c:pt idx="269">
                  <c:v>#N/A</c:v>
                </c:pt>
                <c:pt idx="270">
                  <c:v>#N/A</c:v>
                </c:pt>
                <c:pt idx="271">
                  <c:v>#N/A</c:v>
                </c:pt>
                <c:pt idx="272">
                  <c:v>#N/A</c:v>
                </c:pt>
                <c:pt idx="273">
                  <c:v>#N/A</c:v>
                </c:pt>
                <c:pt idx="274">
                  <c:v>#N/A</c:v>
                </c:pt>
                <c:pt idx="275">
                  <c:v>#N/A</c:v>
                </c:pt>
                <c:pt idx="276">
                  <c:v>#N/A</c:v>
                </c:pt>
                <c:pt idx="277">
                  <c:v>#N/A</c:v>
                </c:pt>
                <c:pt idx="278">
                  <c:v>#N/A</c:v>
                </c:pt>
                <c:pt idx="279">
                  <c:v>66.424771000799396</c:v>
                </c:pt>
                <c:pt idx="280">
                  <c:v>#N/A</c:v>
                </c:pt>
                <c:pt idx="281">
                  <c:v>#N/A</c:v>
                </c:pt>
                <c:pt idx="282">
                  <c:v>#N/A</c:v>
                </c:pt>
                <c:pt idx="283">
                  <c:v>#N/A</c:v>
                </c:pt>
                <c:pt idx="284">
                  <c:v>#N/A</c:v>
                </c:pt>
                <c:pt idx="285">
                  <c:v>#N/A</c:v>
                </c:pt>
                <c:pt idx="286">
                  <c:v>#N/A</c:v>
                </c:pt>
                <c:pt idx="287">
                  <c:v>53.870150559099585</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65.307023992828661</c:v>
                </c:pt>
                <c:pt idx="318">
                  <c:v>#N/A</c:v>
                </c:pt>
                <c:pt idx="319">
                  <c:v>67.642411591027653</c:v>
                </c:pt>
                <c:pt idx="320">
                  <c:v>#N/A</c:v>
                </c:pt>
                <c:pt idx="321">
                  <c:v>#N/A</c:v>
                </c:pt>
                <c:pt idx="322">
                  <c:v>#N/A</c:v>
                </c:pt>
                <c:pt idx="323">
                  <c:v>#N/A</c:v>
                </c:pt>
                <c:pt idx="324">
                  <c:v>#N/A</c:v>
                </c:pt>
                <c:pt idx="325">
                  <c:v>#N/A</c:v>
                </c:pt>
                <c:pt idx="326">
                  <c:v>#N/A</c:v>
                </c:pt>
                <c:pt idx="327">
                  <c:v>#N/A</c:v>
                </c:pt>
                <c:pt idx="328">
                  <c:v>#N/A</c:v>
                </c:pt>
                <c:pt idx="329">
                  <c:v>46.907609199947991</c:v>
                </c:pt>
                <c:pt idx="330">
                  <c:v>59.591035998383489</c:v>
                </c:pt>
                <c:pt idx="331">
                  <c:v>#N/A</c:v>
                </c:pt>
                <c:pt idx="332">
                  <c:v>54.545365029807002</c:v>
                </c:pt>
                <c:pt idx="333">
                  <c:v>56.722632530121935</c:v>
                </c:pt>
                <c:pt idx="334">
                  <c:v>#N/A</c:v>
                </c:pt>
                <c:pt idx="335">
                  <c:v>#N/A</c:v>
                </c:pt>
                <c:pt idx="336">
                  <c:v>#N/A</c:v>
                </c:pt>
                <c:pt idx="337">
                  <c:v>#N/A</c:v>
                </c:pt>
                <c:pt idx="338">
                  <c:v>#N/A</c:v>
                </c:pt>
                <c:pt idx="339">
                  <c:v>#N/A</c:v>
                </c:pt>
                <c:pt idx="340">
                  <c:v>#N/A</c:v>
                </c:pt>
                <c:pt idx="341">
                  <c:v>47.402755930975466</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38.344804001914603</c:v>
                </c:pt>
                <c:pt idx="377">
                  <c:v>#N/A</c:v>
                </c:pt>
                <c:pt idx="378">
                  <c:v>#N/A</c:v>
                </c:pt>
                <c:pt idx="379">
                  <c:v>#N/A</c:v>
                </c:pt>
                <c:pt idx="380">
                  <c:v>#N/A</c:v>
                </c:pt>
                <c:pt idx="381">
                  <c:v>41.527986259831543</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43.346586997343195</c:v>
                </c:pt>
                <c:pt idx="398">
                  <c:v>#N/A</c:v>
                </c:pt>
                <c:pt idx="399">
                  <c:v>#N/A</c:v>
                </c:pt>
                <c:pt idx="400">
                  <c:v>#N/A</c:v>
                </c:pt>
                <c:pt idx="401">
                  <c:v>#N/A</c:v>
                </c:pt>
                <c:pt idx="402">
                  <c:v>#N/A</c:v>
                </c:pt>
                <c:pt idx="403">
                  <c:v>#N/A</c:v>
                </c:pt>
                <c:pt idx="404">
                  <c:v>#N/A</c:v>
                </c:pt>
                <c:pt idx="405">
                  <c:v>#N/A</c:v>
                </c:pt>
                <c:pt idx="406">
                  <c:v>#N/A</c:v>
                </c:pt>
                <c:pt idx="407">
                  <c:v>#N/A</c:v>
                </c:pt>
                <c:pt idx="408">
                  <c:v>43.102161475683772</c:v>
                </c:pt>
                <c:pt idx="409">
                  <c:v>#N/A</c:v>
                </c:pt>
                <c:pt idx="410">
                  <c:v>#N/A</c:v>
                </c:pt>
                <c:pt idx="411">
                  <c:v>31.32866087746396</c:v>
                </c:pt>
                <c:pt idx="412">
                  <c:v>#N/A</c:v>
                </c:pt>
                <c:pt idx="413">
                  <c:v>#N/A</c:v>
                </c:pt>
                <c:pt idx="414">
                  <c:v>#N/A</c:v>
                </c:pt>
                <c:pt idx="415">
                  <c:v>#N/A</c:v>
                </c:pt>
                <c:pt idx="416">
                  <c:v>34.038081697211958</c:v>
                </c:pt>
                <c:pt idx="417">
                  <c:v>35.474250267565942</c:v>
                </c:pt>
                <c:pt idx="418">
                  <c:v>#N/A</c:v>
                </c:pt>
                <c:pt idx="419">
                  <c:v>#N/A</c:v>
                </c:pt>
                <c:pt idx="420">
                  <c:v>#N/A</c:v>
                </c:pt>
                <c:pt idx="421">
                  <c:v>#N/A</c:v>
                </c:pt>
                <c:pt idx="422">
                  <c:v>#N/A</c:v>
                </c:pt>
                <c:pt idx="423">
                  <c:v>37.856675386090913</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40.882171604740009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27.292516548181727</c:v>
                </c:pt>
                <c:pt idx="474">
                  <c:v>27.139667305309572</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27.547911985054171</c:v>
                </c:pt>
                <c:pt idx="497">
                  <c:v>#N/A</c:v>
                </c:pt>
                <c:pt idx="498">
                  <c:v>#N/A</c:v>
                </c:pt>
                <c:pt idx="499">
                  <c:v>42.549403118745644</c:v>
                </c:pt>
                <c:pt idx="500">
                  <c:v>#N/A</c:v>
                </c:pt>
                <c:pt idx="501">
                  <c:v>#N/A</c:v>
                </c:pt>
                <c:pt idx="502">
                  <c:v>#N/A</c:v>
                </c:pt>
                <c:pt idx="503">
                  <c:v>#N/A</c:v>
                </c:pt>
                <c:pt idx="504">
                  <c:v>#N/A</c:v>
                </c:pt>
                <c:pt idx="505">
                  <c:v>#N/A</c:v>
                </c:pt>
                <c:pt idx="506">
                  <c:v>27.885730658120266</c:v>
                </c:pt>
                <c:pt idx="507">
                  <c:v>#N/A</c:v>
                </c:pt>
                <c:pt idx="508">
                  <c:v>#N/A</c:v>
                </c:pt>
                <c:pt idx="509">
                  <c:v>31.029277674758816</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7-EF3A-4BC2-AB53-660EA1FFF678}"/>
            </c:ext>
          </c:extLst>
        </c:ser>
        <c:ser>
          <c:idx val="6"/>
          <c:order val="6"/>
          <c:tx>
            <c:v> NYISO</c:v>
          </c:tx>
          <c:spPr>
            <a:solidFill>
              <a:schemeClr val="accent5"/>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82.714403353555483</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8-EF3A-4BC2-AB53-660EA1FFF678}"/>
            </c:ext>
          </c:extLst>
        </c:ser>
        <c:ser>
          <c:idx val="8"/>
          <c:order val="7"/>
          <c:tx>
            <c:v> Southeast (non-ISO)</c:v>
          </c:tx>
          <c:spPr>
            <a:solidFill>
              <a:schemeClr val="bg1">
                <a:lumMod val="75000"/>
              </a:schemeClr>
            </a:solidFill>
            <a:ln>
              <a:solidFill>
                <a:schemeClr val="bg1">
                  <a:lumMod val="50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84.600423857374068</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47.521325470600495</c:v>
                </c:pt>
                <c:pt idx="81">
                  <c:v>#N/A</c:v>
                </c:pt>
                <c:pt idx="82">
                  <c:v>#N/A</c:v>
                </c:pt>
                <c:pt idx="83">
                  <c:v>#N/A</c:v>
                </c:pt>
                <c:pt idx="84">
                  <c:v>#N/A</c:v>
                </c:pt>
                <c:pt idx="85">
                  <c:v>48.803318708441843</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49.55123671893972</c:v>
                </c:pt>
                <c:pt idx="100">
                  <c:v>#N/A</c:v>
                </c:pt>
                <c:pt idx="101">
                  <c:v>#N/A</c:v>
                </c:pt>
                <c:pt idx="102">
                  <c:v>#N/A</c:v>
                </c:pt>
                <c:pt idx="103">
                  <c:v>#N/A</c:v>
                </c:pt>
                <c:pt idx="104">
                  <c:v>#N/A</c:v>
                </c:pt>
                <c:pt idx="105">
                  <c:v>#N/A</c:v>
                </c:pt>
                <c:pt idx="106">
                  <c:v>58.992279066132582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74.641085755658366</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30.735594317875503</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18.024605132614351</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18.574455843757502</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9-EF3A-4BC2-AB53-660EA1FFF678}"/>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58.943163014705874</c:v>
                </c:pt>
                <c:pt idx="139">
                  <c:v>#N/A</c:v>
                </c:pt>
                <c:pt idx="140">
                  <c:v>#N/A</c:v>
                </c:pt>
                <c:pt idx="141">
                  <c:v>#N/A</c:v>
                </c:pt>
                <c:pt idx="142">
                  <c:v>#N/A</c:v>
                </c:pt>
                <c:pt idx="143">
                  <c:v>#N/A</c:v>
                </c:pt>
                <c:pt idx="144">
                  <c:v>#N/A</c:v>
                </c:pt>
                <c:pt idx="145">
                  <c:v>#N/A</c:v>
                </c:pt>
                <c:pt idx="146">
                  <c:v>#N/A</c:v>
                </c:pt>
                <c:pt idx="147">
                  <c:v>#N/A</c:v>
                </c:pt>
                <c:pt idx="148">
                  <c:v>#N/A</c:v>
                </c:pt>
                <c:pt idx="149">
                  <c:v>#N/A</c:v>
                </c:pt>
                <c:pt idx="150">
                  <c:v>142.77201248018488</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113.94941035458316</c:v>
                </c:pt>
                <c:pt idx="265">
                  <c:v>113.09324457826661</c:v>
                </c:pt>
                <c:pt idx="266">
                  <c:v>#N/A</c:v>
                </c:pt>
                <c:pt idx="267">
                  <c:v>#N/A</c:v>
                </c:pt>
                <c:pt idx="268">
                  <c:v>#N/A</c:v>
                </c:pt>
                <c:pt idx="269">
                  <c:v>#N/A</c:v>
                </c:pt>
                <c:pt idx="270">
                  <c:v>#N/A</c:v>
                </c:pt>
                <c:pt idx="271">
                  <c:v>#N/A</c:v>
                </c:pt>
                <c:pt idx="272">
                  <c:v>#N/A</c:v>
                </c:pt>
                <c:pt idx="273">
                  <c:v>54.101682083902233</c:v>
                </c:pt>
                <c:pt idx="274">
                  <c:v>#N/A</c:v>
                </c:pt>
                <c:pt idx="275">
                  <c:v>56.116783720329224</c:v>
                </c:pt>
                <c:pt idx="276">
                  <c:v>74.704492593067769</c:v>
                </c:pt>
                <c:pt idx="277">
                  <c:v>68.063372000554864</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56.45129121710891</c:v>
                </c:pt>
                <c:pt idx="355">
                  <c:v>57.742833551174918</c:v>
                </c:pt>
                <c:pt idx="356">
                  <c:v>#N/A</c:v>
                </c:pt>
                <c:pt idx="357">
                  <c:v>#N/A</c:v>
                </c:pt>
                <c:pt idx="358">
                  <c:v>#N/A</c:v>
                </c:pt>
                <c:pt idx="359">
                  <c:v>#N/A</c:v>
                </c:pt>
                <c:pt idx="360">
                  <c:v>#N/A</c:v>
                </c:pt>
                <c:pt idx="361">
                  <c:v>#N/A</c:v>
                </c:pt>
                <c:pt idx="362">
                  <c:v>#N/A</c:v>
                </c:pt>
                <c:pt idx="363">
                  <c:v>#N/A</c:v>
                </c:pt>
                <c:pt idx="364">
                  <c:v>#N/A</c:v>
                </c:pt>
                <c:pt idx="365">
                  <c:v>#N/A</c:v>
                </c:pt>
                <c:pt idx="366">
                  <c:v>#N/A</c:v>
                </c:pt>
                <c:pt idx="367">
                  <c:v>90.440605341104586</c:v>
                </c:pt>
                <c:pt idx="368">
                  <c:v>50.475301043183052</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77.241113345462296</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42.85859578769152</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37.938023155458389</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35.569387321660436</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A-EF3A-4BC2-AB53-660EA1FFF678}"/>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6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3393523429630807"/>
          <c:y val="0"/>
          <c:w val="0.46412621180533481"/>
          <c:h val="0.27546943471067203"/>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Plant_Real'!$M$26:$M$1000</c:f>
              <c:numCache>
                <c:formatCode>0.00</c:formatCode>
                <c:ptCount val="975"/>
                <c:pt idx="0">
                  <c:v>#N/A</c:v>
                </c:pt>
                <c:pt idx="1">
                  <c:v>70.183458530396905</c:v>
                </c:pt>
                <c:pt idx="2">
                  <c:v>#N/A</c:v>
                </c:pt>
                <c:pt idx="3">
                  <c:v>#N/A</c:v>
                </c:pt>
                <c:pt idx="4">
                  <c:v>#N/A</c:v>
                </c:pt>
                <c:pt idx="5">
                  <c:v>#N/A</c:v>
                </c:pt>
                <c:pt idx="6">
                  <c:v>#N/A</c:v>
                </c:pt>
                <c:pt idx="7">
                  <c:v>#N/A</c:v>
                </c:pt>
                <c:pt idx="8">
                  <c:v>#N/A</c:v>
                </c:pt>
                <c:pt idx="9">
                  <c:v>#N/A</c:v>
                </c:pt>
                <c:pt idx="10">
                  <c:v>48.084895133353214</c:v>
                </c:pt>
                <c:pt idx="11">
                  <c:v>52.392757902338957</c:v>
                </c:pt>
                <c:pt idx="12">
                  <c:v>#N/A</c:v>
                </c:pt>
                <c:pt idx="13">
                  <c:v>34.466589019373366</c:v>
                </c:pt>
                <c:pt idx="14">
                  <c:v>44.48207902285376</c:v>
                </c:pt>
                <c:pt idx="15">
                  <c:v>#N/A</c:v>
                </c:pt>
                <c:pt idx="16">
                  <c:v>#N/A</c:v>
                </c:pt>
                <c:pt idx="17">
                  <c:v>#N/A</c:v>
                </c:pt>
                <c:pt idx="18">
                  <c:v>#N/A</c:v>
                </c:pt>
                <c:pt idx="19">
                  <c:v>#N/A</c:v>
                </c:pt>
                <c:pt idx="20">
                  <c:v>#N/A</c:v>
                </c:pt>
                <c:pt idx="21">
                  <c:v>80.968364023979333</c:v>
                </c:pt>
                <c:pt idx="22">
                  <c:v>#N/A</c:v>
                </c:pt>
                <c:pt idx="23">
                  <c:v>#N/A</c:v>
                </c:pt>
                <c:pt idx="24">
                  <c:v>#N/A</c:v>
                </c:pt>
                <c:pt idx="25">
                  <c:v>#N/A</c:v>
                </c:pt>
                <c:pt idx="26">
                  <c:v>#N/A</c:v>
                </c:pt>
                <c:pt idx="27">
                  <c:v>#N/A</c:v>
                </c:pt>
                <c:pt idx="28">
                  <c:v>#N/A</c:v>
                </c:pt>
                <c:pt idx="29">
                  <c:v>#N/A</c:v>
                </c:pt>
                <c:pt idx="30">
                  <c:v>26.974734823271696</c:v>
                </c:pt>
                <c:pt idx="31">
                  <c:v>#N/A</c:v>
                </c:pt>
                <c:pt idx="32">
                  <c:v>#N/A</c:v>
                </c:pt>
                <c:pt idx="33">
                  <c:v>#N/A</c:v>
                </c:pt>
                <c:pt idx="34">
                  <c:v>64.56501100678112</c:v>
                </c:pt>
                <c:pt idx="35">
                  <c:v>44.047766138255604</c:v>
                </c:pt>
                <c:pt idx="36">
                  <c:v>#N/A</c:v>
                </c:pt>
                <c:pt idx="37">
                  <c:v>31.787785826803546</c:v>
                </c:pt>
                <c:pt idx="38">
                  <c:v>59.246871833018304</c:v>
                </c:pt>
                <c:pt idx="39">
                  <c:v>61.13540321206041</c:v>
                </c:pt>
                <c:pt idx="40">
                  <c:v>#N/A</c:v>
                </c:pt>
                <c:pt idx="41">
                  <c:v>#N/A</c:v>
                </c:pt>
                <c:pt idx="42">
                  <c:v>44.620222665867715</c:v>
                </c:pt>
                <c:pt idx="43">
                  <c:v>#N/A</c:v>
                </c:pt>
                <c:pt idx="44">
                  <c:v>#N/A</c:v>
                </c:pt>
                <c:pt idx="45">
                  <c:v>45.901432903577998</c:v>
                </c:pt>
                <c:pt idx="46">
                  <c:v>#N/A</c:v>
                </c:pt>
                <c:pt idx="47">
                  <c:v>48.332458661342166</c:v>
                </c:pt>
                <c:pt idx="48">
                  <c:v>#N/A</c:v>
                </c:pt>
                <c:pt idx="49">
                  <c:v>#N/A</c:v>
                </c:pt>
                <c:pt idx="50">
                  <c:v>#N/A</c:v>
                </c:pt>
                <c:pt idx="51">
                  <c:v>65.757126896973858</c:v>
                </c:pt>
                <c:pt idx="52">
                  <c:v>#N/A</c:v>
                </c:pt>
                <c:pt idx="53">
                  <c:v>#N/A</c:v>
                </c:pt>
                <c:pt idx="54">
                  <c:v>#N/A</c:v>
                </c:pt>
                <c:pt idx="55">
                  <c:v>58.560785779275321</c:v>
                </c:pt>
                <c:pt idx="56">
                  <c:v>#N/A</c:v>
                </c:pt>
                <c:pt idx="57">
                  <c:v>#N/A</c:v>
                </c:pt>
                <c:pt idx="58">
                  <c:v>#N/A</c:v>
                </c:pt>
                <c:pt idx="59">
                  <c:v>65.537072029958324</c:v>
                </c:pt>
                <c:pt idx="60">
                  <c:v>54.753721033001696</c:v>
                </c:pt>
                <c:pt idx="61">
                  <c:v>#N/A</c:v>
                </c:pt>
                <c:pt idx="62">
                  <c:v>49.824189272141723</c:v>
                </c:pt>
                <c:pt idx="63">
                  <c:v>#N/A</c:v>
                </c:pt>
                <c:pt idx="64">
                  <c:v>#N/A</c:v>
                </c:pt>
                <c:pt idx="65">
                  <c:v>#N/A</c:v>
                </c:pt>
                <c:pt idx="66">
                  <c:v>42.867372069850973</c:v>
                </c:pt>
                <c:pt idx="67">
                  <c:v>#N/A</c:v>
                </c:pt>
                <c:pt idx="68">
                  <c:v>65.225596142536688</c:v>
                </c:pt>
                <c:pt idx="69">
                  <c:v>68.930055936068669</c:v>
                </c:pt>
                <c:pt idx="70">
                  <c:v>#N/A</c:v>
                </c:pt>
                <c:pt idx="71">
                  <c:v>#N/A</c:v>
                </c:pt>
                <c:pt idx="72">
                  <c:v>66.928349336313545</c:v>
                </c:pt>
                <c:pt idx="73">
                  <c:v>#N/A</c:v>
                </c:pt>
                <c:pt idx="74">
                  <c:v>73.929244093389258</c:v>
                </c:pt>
                <c:pt idx="75">
                  <c:v>#N/A</c:v>
                </c:pt>
                <c:pt idx="76">
                  <c:v>#N/A</c:v>
                </c:pt>
                <c:pt idx="77">
                  <c:v>#N/A</c:v>
                </c:pt>
                <c:pt idx="78">
                  <c:v>67.443028707017618</c:v>
                </c:pt>
                <c:pt idx="79">
                  <c:v>#N/A</c:v>
                </c:pt>
                <c:pt idx="80">
                  <c:v>#N/A</c:v>
                </c:pt>
                <c:pt idx="81">
                  <c:v>51.976053265421143</c:v>
                </c:pt>
                <c:pt idx="82">
                  <c:v>70.857782143851423</c:v>
                </c:pt>
                <c:pt idx="83">
                  <c:v>#N/A</c:v>
                </c:pt>
                <c:pt idx="84">
                  <c:v>#N/A</c:v>
                </c:pt>
                <c:pt idx="85">
                  <c:v>#N/A</c:v>
                </c:pt>
                <c:pt idx="86">
                  <c:v>#N/A</c:v>
                </c:pt>
                <c:pt idx="87">
                  <c:v>#N/A</c:v>
                </c:pt>
                <c:pt idx="88">
                  <c:v>71.138769924617065</c:v>
                </c:pt>
                <c:pt idx="89">
                  <c:v>70.970070135708042</c:v>
                </c:pt>
                <c:pt idx="90">
                  <c:v>53.695227027425418</c:v>
                </c:pt>
                <c:pt idx="91">
                  <c:v>60.668371482929615</c:v>
                </c:pt>
                <c:pt idx="92">
                  <c:v>51.825818756798853</c:v>
                </c:pt>
                <c:pt idx="93">
                  <c:v>#N/A</c:v>
                </c:pt>
                <c:pt idx="94">
                  <c:v>76.072727574683981</c:v>
                </c:pt>
                <c:pt idx="95">
                  <c:v>#N/A</c:v>
                </c:pt>
                <c:pt idx="96">
                  <c:v>#N/A</c:v>
                </c:pt>
                <c:pt idx="97">
                  <c:v>#N/A</c:v>
                </c:pt>
                <c:pt idx="98">
                  <c:v>#N/A</c:v>
                </c:pt>
                <c:pt idx="99">
                  <c:v>#N/A</c:v>
                </c:pt>
                <c:pt idx="100">
                  <c:v>#N/A</c:v>
                </c:pt>
                <c:pt idx="101">
                  <c:v>#N/A</c:v>
                </c:pt>
                <c:pt idx="102">
                  <c:v>67.409100263189146</c:v>
                </c:pt>
                <c:pt idx="103">
                  <c:v>#N/A</c:v>
                </c:pt>
                <c:pt idx="104">
                  <c:v>72.427872806023842</c:v>
                </c:pt>
                <c:pt idx="105">
                  <c:v>51.33714605391301</c:v>
                </c:pt>
                <c:pt idx="106">
                  <c:v>#N/A</c:v>
                </c:pt>
                <c:pt idx="107">
                  <c:v>#N/A</c:v>
                </c:pt>
                <c:pt idx="108">
                  <c:v>67.965816581209964</c:v>
                </c:pt>
                <c:pt idx="109">
                  <c:v>71.158741563060374</c:v>
                </c:pt>
                <c:pt idx="110">
                  <c:v>71.158971679762516</c:v>
                </c:pt>
                <c:pt idx="111">
                  <c:v>#N/A</c:v>
                </c:pt>
                <c:pt idx="112">
                  <c:v>#N/A</c:v>
                </c:pt>
                <c:pt idx="113">
                  <c:v>#N/A</c:v>
                </c:pt>
                <c:pt idx="114">
                  <c:v>#N/A</c:v>
                </c:pt>
                <c:pt idx="115">
                  <c:v>#N/A</c:v>
                </c:pt>
                <c:pt idx="116">
                  <c:v>#N/A</c:v>
                </c:pt>
                <c:pt idx="117">
                  <c:v>#N/A</c:v>
                </c:pt>
                <c:pt idx="118">
                  <c:v>#N/A</c:v>
                </c:pt>
                <c:pt idx="119">
                  <c:v>#N/A</c:v>
                </c:pt>
                <c:pt idx="120">
                  <c:v>#N/A</c:v>
                </c:pt>
                <c:pt idx="121">
                  <c:v>67.428904909924611</c:v>
                </c:pt>
                <c:pt idx="122">
                  <c:v>#N/A</c:v>
                </c:pt>
                <c:pt idx="123">
                  <c:v>#N/A</c:v>
                </c:pt>
                <c:pt idx="124">
                  <c:v>93.299738000052855</c:v>
                </c:pt>
                <c:pt idx="125">
                  <c:v>#N/A</c:v>
                </c:pt>
                <c:pt idx="126">
                  <c:v>#N/A</c:v>
                </c:pt>
                <c:pt idx="127">
                  <c:v>#N/A</c:v>
                </c:pt>
                <c:pt idx="128">
                  <c:v>#N/A</c:v>
                </c:pt>
                <c:pt idx="129">
                  <c:v>72.777274291237234</c:v>
                </c:pt>
                <c:pt idx="130">
                  <c:v>74.451254565511604</c:v>
                </c:pt>
                <c:pt idx="131">
                  <c:v>#N/A</c:v>
                </c:pt>
                <c:pt idx="132">
                  <c:v>#N/A</c:v>
                </c:pt>
                <c:pt idx="133">
                  <c:v>#N/A</c:v>
                </c:pt>
                <c:pt idx="134">
                  <c:v>#N/A</c:v>
                </c:pt>
                <c:pt idx="135">
                  <c:v>#N/A</c:v>
                </c:pt>
                <c:pt idx="136">
                  <c:v>#N/A</c:v>
                </c:pt>
                <c:pt idx="137">
                  <c:v>#N/A</c:v>
                </c:pt>
                <c:pt idx="138">
                  <c:v>#N/A</c:v>
                </c:pt>
                <c:pt idx="139">
                  <c:v>#N/A</c:v>
                </c:pt>
                <c:pt idx="140">
                  <c:v>#N/A</c:v>
                </c:pt>
                <c:pt idx="141">
                  <c:v>62.123607954232483</c:v>
                </c:pt>
                <c:pt idx="142">
                  <c:v>#N/A</c:v>
                </c:pt>
                <c:pt idx="143">
                  <c:v>#N/A</c:v>
                </c:pt>
                <c:pt idx="144">
                  <c:v>#N/A</c:v>
                </c:pt>
                <c:pt idx="145">
                  <c:v>86.209954301780726</c:v>
                </c:pt>
                <c:pt idx="146">
                  <c:v>#N/A</c:v>
                </c:pt>
                <c:pt idx="147">
                  <c:v>#N/A</c:v>
                </c:pt>
                <c:pt idx="148">
                  <c:v>#N/A</c:v>
                </c:pt>
                <c:pt idx="149">
                  <c:v>#N/A</c:v>
                </c:pt>
                <c:pt idx="150">
                  <c:v>#N/A</c:v>
                </c:pt>
                <c:pt idx="151">
                  <c:v>#N/A</c:v>
                </c:pt>
                <c:pt idx="152">
                  <c:v>#N/A</c:v>
                </c:pt>
                <c:pt idx="153">
                  <c:v>98.397644402499935</c:v>
                </c:pt>
                <c:pt idx="154">
                  <c:v>#N/A</c:v>
                </c:pt>
                <c:pt idx="155">
                  <c:v>107.93215011195231</c:v>
                </c:pt>
                <c:pt idx="156">
                  <c:v>86.807375852991939</c:v>
                </c:pt>
                <c:pt idx="157">
                  <c:v>102.60600024120737</c:v>
                </c:pt>
                <c:pt idx="158">
                  <c:v>102.60600024120737</c:v>
                </c:pt>
                <c:pt idx="159">
                  <c:v>102.92533325344741</c:v>
                </c:pt>
                <c:pt idx="160">
                  <c:v>#N/A</c:v>
                </c:pt>
                <c:pt idx="161">
                  <c:v>#N/A</c:v>
                </c:pt>
                <c:pt idx="162">
                  <c:v>#N/A</c:v>
                </c:pt>
                <c:pt idx="163">
                  <c:v>68.493669993948359</c:v>
                </c:pt>
                <c:pt idx="164">
                  <c:v>#N/A</c:v>
                </c:pt>
                <c:pt idx="165">
                  <c:v>#N/A</c:v>
                </c:pt>
                <c:pt idx="166">
                  <c:v>#N/A</c:v>
                </c:pt>
                <c:pt idx="167">
                  <c:v>#N/A</c:v>
                </c:pt>
                <c:pt idx="168">
                  <c:v>#N/A</c:v>
                </c:pt>
                <c:pt idx="169">
                  <c:v>112.93070651963626</c:v>
                </c:pt>
                <c:pt idx="170">
                  <c:v>#N/A</c:v>
                </c:pt>
                <c:pt idx="171">
                  <c:v>#N/A</c:v>
                </c:pt>
                <c:pt idx="172">
                  <c:v>#N/A</c:v>
                </c:pt>
                <c:pt idx="173">
                  <c:v>#N/A</c:v>
                </c:pt>
                <c:pt idx="174">
                  <c:v>#N/A</c:v>
                </c:pt>
                <c:pt idx="175">
                  <c:v>61.471822055363745</c:v>
                </c:pt>
                <c:pt idx="176">
                  <c:v>#N/A</c:v>
                </c:pt>
                <c:pt idx="177">
                  <c:v>#N/A</c:v>
                </c:pt>
                <c:pt idx="178">
                  <c:v>#N/A</c:v>
                </c:pt>
                <c:pt idx="179">
                  <c:v>#N/A</c:v>
                </c:pt>
                <c:pt idx="180">
                  <c:v>#N/A</c:v>
                </c:pt>
                <c:pt idx="181">
                  <c:v>#N/A</c:v>
                </c:pt>
                <c:pt idx="182">
                  <c:v>#N/A</c:v>
                </c:pt>
                <c:pt idx="183">
                  <c:v>#N/A</c:v>
                </c:pt>
                <c:pt idx="184">
                  <c:v>#N/A</c:v>
                </c:pt>
                <c:pt idx="185">
                  <c:v>#N/A</c:v>
                </c:pt>
                <c:pt idx="186">
                  <c:v>#N/A</c:v>
                </c:pt>
                <c:pt idx="187">
                  <c:v>91.064019118994281</c:v>
                </c:pt>
                <c:pt idx="188">
                  <c:v>62.373488152595236</c:v>
                </c:pt>
                <c:pt idx="189">
                  <c:v>62.372727007243761</c:v>
                </c:pt>
                <c:pt idx="190">
                  <c:v>83.240846345436623</c:v>
                </c:pt>
                <c:pt idx="191">
                  <c:v>#N/A</c:v>
                </c:pt>
                <c:pt idx="192">
                  <c:v>108.34739570321054</c:v>
                </c:pt>
                <c:pt idx="193">
                  <c:v>#N/A</c:v>
                </c:pt>
                <c:pt idx="194">
                  <c:v>65.817839872718608</c:v>
                </c:pt>
                <c:pt idx="195">
                  <c:v>#N/A</c:v>
                </c:pt>
                <c:pt idx="196">
                  <c:v>#N/A</c:v>
                </c:pt>
                <c:pt idx="197">
                  <c:v>#N/A</c:v>
                </c:pt>
                <c:pt idx="198">
                  <c:v>68.328184398306561</c:v>
                </c:pt>
                <c:pt idx="199">
                  <c:v>88.249042492022824</c:v>
                </c:pt>
                <c:pt idx="200">
                  <c:v>88.249042935012682</c:v>
                </c:pt>
                <c:pt idx="201">
                  <c:v>88.249042749300386</c:v>
                </c:pt>
                <c:pt idx="202">
                  <c:v>#N/A</c:v>
                </c:pt>
                <c:pt idx="203">
                  <c:v>#N/A</c:v>
                </c:pt>
                <c:pt idx="204">
                  <c:v>75.956830214528452</c:v>
                </c:pt>
                <c:pt idx="205">
                  <c:v>75.881303818181848</c:v>
                </c:pt>
                <c:pt idx="206">
                  <c:v>107.9330533464</c:v>
                </c:pt>
                <c:pt idx="207">
                  <c:v>69.500117104312594</c:v>
                </c:pt>
                <c:pt idx="208">
                  <c:v>#N/A</c:v>
                </c:pt>
                <c:pt idx="209">
                  <c:v>#N/A</c:v>
                </c:pt>
                <c:pt idx="210">
                  <c:v>#N/A</c:v>
                </c:pt>
                <c:pt idx="211">
                  <c:v>#N/A</c:v>
                </c:pt>
                <c:pt idx="212">
                  <c:v>#N/A</c:v>
                </c:pt>
                <c:pt idx="213">
                  <c:v>#N/A</c:v>
                </c:pt>
                <c:pt idx="214">
                  <c:v>#N/A</c:v>
                </c:pt>
                <c:pt idx="215">
                  <c:v>#N/A</c:v>
                </c:pt>
                <c:pt idx="216">
                  <c:v>#N/A</c:v>
                </c:pt>
                <c:pt idx="217">
                  <c:v>#N/A</c:v>
                </c:pt>
                <c:pt idx="218">
                  <c:v>117.79341988426631</c:v>
                </c:pt>
                <c:pt idx="219">
                  <c:v>117.80875490241773</c:v>
                </c:pt>
                <c:pt idx="220">
                  <c:v>117.79697389351691</c:v>
                </c:pt>
                <c:pt idx="221">
                  <c:v>117.79022794203554</c:v>
                </c:pt>
                <c:pt idx="222">
                  <c:v>117.789779956503</c:v>
                </c:pt>
                <c:pt idx="223">
                  <c:v>102.03771341762526</c:v>
                </c:pt>
                <c:pt idx="224">
                  <c:v>#N/A</c:v>
                </c:pt>
                <c:pt idx="225">
                  <c:v>130.49693577503808</c:v>
                </c:pt>
                <c:pt idx="226">
                  <c:v>#N/A</c:v>
                </c:pt>
                <c:pt idx="227">
                  <c:v>106.917596058936</c:v>
                </c:pt>
                <c:pt idx="228">
                  <c:v>#N/A</c:v>
                </c:pt>
                <c:pt idx="229">
                  <c:v>#N/A</c:v>
                </c:pt>
                <c:pt idx="230">
                  <c:v>113.30033005639363</c:v>
                </c:pt>
                <c:pt idx="231">
                  <c:v>60.189213137540712</c:v>
                </c:pt>
                <c:pt idx="232">
                  <c:v>#N/A</c:v>
                </c:pt>
                <c:pt idx="233">
                  <c:v>#N/A</c:v>
                </c:pt>
                <c:pt idx="234">
                  <c:v>89.580064969960929</c:v>
                </c:pt>
                <c:pt idx="235">
                  <c:v>#N/A</c:v>
                </c:pt>
                <c:pt idx="236">
                  <c:v>116.79871840570902</c:v>
                </c:pt>
                <c:pt idx="237">
                  <c:v>#N/A</c:v>
                </c:pt>
                <c:pt idx="238">
                  <c:v>#N/A</c:v>
                </c:pt>
                <c:pt idx="239">
                  <c:v>60.839436320990202</c:v>
                </c:pt>
                <c:pt idx="240">
                  <c:v>#N/A</c:v>
                </c:pt>
                <c:pt idx="241">
                  <c:v>119.27050266805395</c:v>
                </c:pt>
                <c:pt idx="242">
                  <c:v>#N/A</c:v>
                </c:pt>
                <c:pt idx="243">
                  <c:v>#N/A</c:v>
                </c:pt>
                <c:pt idx="244">
                  <c:v>100.71723244459014</c:v>
                </c:pt>
                <c:pt idx="245">
                  <c:v>#N/A</c:v>
                </c:pt>
                <c:pt idx="246">
                  <c:v>122.52493974062378</c:v>
                </c:pt>
                <c:pt idx="247">
                  <c:v>120.18053811377862</c:v>
                </c:pt>
                <c:pt idx="248">
                  <c:v>120.18053811377862</c:v>
                </c:pt>
                <c:pt idx="249">
                  <c:v>122.52493974062378</c:v>
                </c:pt>
                <c:pt idx="250">
                  <c:v>#N/A</c:v>
                </c:pt>
                <c:pt idx="251">
                  <c:v>#N/A</c:v>
                </c:pt>
                <c:pt idx="252">
                  <c:v>#N/A</c:v>
                </c:pt>
                <c:pt idx="253">
                  <c:v>#N/A</c:v>
                </c:pt>
                <c:pt idx="254">
                  <c:v>#N/A</c:v>
                </c:pt>
                <c:pt idx="255">
                  <c:v>82.406463681578899</c:v>
                </c:pt>
                <c:pt idx="256">
                  <c:v>116.11602660256214</c:v>
                </c:pt>
                <c:pt idx="257">
                  <c:v>#N/A</c:v>
                </c:pt>
                <c:pt idx="258">
                  <c:v>#N/A</c:v>
                </c:pt>
                <c:pt idx="259">
                  <c:v>127.77349874768892</c:v>
                </c:pt>
                <c:pt idx="260">
                  <c:v>71.465216504911709</c:v>
                </c:pt>
                <c:pt idx="261">
                  <c:v>#N/A</c:v>
                </c:pt>
                <c:pt idx="262">
                  <c:v>#N/A</c:v>
                </c:pt>
                <c:pt idx="263">
                  <c:v>#N/A</c:v>
                </c:pt>
                <c:pt idx="264">
                  <c:v>#N/A</c:v>
                </c:pt>
                <c:pt idx="265">
                  <c:v>#N/A</c:v>
                </c:pt>
                <c:pt idx="266">
                  <c:v>#N/A</c:v>
                </c:pt>
                <c:pt idx="267">
                  <c:v>#N/A</c:v>
                </c:pt>
                <c:pt idx="268">
                  <c:v>#N/A</c:v>
                </c:pt>
                <c:pt idx="269">
                  <c:v>#N/A</c:v>
                </c:pt>
                <c:pt idx="270">
                  <c:v>106.13620243392859</c:v>
                </c:pt>
                <c:pt idx="271">
                  <c:v>99.686893443446621</c:v>
                </c:pt>
                <c:pt idx="272">
                  <c:v>#N/A</c:v>
                </c:pt>
                <c:pt idx="273">
                  <c:v>#N/A</c:v>
                </c:pt>
                <c:pt idx="274">
                  <c:v>#N/A</c:v>
                </c:pt>
                <c:pt idx="275">
                  <c:v>#N/A</c:v>
                </c:pt>
                <c:pt idx="276">
                  <c:v>#N/A</c:v>
                </c:pt>
                <c:pt idx="277">
                  <c:v>#N/A</c:v>
                </c:pt>
                <c:pt idx="278">
                  <c:v>104.94700825293862</c:v>
                </c:pt>
                <c:pt idx="279">
                  <c:v>#N/A</c:v>
                </c:pt>
                <c:pt idx="280">
                  <c:v>101.51667540489723</c:v>
                </c:pt>
                <c:pt idx="281">
                  <c:v>#N/A</c:v>
                </c:pt>
                <c:pt idx="282">
                  <c:v>#N/A</c:v>
                </c:pt>
                <c:pt idx="283">
                  <c:v>#N/A</c:v>
                </c:pt>
                <c:pt idx="284">
                  <c:v>#N/A</c:v>
                </c:pt>
                <c:pt idx="285">
                  <c:v>#N/A</c:v>
                </c:pt>
                <c:pt idx="286">
                  <c:v>#N/A</c:v>
                </c:pt>
                <c:pt idx="287">
                  <c:v>#N/A</c:v>
                </c:pt>
                <c:pt idx="288">
                  <c:v>#N/A</c:v>
                </c:pt>
                <c:pt idx="289">
                  <c:v>#N/A</c:v>
                </c:pt>
                <c:pt idx="290">
                  <c:v>34.104239399944689</c:v>
                </c:pt>
                <c:pt idx="291">
                  <c:v>62.453435489433673</c:v>
                </c:pt>
                <c:pt idx="292">
                  <c:v>#N/A</c:v>
                </c:pt>
                <c:pt idx="293">
                  <c:v>#N/A</c:v>
                </c:pt>
                <c:pt idx="294">
                  <c:v>83.79224600054981</c:v>
                </c:pt>
                <c:pt idx="295">
                  <c:v>86.201650870089182</c:v>
                </c:pt>
                <c:pt idx="296">
                  <c:v>#N/A</c:v>
                </c:pt>
                <c:pt idx="297">
                  <c:v>#N/A</c:v>
                </c:pt>
                <c:pt idx="298">
                  <c:v>34.454593767026054</c:v>
                </c:pt>
                <c:pt idx="299">
                  <c:v>#N/A</c:v>
                </c:pt>
                <c:pt idx="300">
                  <c:v>#N/A</c:v>
                </c:pt>
                <c:pt idx="301">
                  <c:v>#N/A</c:v>
                </c:pt>
                <c:pt idx="302">
                  <c:v>#N/A</c:v>
                </c:pt>
                <c:pt idx="303">
                  <c:v>#N/A</c:v>
                </c:pt>
                <c:pt idx="304">
                  <c:v>#N/A</c:v>
                </c:pt>
                <c:pt idx="305">
                  <c:v>#N/A</c:v>
                </c:pt>
                <c:pt idx="306">
                  <c:v>#N/A</c:v>
                </c:pt>
                <c:pt idx="307">
                  <c:v>#N/A</c:v>
                </c:pt>
                <c:pt idx="308">
                  <c:v>#N/A</c:v>
                </c:pt>
                <c:pt idx="309">
                  <c:v>#N/A</c:v>
                </c:pt>
                <c:pt idx="310">
                  <c:v>80.315810063562523</c:v>
                </c:pt>
                <c:pt idx="311">
                  <c:v>55.14859308631425</c:v>
                </c:pt>
                <c:pt idx="312">
                  <c:v>#N/A</c:v>
                </c:pt>
                <c:pt idx="313">
                  <c:v>#N/A</c:v>
                </c:pt>
                <c:pt idx="314">
                  <c:v>#N/A</c:v>
                </c:pt>
                <c:pt idx="315">
                  <c:v>#N/A</c:v>
                </c:pt>
                <c:pt idx="316">
                  <c:v>#N/A</c:v>
                </c:pt>
                <c:pt idx="317">
                  <c:v>#N/A</c:v>
                </c:pt>
                <c:pt idx="318">
                  <c:v>#N/A</c:v>
                </c:pt>
                <c:pt idx="319">
                  <c:v>#N/A</c:v>
                </c:pt>
                <c:pt idx="320">
                  <c:v>47.867241264350639</c:v>
                </c:pt>
                <c:pt idx="321">
                  <c:v>#N/A</c:v>
                </c:pt>
                <c:pt idx="322">
                  <c:v>#N/A</c:v>
                </c:pt>
                <c:pt idx="323">
                  <c:v>#N/A</c:v>
                </c:pt>
                <c:pt idx="324">
                  <c:v>94.952055085992058</c:v>
                </c:pt>
                <c:pt idx="325">
                  <c:v>31.440453392612991</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88.805352412178038</c:v>
                </c:pt>
                <c:pt idx="339">
                  <c:v>#N/A</c:v>
                </c:pt>
                <c:pt idx="340">
                  <c:v>#N/A</c:v>
                </c:pt>
                <c:pt idx="341">
                  <c:v>#N/A</c:v>
                </c:pt>
                <c:pt idx="342">
                  <c:v>#N/A</c:v>
                </c:pt>
                <c:pt idx="343">
                  <c:v>#N/A</c:v>
                </c:pt>
                <c:pt idx="344">
                  <c:v>31.274858074986383</c:v>
                </c:pt>
                <c:pt idx="345">
                  <c:v>56.346512369539504</c:v>
                </c:pt>
                <c:pt idx="346">
                  <c:v>#N/A</c:v>
                </c:pt>
                <c:pt idx="347">
                  <c:v>#N/A</c:v>
                </c:pt>
                <c:pt idx="348">
                  <c:v>56.346512369539504</c:v>
                </c:pt>
                <c:pt idx="349">
                  <c:v>#N/A</c:v>
                </c:pt>
                <c:pt idx="350">
                  <c:v>#N/A</c:v>
                </c:pt>
                <c:pt idx="351">
                  <c:v>#N/A</c:v>
                </c:pt>
                <c:pt idx="352">
                  <c:v>27.169947090242644</c:v>
                </c:pt>
                <c:pt idx="353">
                  <c:v>#N/A</c:v>
                </c:pt>
                <c:pt idx="354">
                  <c:v>#N/A</c:v>
                </c:pt>
                <c:pt idx="355">
                  <c:v>#N/A</c:v>
                </c:pt>
                <c:pt idx="356">
                  <c:v>31.646750404377773</c:v>
                </c:pt>
                <c:pt idx="357">
                  <c:v>#N/A</c:v>
                </c:pt>
                <c:pt idx="358">
                  <c:v>#N/A</c:v>
                </c:pt>
                <c:pt idx="359">
                  <c:v>#N/A</c:v>
                </c:pt>
                <c:pt idx="360">
                  <c:v>#N/A</c:v>
                </c:pt>
                <c:pt idx="361">
                  <c:v>#N/A</c:v>
                </c:pt>
                <c:pt idx="362">
                  <c:v>56.875061301304484</c:v>
                </c:pt>
                <c:pt idx="363">
                  <c:v>31.073496488616687</c:v>
                </c:pt>
                <c:pt idx="364">
                  <c:v>#N/A</c:v>
                </c:pt>
                <c:pt idx="365">
                  <c:v>24.644878906888074</c:v>
                </c:pt>
                <c:pt idx="366">
                  <c:v>#N/A</c:v>
                </c:pt>
                <c:pt idx="367">
                  <c:v>#N/A</c:v>
                </c:pt>
                <c:pt idx="368">
                  <c:v>#N/A</c:v>
                </c:pt>
                <c:pt idx="369">
                  <c:v>#N/A</c:v>
                </c:pt>
                <c:pt idx="370">
                  <c:v>29.721528908651173</c:v>
                </c:pt>
                <c:pt idx="371">
                  <c:v>#N/A</c:v>
                </c:pt>
                <c:pt idx="372">
                  <c:v>#N/A</c:v>
                </c:pt>
                <c:pt idx="373">
                  <c:v>#N/A</c:v>
                </c:pt>
                <c:pt idx="374">
                  <c:v>#N/A</c:v>
                </c:pt>
                <c:pt idx="375">
                  <c:v>#N/A</c:v>
                </c:pt>
                <c:pt idx="376">
                  <c:v>#N/A</c:v>
                </c:pt>
                <c:pt idx="377">
                  <c:v>#N/A</c:v>
                </c:pt>
                <c:pt idx="378">
                  <c:v>#N/A</c:v>
                </c:pt>
                <c:pt idx="379">
                  <c:v>65.021909550904184</c:v>
                </c:pt>
                <c:pt idx="380">
                  <c:v>67.249562513045419</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45.36614190658549</c:v>
                </c:pt>
                <c:pt idx="400">
                  <c:v>#N/A</c:v>
                </c:pt>
                <c:pt idx="401">
                  <c:v>#N/A</c:v>
                </c:pt>
                <c:pt idx="402">
                  <c:v>#N/A</c:v>
                </c:pt>
                <c:pt idx="403">
                  <c:v>48.098829731254341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52.501415558864601</c:v>
                </c:pt>
                <c:pt idx="425">
                  <c:v>#N/A</c:v>
                </c:pt>
                <c:pt idx="426">
                  <c:v>#N/A</c:v>
                </c:pt>
                <c:pt idx="427">
                  <c:v>#N/A</c:v>
                </c:pt>
                <c:pt idx="428">
                  <c:v>#N/A</c:v>
                </c:pt>
                <c:pt idx="429">
                  <c:v>41.876711247363275</c:v>
                </c:pt>
                <c:pt idx="430">
                  <c:v>45.142242779673332</c:v>
                </c:pt>
                <c:pt idx="431">
                  <c:v>31.840485299706348</c:v>
                </c:pt>
                <c:pt idx="432">
                  <c:v>41.183898017263822</c:v>
                </c:pt>
                <c:pt idx="433">
                  <c:v>#N/A</c:v>
                </c:pt>
                <c:pt idx="434">
                  <c:v>#N/A</c:v>
                </c:pt>
                <c:pt idx="435">
                  <c:v>#N/A</c:v>
                </c:pt>
                <c:pt idx="436">
                  <c:v>#N/A</c:v>
                </c:pt>
                <c:pt idx="437">
                  <c:v>33.863131945195782</c:v>
                </c:pt>
                <c:pt idx="438">
                  <c:v>#N/A</c:v>
                </c:pt>
                <c:pt idx="439">
                  <c:v>38.88422043715142</c:v>
                </c:pt>
                <c:pt idx="440">
                  <c:v>36.266899724302384</c:v>
                </c:pt>
                <c:pt idx="441">
                  <c:v>#N/A</c:v>
                </c:pt>
                <c:pt idx="442">
                  <c:v>#N/A</c:v>
                </c:pt>
                <c:pt idx="443">
                  <c:v>#N/A</c:v>
                </c:pt>
                <c:pt idx="444">
                  <c:v>#N/A</c:v>
                </c:pt>
                <c:pt idx="445">
                  <c:v>#N/A</c:v>
                </c:pt>
                <c:pt idx="446">
                  <c:v>#N/A</c:v>
                </c:pt>
                <c:pt idx="447">
                  <c:v>#N/A</c:v>
                </c:pt>
                <c:pt idx="448">
                  <c:v>#N/A</c:v>
                </c:pt>
                <c:pt idx="449">
                  <c:v>23.457351363383005</c:v>
                </c:pt>
                <c:pt idx="450">
                  <c:v>#N/A</c:v>
                </c:pt>
                <c:pt idx="451">
                  <c:v>#N/A</c:v>
                </c:pt>
                <c:pt idx="452">
                  <c:v>#N/A</c:v>
                </c:pt>
                <c:pt idx="453">
                  <c:v>#N/A</c:v>
                </c:pt>
                <c:pt idx="454">
                  <c:v>#N/A</c:v>
                </c:pt>
                <c:pt idx="455">
                  <c:v>#N/A</c:v>
                </c:pt>
                <c:pt idx="456">
                  <c:v>#N/A</c:v>
                </c:pt>
                <c:pt idx="457">
                  <c:v>23.682627309843696</c:v>
                </c:pt>
                <c:pt idx="458">
                  <c:v>#N/A</c:v>
                </c:pt>
                <c:pt idx="459">
                  <c:v>#N/A</c:v>
                </c:pt>
                <c:pt idx="460">
                  <c:v>#N/A</c:v>
                </c:pt>
                <c:pt idx="461">
                  <c:v>#N/A</c:v>
                </c:pt>
                <c:pt idx="462">
                  <c:v>#N/A</c:v>
                </c:pt>
                <c:pt idx="463">
                  <c:v>#N/A</c:v>
                </c:pt>
                <c:pt idx="464">
                  <c:v>#N/A</c:v>
                </c:pt>
                <c:pt idx="465">
                  <c:v>#N/A</c:v>
                </c:pt>
                <c:pt idx="466">
                  <c:v>23.360306628725652</c:v>
                </c:pt>
                <c:pt idx="467">
                  <c:v>23.793633978946122</c:v>
                </c:pt>
                <c:pt idx="468">
                  <c:v>#N/A</c:v>
                </c:pt>
                <c:pt idx="469">
                  <c:v>14.496140836418855</c:v>
                </c:pt>
                <c:pt idx="470">
                  <c:v>#N/A</c:v>
                </c:pt>
                <c:pt idx="471">
                  <c:v>20.573947520322829</c:v>
                </c:pt>
                <c:pt idx="472">
                  <c:v>#N/A</c:v>
                </c:pt>
                <c:pt idx="473">
                  <c:v>#N/A</c:v>
                </c:pt>
                <c:pt idx="474">
                  <c:v>#N/A</c:v>
                </c:pt>
                <c:pt idx="475">
                  <c:v>#N/A</c:v>
                </c:pt>
                <c:pt idx="476">
                  <c:v>38.223282216402005</c:v>
                </c:pt>
                <c:pt idx="477">
                  <c:v>41.490528517850471</c:v>
                </c:pt>
                <c:pt idx="478">
                  <c:v>12.968651602623483</c:v>
                </c:pt>
                <c:pt idx="479">
                  <c:v>8.6416176959765529</c:v>
                </c:pt>
                <c:pt idx="480">
                  <c:v>#N/A</c:v>
                </c:pt>
                <c:pt idx="481">
                  <c:v>#N/A</c:v>
                </c:pt>
                <c:pt idx="482">
                  <c:v>#N/A</c:v>
                </c:pt>
                <c:pt idx="483">
                  <c:v>14.52931384835272</c:v>
                </c:pt>
                <c:pt idx="484">
                  <c:v>#N/A</c:v>
                </c:pt>
                <c:pt idx="485">
                  <c:v>31.078753252561516</c:v>
                </c:pt>
                <c:pt idx="486">
                  <c:v>#N/A</c:v>
                </c:pt>
                <c:pt idx="487">
                  <c:v>#N/A</c:v>
                </c:pt>
                <c:pt idx="488">
                  <c:v>40.707780840929544</c:v>
                </c:pt>
                <c:pt idx="489">
                  <c:v>#N/A</c:v>
                </c:pt>
                <c:pt idx="490">
                  <c:v>9.621902801946451</c:v>
                </c:pt>
                <c:pt idx="491">
                  <c:v>14.809363442995846</c:v>
                </c:pt>
                <c:pt idx="492">
                  <c:v>27.591157585201177</c:v>
                </c:pt>
                <c:pt idx="493">
                  <c:v>25.184284725094635</c:v>
                </c:pt>
                <c:pt idx="494">
                  <c:v>#N/A</c:v>
                </c:pt>
                <c:pt idx="495">
                  <c:v>22.014698247979087</c:v>
                </c:pt>
                <c:pt idx="496">
                  <c:v>#N/A</c:v>
                </c:pt>
                <c:pt idx="497">
                  <c:v>#N/A</c:v>
                </c:pt>
                <c:pt idx="498">
                  <c:v>#N/A</c:v>
                </c:pt>
                <c:pt idx="499">
                  <c:v>#N/A</c:v>
                </c:pt>
                <c:pt idx="500">
                  <c:v>#N/A</c:v>
                </c:pt>
                <c:pt idx="501">
                  <c:v>35.040459943088479</c:v>
                </c:pt>
                <c:pt idx="502">
                  <c:v>#N/A</c:v>
                </c:pt>
                <c:pt idx="503">
                  <c:v>#N/A</c:v>
                </c:pt>
                <c:pt idx="504">
                  <c:v>#N/A</c:v>
                </c:pt>
                <c:pt idx="505">
                  <c:v>#N/A</c:v>
                </c:pt>
                <c:pt idx="506">
                  <c:v>#N/A</c:v>
                </c:pt>
                <c:pt idx="507">
                  <c:v>11.982638700601886</c:v>
                </c:pt>
                <c:pt idx="508">
                  <c:v>40.984402256379838</c:v>
                </c:pt>
                <c:pt idx="509">
                  <c:v>#N/A</c:v>
                </c:pt>
                <c:pt idx="510">
                  <c:v>39.068236267220399</c:v>
                </c:pt>
                <c:pt idx="511">
                  <c:v>#N/A</c:v>
                </c:pt>
                <c:pt idx="512">
                  <c:v>#N/A</c:v>
                </c:pt>
                <c:pt idx="513">
                  <c:v>33.535029810558171</c:v>
                </c:pt>
                <c:pt idx="514">
                  <c:v>#N/A</c:v>
                </c:pt>
                <c:pt idx="515">
                  <c:v>39.307282687755226</c:v>
                </c:pt>
                <c:pt idx="516">
                  <c:v>34.05890767404</c:v>
                </c:pt>
                <c:pt idx="517">
                  <c:v>31.081247141492941</c:v>
                </c:pt>
                <c:pt idx="518">
                  <c:v>#N/A</c:v>
                </c:pt>
                <c:pt idx="519">
                  <c:v>#N/A</c:v>
                </c:pt>
                <c:pt idx="520">
                  <c:v>36.193294368712166</c:v>
                </c:pt>
                <c:pt idx="521">
                  <c:v>#N/A</c:v>
                </c:pt>
                <c:pt idx="522">
                  <c:v>39.482788721130866</c:v>
                </c:pt>
                <c:pt idx="523">
                  <c:v>36.724017199533627</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01FD-499B-BF64-32BEE833CC61}"/>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01FD-499B-BF64-32BEE833CC61}"/>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Plant_Real'!$N$26:$N$1000</c:f>
              <c:numCache>
                <c:formatCode>0.00</c:formatCode>
                <c:ptCount val="975"/>
                <c:pt idx="0">
                  <c:v>37.316145967800914</c:v>
                </c:pt>
                <c:pt idx="1">
                  <c:v>#N/A</c:v>
                </c:pt>
                <c:pt idx="2">
                  <c:v>55.46669167056907</c:v>
                </c:pt>
                <c:pt idx="3">
                  <c:v>56.207492697921587</c:v>
                </c:pt>
                <c:pt idx="4">
                  <c:v>65.168136156990997</c:v>
                </c:pt>
                <c:pt idx="5">
                  <c:v>54.115474156340554</c:v>
                </c:pt>
                <c:pt idx="6">
                  <c:v>39.052461012560364</c:v>
                </c:pt>
                <c:pt idx="7">
                  <c:v>46.800914369227385</c:v>
                </c:pt>
                <c:pt idx="8">
                  <c:v>36.341307648365323</c:v>
                </c:pt>
                <c:pt idx="9">
                  <c:v>#N/A</c:v>
                </c:pt>
                <c:pt idx="10">
                  <c:v>#N/A</c:v>
                </c:pt>
                <c:pt idx="11">
                  <c:v>#N/A</c:v>
                </c:pt>
                <c:pt idx="12">
                  <c:v>36.076610796055419</c:v>
                </c:pt>
                <c:pt idx="13">
                  <c:v>#N/A</c:v>
                </c:pt>
                <c:pt idx="14">
                  <c:v>#N/A</c:v>
                </c:pt>
                <c:pt idx="15">
                  <c:v>40.851940673785904</c:v>
                </c:pt>
                <c:pt idx="16">
                  <c:v>32.363801062472675</c:v>
                </c:pt>
                <c:pt idx="17">
                  <c:v>105.47064497888262</c:v>
                </c:pt>
                <c:pt idx="18">
                  <c:v>91.884728624723607</c:v>
                </c:pt>
                <c:pt idx="19">
                  <c:v>#N/A</c:v>
                </c:pt>
                <c:pt idx="20">
                  <c:v>31.450462067167955</c:v>
                </c:pt>
                <c:pt idx="21">
                  <c:v>#N/A</c:v>
                </c:pt>
                <c:pt idx="22">
                  <c:v>52.548240102295047</c:v>
                </c:pt>
                <c:pt idx="23">
                  <c:v>#N/A</c:v>
                </c:pt>
                <c:pt idx="24">
                  <c:v>#N/A</c:v>
                </c:pt>
                <c:pt idx="25">
                  <c:v>32.134054886142728</c:v>
                </c:pt>
                <c:pt idx="26">
                  <c:v>36.999625707829722</c:v>
                </c:pt>
                <c:pt idx="27">
                  <c:v>#N/A</c:v>
                </c:pt>
                <c:pt idx="28">
                  <c:v>31.307039976703372</c:v>
                </c:pt>
                <c:pt idx="29">
                  <c:v>24.667894514388486</c:v>
                </c:pt>
                <c:pt idx="30">
                  <c:v>#N/A</c:v>
                </c:pt>
                <c:pt idx="31">
                  <c:v>35.083336420730461</c:v>
                </c:pt>
                <c:pt idx="32">
                  <c:v>33.794276725604561</c:v>
                </c:pt>
                <c:pt idx="33">
                  <c:v>28.907939710909886</c:v>
                </c:pt>
                <c:pt idx="34">
                  <c:v>#N/A</c:v>
                </c:pt>
                <c:pt idx="35">
                  <c:v>#N/A</c:v>
                </c:pt>
                <c:pt idx="36">
                  <c:v>33.796519439191975</c:v>
                </c:pt>
                <c:pt idx="37">
                  <c:v>#N/A</c:v>
                </c:pt>
                <c:pt idx="38">
                  <c:v>#N/A</c:v>
                </c:pt>
                <c:pt idx="39">
                  <c:v>#N/A</c:v>
                </c:pt>
                <c:pt idx="40">
                  <c:v>30.77533403853899</c:v>
                </c:pt>
                <c:pt idx="41">
                  <c:v>#N/A</c:v>
                </c:pt>
                <c:pt idx="42">
                  <c:v>#N/A</c:v>
                </c:pt>
                <c:pt idx="43">
                  <c:v>28.660565417989964</c:v>
                </c:pt>
                <c:pt idx="44">
                  <c:v>21.437538145620508</c:v>
                </c:pt>
                <c:pt idx="45">
                  <c:v>#N/A</c:v>
                </c:pt>
                <c:pt idx="46">
                  <c:v>#N/A</c:v>
                </c:pt>
                <c:pt idx="47">
                  <c:v>#N/A</c:v>
                </c:pt>
                <c:pt idx="48">
                  <c:v>#N/A</c:v>
                </c:pt>
                <c:pt idx="49">
                  <c:v>30.700573851612994</c:v>
                </c:pt>
                <c:pt idx="50">
                  <c:v>37.416856214507433</c:v>
                </c:pt>
                <c:pt idx="51">
                  <c:v>#N/A</c:v>
                </c:pt>
                <c:pt idx="52">
                  <c:v>32.735929272767258</c:v>
                </c:pt>
                <c:pt idx="53">
                  <c:v>33.499417438860732</c:v>
                </c:pt>
                <c:pt idx="54">
                  <c:v>29.691232328984142</c:v>
                </c:pt>
                <c:pt idx="55">
                  <c:v>#N/A</c:v>
                </c:pt>
                <c:pt idx="56">
                  <c:v>73.600743406030261</c:v>
                </c:pt>
                <c:pt idx="57">
                  <c:v>73.600739536035249</c:v>
                </c:pt>
                <c:pt idx="58">
                  <c:v>33.487259804185655</c:v>
                </c:pt>
                <c:pt idx="59">
                  <c:v>#N/A</c:v>
                </c:pt>
                <c:pt idx="60">
                  <c:v>#N/A</c:v>
                </c:pt>
                <c:pt idx="61">
                  <c:v>73.600743406030261</c:v>
                </c:pt>
                <c:pt idx="62">
                  <c:v>#N/A</c:v>
                </c:pt>
                <c:pt idx="63">
                  <c:v>36.513123482639479</c:v>
                </c:pt>
                <c:pt idx="64">
                  <c:v>33.622401728452886</c:v>
                </c:pt>
                <c:pt idx="65">
                  <c:v>34.049292036020617</c:v>
                </c:pt>
                <c:pt idx="66">
                  <c:v>#N/A</c:v>
                </c:pt>
                <c:pt idx="67">
                  <c:v>36.513123482639479</c:v>
                </c:pt>
                <c:pt idx="68">
                  <c:v>#N/A</c:v>
                </c:pt>
                <c:pt idx="69">
                  <c:v>#N/A</c:v>
                </c:pt>
                <c:pt idx="70">
                  <c:v>29.487236777786748</c:v>
                </c:pt>
                <c:pt idx="71">
                  <c:v>31.967170074100956</c:v>
                </c:pt>
                <c:pt idx="72">
                  <c:v>#N/A</c:v>
                </c:pt>
                <c:pt idx="73">
                  <c:v>31.262739789127295</c:v>
                </c:pt>
                <c:pt idx="74">
                  <c:v>#N/A</c:v>
                </c:pt>
                <c:pt idx="75">
                  <c:v>49.769679947259618</c:v>
                </c:pt>
                <c:pt idx="76">
                  <c:v>41.080086849091401</c:v>
                </c:pt>
                <c:pt idx="77">
                  <c:v>46.101391921019619</c:v>
                </c:pt>
                <c:pt idx="78">
                  <c:v>#N/A</c:v>
                </c:pt>
                <c:pt idx="79">
                  <c:v>44.534307689788285</c:v>
                </c:pt>
                <c:pt idx="80">
                  <c:v>#N/A</c:v>
                </c:pt>
                <c:pt idx="81">
                  <c:v>#N/A</c:v>
                </c:pt>
                <c:pt idx="82">
                  <c:v>#N/A</c:v>
                </c:pt>
                <c:pt idx="83">
                  <c:v>47.228435080175188</c:v>
                </c:pt>
                <c:pt idx="84">
                  <c:v>54.831217055713758</c:v>
                </c:pt>
                <c:pt idx="85">
                  <c:v>#N/A</c:v>
                </c:pt>
                <c:pt idx="86">
                  <c:v>#N/A</c:v>
                </c:pt>
                <c:pt idx="87">
                  <c:v>47.163927199809898</c:v>
                </c:pt>
                <c:pt idx="88">
                  <c:v>#N/A</c:v>
                </c:pt>
                <c:pt idx="89">
                  <c:v>#N/A</c:v>
                </c:pt>
                <c:pt idx="90">
                  <c:v>#N/A</c:v>
                </c:pt>
                <c:pt idx="91">
                  <c:v>#N/A</c:v>
                </c:pt>
                <c:pt idx="92">
                  <c:v>#N/A</c:v>
                </c:pt>
                <c:pt idx="93">
                  <c:v>39.134026651528615</c:v>
                </c:pt>
                <c:pt idx="94">
                  <c:v>#N/A</c:v>
                </c:pt>
                <c:pt idx="95">
                  <c:v>31.028016338003077</c:v>
                </c:pt>
                <c:pt idx="96">
                  <c:v>52.582344376865166</c:v>
                </c:pt>
                <c:pt idx="97">
                  <c:v>61.699091426004827</c:v>
                </c:pt>
                <c:pt idx="98">
                  <c:v>#N/A</c:v>
                </c:pt>
                <c:pt idx="99">
                  <c:v>#N/A</c:v>
                </c:pt>
                <c:pt idx="100">
                  <c:v>34.741834299260212</c:v>
                </c:pt>
                <c:pt idx="101">
                  <c:v>36.983012544617949</c:v>
                </c:pt>
                <c:pt idx="102">
                  <c:v>#N/A</c:v>
                </c:pt>
                <c:pt idx="103">
                  <c:v>49.545527596224304</c:v>
                </c:pt>
                <c:pt idx="104">
                  <c:v>#N/A</c:v>
                </c:pt>
                <c:pt idx="105">
                  <c:v>#N/A</c:v>
                </c:pt>
                <c:pt idx="106">
                  <c:v>#N/A</c:v>
                </c:pt>
                <c:pt idx="107">
                  <c:v>#N/A</c:v>
                </c:pt>
                <c:pt idx="108">
                  <c:v>#N/A</c:v>
                </c:pt>
                <c:pt idx="109">
                  <c:v>#N/A</c:v>
                </c:pt>
                <c:pt idx="110">
                  <c:v>#N/A</c:v>
                </c:pt>
                <c:pt idx="111">
                  <c:v>43.615256107031968</c:v>
                </c:pt>
                <c:pt idx="112">
                  <c:v>45.391087828446175</c:v>
                </c:pt>
                <c:pt idx="113">
                  <c:v>69.646986147174914</c:v>
                </c:pt>
                <c:pt idx="114">
                  <c:v>81.946745608441361</c:v>
                </c:pt>
                <c:pt idx="115">
                  <c:v>52.431678612164852</c:v>
                </c:pt>
                <c:pt idx="116">
                  <c:v>46.3538344305423</c:v>
                </c:pt>
                <c:pt idx="117">
                  <c:v>47.884385567399825</c:v>
                </c:pt>
                <c:pt idx="118">
                  <c:v>65.631078025334546</c:v>
                </c:pt>
                <c:pt idx="119">
                  <c:v>59.336750937894756</c:v>
                </c:pt>
                <c:pt idx="120">
                  <c:v>42.182501744653727</c:v>
                </c:pt>
                <c:pt idx="121">
                  <c:v>#N/A</c:v>
                </c:pt>
                <c:pt idx="122">
                  <c:v>65.8187734404179</c:v>
                </c:pt>
                <c:pt idx="123">
                  <c:v>#N/A</c:v>
                </c:pt>
                <c:pt idx="124">
                  <c:v>#N/A</c:v>
                </c:pt>
                <c:pt idx="125">
                  <c:v>#N/A</c:v>
                </c:pt>
                <c:pt idx="126">
                  <c:v>#N/A</c:v>
                </c:pt>
                <c:pt idx="127">
                  <c:v>49.212918702096033</c:v>
                </c:pt>
                <c:pt idx="128">
                  <c:v>43.440023381321026</c:v>
                </c:pt>
                <c:pt idx="129">
                  <c:v>#N/A</c:v>
                </c:pt>
                <c:pt idx="130">
                  <c:v>#N/A</c:v>
                </c:pt>
                <c:pt idx="131">
                  <c:v>47.288116920467303</c:v>
                </c:pt>
                <c:pt idx="132">
                  <c:v>47.288116920467303</c:v>
                </c:pt>
                <c:pt idx="133">
                  <c:v>58.551190296272736</c:v>
                </c:pt>
                <c:pt idx="134">
                  <c:v>54.443182863895274</c:v>
                </c:pt>
                <c:pt idx="135">
                  <c:v>60.921407980900824</c:v>
                </c:pt>
                <c:pt idx="136">
                  <c:v>41.722353440786286</c:v>
                </c:pt>
                <c:pt idx="137">
                  <c:v>41.722071563738368</c:v>
                </c:pt>
                <c:pt idx="138">
                  <c:v>#N/A</c:v>
                </c:pt>
                <c:pt idx="139">
                  <c:v>#N/A</c:v>
                </c:pt>
                <c:pt idx="140">
                  <c:v>60.190808721425149</c:v>
                </c:pt>
                <c:pt idx="141">
                  <c:v>#N/A</c:v>
                </c:pt>
                <c:pt idx="142">
                  <c:v>83.585314143059776</c:v>
                </c:pt>
                <c:pt idx="143">
                  <c:v>73.345539080987436</c:v>
                </c:pt>
                <c:pt idx="144">
                  <c:v>62.945633059342939</c:v>
                </c:pt>
                <c:pt idx="145">
                  <c:v>#N/A</c:v>
                </c:pt>
                <c:pt idx="146">
                  <c:v>#N/A</c:v>
                </c:pt>
                <c:pt idx="147">
                  <c:v>#N/A</c:v>
                </c:pt>
                <c:pt idx="148">
                  <c:v>#N/A</c:v>
                </c:pt>
                <c:pt idx="149">
                  <c:v>46.96211027762368</c:v>
                </c:pt>
                <c:pt idx="150">
                  <c:v>#N/A</c:v>
                </c:pt>
                <c:pt idx="151">
                  <c:v>#N/A</c:v>
                </c:pt>
                <c:pt idx="152">
                  <c:v>#N/A</c:v>
                </c:pt>
                <c:pt idx="153">
                  <c:v>#N/A</c:v>
                </c:pt>
                <c:pt idx="154">
                  <c:v>66.235617530269266</c:v>
                </c:pt>
                <c:pt idx="155">
                  <c:v>#N/A</c:v>
                </c:pt>
                <c:pt idx="156">
                  <c:v>#N/A</c:v>
                </c:pt>
                <c:pt idx="157">
                  <c:v>#N/A</c:v>
                </c:pt>
                <c:pt idx="158">
                  <c:v>#N/A</c:v>
                </c:pt>
                <c:pt idx="159">
                  <c:v>#N/A</c:v>
                </c:pt>
                <c:pt idx="160">
                  <c:v>48.67079166225902</c:v>
                </c:pt>
                <c:pt idx="161">
                  <c:v>48.075926430831409</c:v>
                </c:pt>
                <c:pt idx="162">
                  <c:v>#N/A</c:v>
                </c:pt>
                <c:pt idx="163">
                  <c:v>#N/A</c:v>
                </c:pt>
                <c:pt idx="164">
                  <c:v>66.436936023816074</c:v>
                </c:pt>
                <c:pt idx="165">
                  <c:v>46.486252470740304</c:v>
                </c:pt>
                <c:pt idx="166">
                  <c:v>71.804556094636368</c:v>
                </c:pt>
                <c:pt idx="167">
                  <c:v>73.253370955769938</c:v>
                </c:pt>
                <c:pt idx="168">
                  <c:v>#N/A</c:v>
                </c:pt>
                <c:pt idx="169">
                  <c:v>#N/A</c:v>
                </c:pt>
                <c:pt idx="170">
                  <c:v>63.080601724903453</c:v>
                </c:pt>
                <c:pt idx="171">
                  <c:v>60.70058012306459</c:v>
                </c:pt>
                <c:pt idx="172">
                  <c:v>68.425944971493024</c:v>
                </c:pt>
                <c:pt idx="173">
                  <c:v>55.916795128585882</c:v>
                </c:pt>
                <c:pt idx="174">
                  <c:v>#N/A</c:v>
                </c:pt>
                <c:pt idx="175">
                  <c:v>#N/A</c:v>
                </c:pt>
                <c:pt idx="176">
                  <c:v>62.282138723562106</c:v>
                </c:pt>
                <c:pt idx="177">
                  <c:v>40.41345843619002</c:v>
                </c:pt>
                <c:pt idx="178">
                  <c:v>55.889456038501159</c:v>
                </c:pt>
                <c:pt idx="179">
                  <c:v>63.662325905365599</c:v>
                </c:pt>
                <c:pt idx="180">
                  <c:v>53.931406313957744</c:v>
                </c:pt>
                <c:pt idx="181">
                  <c:v>#N/A</c:v>
                </c:pt>
                <c:pt idx="182">
                  <c:v>#N/A</c:v>
                </c:pt>
                <c:pt idx="183">
                  <c:v>#N/A</c:v>
                </c:pt>
                <c:pt idx="184">
                  <c:v>#N/A</c:v>
                </c:pt>
                <c:pt idx="185">
                  <c:v>122.04766395624132</c:v>
                </c:pt>
                <c:pt idx="186">
                  <c:v>119.10229729968393</c:v>
                </c:pt>
                <c:pt idx="187">
                  <c:v>#N/A</c:v>
                </c:pt>
                <c:pt idx="188">
                  <c:v>#N/A</c:v>
                </c:pt>
                <c:pt idx="189">
                  <c:v>#N/A</c:v>
                </c:pt>
                <c:pt idx="190">
                  <c:v>#N/A</c:v>
                </c:pt>
                <c:pt idx="191">
                  <c:v>52.170536599063908</c:v>
                </c:pt>
                <c:pt idx="192">
                  <c:v>#N/A</c:v>
                </c:pt>
                <c:pt idx="193">
                  <c:v>#N/A</c:v>
                </c:pt>
                <c:pt idx="194">
                  <c:v>#N/A</c:v>
                </c:pt>
                <c:pt idx="195">
                  <c:v>78.749009539743909</c:v>
                </c:pt>
                <c:pt idx="196">
                  <c:v>74.688626116084635</c:v>
                </c:pt>
                <c:pt idx="197">
                  <c:v>#N/A</c:v>
                </c:pt>
                <c:pt idx="198">
                  <c:v>#N/A</c:v>
                </c:pt>
                <c:pt idx="199">
                  <c:v>#N/A</c:v>
                </c:pt>
                <c:pt idx="200">
                  <c:v>#N/A</c:v>
                </c:pt>
                <c:pt idx="201">
                  <c:v>#N/A</c:v>
                </c:pt>
                <c:pt idx="202">
                  <c:v>56.54180805052561</c:v>
                </c:pt>
                <c:pt idx="203">
                  <c:v>66.72505672343928</c:v>
                </c:pt>
                <c:pt idx="204">
                  <c:v>#N/A</c:v>
                </c:pt>
                <c:pt idx="205">
                  <c:v>#N/A</c:v>
                </c:pt>
                <c:pt idx="206">
                  <c:v>#N/A</c:v>
                </c:pt>
                <c:pt idx="207">
                  <c:v>#N/A</c:v>
                </c:pt>
                <c:pt idx="208">
                  <c:v>57.664845839357071</c:v>
                </c:pt>
                <c:pt idx="209">
                  <c:v>48.946592824663824</c:v>
                </c:pt>
                <c:pt idx="210">
                  <c:v>50.274844626241673</c:v>
                </c:pt>
                <c:pt idx="211">
                  <c:v>69.479758483943243</c:v>
                </c:pt>
                <c:pt idx="212">
                  <c:v>51.022058174156811</c:v>
                </c:pt>
                <c:pt idx="213">
                  <c:v>80.718499373364054</c:v>
                </c:pt>
                <c:pt idx="214">
                  <c:v>72.860244680831116</c:v>
                </c:pt>
                <c:pt idx="215">
                  <c:v>68.213787374648959</c:v>
                </c:pt>
                <c:pt idx="216">
                  <c:v>80.258440471147864</c:v>
                </c:pt>
                <c:pt idx="217">
                  <c:v>68.861857758063778</c:v>
                </c:pt>
                <c:pt idx="218">
                  <c:v>#N/A</c:v>
                </c:pt>
                <c:pt idx="219">
                  <c:v>#N/A</c:v>
                </c:pt>
                <c:pt idx="220">
                  <c:v>#N/A</c:v>
                </c:pt>
                <c:pt idx="221">
                  <c:v>#N/A</c:v>
                </c:pt>
                <c:pt idx="222">
                  <c:v>#N/A</c:v>
                </c:pt>
                <c:pt idx="223">
                  <c:v>#N/A</c:v>
                </c:pt>
                <c:pt idx="224">
                  <c:v>127.64576226583364</c:v>
                </c:pt>
                <c:pt idx="225">
                  <c:v>#N/A</c:v>
                </c:pt>
                <c:pt idx="226">
                  <c:v>#N/A</c:v>
                </c:pt>
                <c:pt idx="227">
                  <c:v>#N/A</c:v>
                </c:pt>
                <c:pt idx="228">
                  <c:v>55.051194055015038</c:v>
                </c:pt>
                <c:pt idx="229">
                  <c:v>75.377349998446761</c:v>
                </c:pt>
                <c:pt idx="230">
                  <c:v>#N/A</c:v>
                </c:pt>
                <c:pt idx="231">
                  <c:v>#N/A</c:v>
                </c:pt>
                <c:pt idx="232">
                  <c:v>61.785907414106148</c:v>
                </c:pt>
                <c:pt idx="233">
                  <c:v>43.685160695759585</c:v>
                </c:pt>
                <c:pt idx="234">
                  <c:v>#N/A</c:v>
                </c:pt>
                <c:pt idx="235">
                  <c:v>51.476278012128354</c:v>
                </c:pt>
                <c:pt idx="236">
                  <c:v>#N/A</c:v>
                </c:pt>
                <c:pt idx="237">
                  <c:v>#N/A</c:v>
                </c:pt>
                <c:pt idx="238">
                  <c:v>#N/A</c:v>
                </c:pt>
                <c:pt idx="239">
                  <c:v>#N/A</c:v>
                </c:pt>
                <c:pt idx="240">
                  <c:v>54.018361506032235</c:v>
                </c:pt>
                <c:pt idx="241">
                  <c:v>#N/A</c:v>
                </c:pt>
                <c:pt idx="242">
                  <c:v>50.615674600031234</c:v>
                </c:pt>
                <c:pt idx="243">
                  <c:v>94.286549025983675</c:v>
                </c:pt>
                <c:pt idx="244">
                  <c:v>#N/A</c:v>
                </c:pt>
                <c:pt idx="245">
                  <c:v>68.130142831247824</c:v>
                </c:pt>
                <c:pt idx="246">
                  <c:v>#N/A</c:v>
                </c:pt>
                <c:pt idx="247">
                  <c:v>#N/A</c:v>
                </c:pt>
                <c:pt idx="248">
                  <c:v>#N/A</c:v>
                </c:pt>
                <c:pt idx="249">
                  <c:v>#N/A</c:v>
                </c:pt>
                <c:pt idx="250">
                  <c:v>92.779375064336662</c:v>
                </c:pt>
                <c:pt idx="251">
                  <c:v>57.299487605525094</c:v>
                </c:pt>
                <c:pt idx="252">
                  <c:v>38.705952937374548</c:v>
                </c:pt>
                <c:pt idx="253">
                  <c:v>57.38856250754133</c:v>
                </c:pt>
                <c:pt idx="254">
                  <c:v>46.111471705826936</c:v>
                </c:pt>
                <c:pt idx="255">
                  <c:v>#N/A</c:v>
                </c:pt>
                <c:pt idx="256">
                  <c:v>#N/A</c:v>
                </c:pt>
                <c:pt idx="257">
                  <c:v>92.536741983765111</c:v>
                </c:pt>
                <c:pt idx="258">
                  <c:v>57.410270108349678</c:v>
                </c:pt>
                <c:pt idx="259">
                  <c:v>#N/A</c:v>
                </c:pt>
                <c:pt idx="260">
                  <c:v>#N/A</c:v>
                </c:pt>
                <c:pt idx="261">
                  <c:v>#N/A</c:v>
                </c:pt>
                <c:pt idx="262">
                  <c:v>35.953297489585509</c:v>
                </c:pt>
                <c:pt idx="263">
                  <c:v>44.895809867274615</c:v>
                </c:pt>
                <c:pt idx="264">
                  <c:v>#N/A</c:v>
                </c:pt>
                <c:pt idx="265">
                  <c:v>#N/A</c:v>
                </c:pt>
                <c:pt idx="266">
                  <c:v>40.565686131616694</c:v>
                </c:pt>
                <c:pt idx="267">
                  <c:v>#N/A</c:v>
                </c:pt>
                <c:pt idx="268">
                  <c:v>34.896993028465928</c:v>
                </c:pt>
                <c:pt idx="269">
                  <c:v>29.336662873283966</c:v>
                </c:pt>
                <c:pt idx="270">
                  <c:v>#N/A</c:v>
                </c:pt>
                <c:pt idx="271">
                  <c:v>#N/A</c:v>
                </c:pt>
                <c:pt idx="272">
                  <c:v>57.32659221737881</c:v>
                </c:pt>
                <c:pt idx="273">
                  <c:v>#N/A</c:v>
                </c:pt>
                <c:pt idx="274">
                  <c:v>45.566907158952453</c:v>
                </c:pt>
                <c:pt idx="275">
                  <c:v>#N/A</c:v>
                </c:pt>
                <c:pt idx="276">
                  <c:v>#N/A</c:v>
                </c:pt>
                <c:pt idx="277">
                  <c:v>#N/A</c:v>
                </c:pt>
                <c:pt idx="278">
                  <c:v>#N/A</c:v>
                </c:pt>
                <c:pt idx="279">
                  <c:v>#N/A</c:v>
                </c:pt>
                <c:pt idx="280">
                  <c:v>#N/A</c:v>
                </c:pt>
                <c:pt idx="281">
                  <c:v>34.055190858000728</c:v>
                </c:pt>
                <c:pt idx="282">
                  <c:v>64.736450835415084</c:v>
                </c:pt>
                <c:pt idx="283">
                  <c:v>31.86889917399208</c:v>
                </c:pt>
                <c:pt idx="284">
                  <c:v>70.33016409721202</c:v>
                </c:pt>
                <c:pt idx="285">
                  <c:v>#N/A</c:v>
                </c:pt>
                <c:pt idx="286">
                  <c:v>21.990771670089622</c:v>
                </c:pt>
                <c:pt idx="287">
                  <c:v>#N/A</c:v>
                </c:pt>
                <c:pt idx="288">
                  <c:v>37.717280529399289</c:v>
                </c:pt>
                <c:pt idx="289">
                  <c:v>48.168516891188219</c:v>
                </c:pt>
                <c:pt idx="290">
                  <c:v>#N/A</c:v>
                </c:pt>
                <c:pt idx="291">
                  <c:v>#N/A</c:v>
                </c:pt>
                <c:pt idx="292">
                  <c:v>79.723073466534032</c:v>
                </c:pt>
                <c:pt idx="293">
                  <c:v>41.35820448678151</c:v>
                </c:pt>
                <c:pt idx="294">
                  <c:v>#N/A</c:v>
                </c:pt>
                <c:pt idx="295">
                  <c:v>#N/A</c:v>
                </c:pt>
                <c:pt idx="296">
                  <c:v>59.869769470009743</c:v>
                </c:pt>
                <c:pt idx="297">
                  <c:v>47.126655333470708</c:v>
                </c:pt>
                <c:pt idx="298">
                  <c:v>#N/A</c:v>
                </c:pt>
                <c:pt idx="299">
                  <c:v>42.93193584764699</c:v>
                </c:pt>
                <c:pt idx="300">
                  <c:v>42.93193584764699</c:v>
                </c:pt>
                <c:pt idx="301">
                  <c:v>26.886424019086167</c:v>
                </c:pt>
                <c:pt idx="302">
                  <c:v>28.56001294211082</c:v>
                </c:pt>
                <c:pt idx="303">
                  <c:v>41.462216087728883</c:v>
                </c:pt>
                <c:pt idx="304">
                  <c:v>36.88208756641</c:v>
                </c:pt>
                <c:pt idx="305">
                  <c:v>71.720529501670242</c:v>
                </c:pt>
                <c:pt idx="306">
                  <c:v>37.980822034396837</c:v>
                </c:pt>
                <c:pt idx="307">
                  <c:v>29.809112595620032</c:v>
                </c:pt>
                <c:pt idx="308">
                  <c:v>28.178213079124657</c:v>
                </c:pt>
                <c:pt idx="309">
                  <c:v>30.664516316191968</c:v>
                </c:pt>
                <c:pt idx="310">
                  <c:v>#N/A</c:v>
                </c:pt>
                <c:pt idx="311">
                  <c:v>#N/A</c:v>
                </c:pt>
                <c:pt idx="312">
                  <c:v>79.052980699417432</c:v>
                </c:pt>
                <c:pt idx="313">
                  <c:v>38.590776432586644</c:v>
                </c:pt>
                <c:pt idx="314">
                  <c:v>30.655390489387361</c:v>
                </c:pt>
                <c:pt idx="315">
                  <c:v>31.484102475881581</c:v>
                </c:pt>
                <c:pt idx="316">
                  <c:v>31.395575716661703</c:v>
                </c:pt>
                <c:pt idx="317">
                  <c:v>#N/A</c:v>
                </c:pt>
                <c:pt idx="318">
                  <c:v>31.983850134228899</c:v>
                </c:pt>
                <c:pt idx="319">
                  <c:v>#N/A</c:v>
                </c:pt>
                <c:pt idx="320">
                  <c:v>#N/A</c:v>
                </c:pt>
                <c:pt idx="321">
                  <c:v>34.654698748673859</c:v>
                </c:pt>
                <c:pt idx="322">
                  <c:v>45.206922979195177</c:v>
                </c:pt>
                <c:pt idx="323">
                  <c:v>29.48511184249227</c:v>
                </c:pt>
                <c:pt idx="324">
                  <c:v>#N/A</c:v>
                </c:pt>
                <c:pt idx="325">
                  <c:v>#N/A</c:v>
                </c:pt>
                <c:pt idx="326">
                  <c:v>31.484102475881578</c:v>
                </c:pt>
                <c:pt idx="327">
                  <c:v>39.240112732067381</c:v>
                </c:pt>
                <c:pt idx="328">
                  <c:v>32.952201484399168</c:v>
                </c:pt>
                <c:pt idx="329">
                  <c:v>#N/A</c:v>
                </c:pt>
                <c:pt idx="330">
                  <c:v>#N/A</c:v>
                </c:pt>
                <c:pt idx="331">
                  <c:v>48.23513756998328</c:v>
                </c:pt>
                <c:pt idx="332">
                  <c:v>#N/A</c:v>
                </c:pt>
                <c:pt idx="333">
                  <c:v>#N/A</c:v>
                </c:pt>
                <c:pt idx="334">
                  <c:v>29.856923796576449</c:v>
                </c:pt>
                <c:pt idx="335">
                  <c:v>29.582581673494342</c:v>
                </c:pt>
                <c:pt idx="336">
                  <c:v>48.825832390429085</c:v>
                </c:pt>
                <c:pt idx="337">
                  <c:v>30.340520256976447</c:v>
                </c:pt>
                <c:pt idx="338">
                  <c:v>#N/A</c:v>
                </c:pt>
                <c:pt idx="339">
                  <c:v>22.976124576070212</c:v>
                </c:pt>
                <c:pt idx="340">
                  <c:v>22.483590323901463</c:v>
                </c:pt>
                <c:pt idx="341">
                  <c:v>#N/A</c:v>
                </c:pt>
                <c:pt idx="342">
                  <c:v>24.265830306546267</c:v>
                </c:pt>
                <c:pt idx="343">
                  <c:v>21.933922979020391</c:v>
                </c:pt>
                <c:pt idx="344">
                  <c:v>#N/A</c:v>
                </c:pt>
                <c:pt idx="345">
                  <c:v>#N/A</c:v>
                </c:pt>
                <c:pt idx="346">
                  <c:v>25.059391395655549</c:v>
                </c:pt>
                <c:pt idx="347">
                  <c:v>52.377219278614625</c:v>
                </c:pt>
                <c:pt idx="348">
                  <c:v>#N/A</c:v>
                </c:pt>
                <c:pt idx="349">
                  <c:v>21.440651623909716</c:v>
                </c:pt>
                <c:pt idx="350">
                  <c:v>23.635157464124131</c:v>
                </c:pt>
                <c:pt idx="351">
                  <c:v>24.572823237529832</c:v>
                </c:pt>
                <c:pt idx="352">
                  <c:v>#N/A</c:v>
                </c:pt>
                <c:pt idx="353">
                  <c:v>50.853558437683759</c:v>
                </c:pt>
                <c:pt idx="354">
                  <c:v>#N/A</c:v>
                </c:pt>
                <c:pt idx="355">
                  <c:v>#N/A</c:v>
                </c:pt>
                <c:pt idx="356">
                  <c:v>#N/A</c:v>
                </c:pt>
                <c:pt idx="357">
                  <c:v>21.460672452829751</c:v>
                </c:pt>
                <c:pt idx="358">
                  <c:v>20.10820649867177</c:v>
                </c:pt>
                <c:pt idx="359">
                  <c:v>21.458630127399633</c:v>
                </c:pt>
                <c:pt idx="360">
                  <c:v>20.108206498671777</c:v>
                </c:pt>
                <c:pt idx="361">
                  <c:v>22.298352608705354</c:v>
                </c:pt>
                <c:pt idx="362">
                  <c:v>#N/A</c:v>
                </c:pt>
                <c:pt idx="363">
                  <c:v>#N/A</c:v>
                </c:pt>
                <c:pt idx="364">
                  <c:v>24.644878906888074</c:v>
                </c:pt>
                <c:pt idx="365">
                  <c:v>#N/A</c:v>
                </c:pt>
                <c:pt idx="366">
                  <c:v>24.651599161673531</c:v>
                </c:pt>
                <c:pt idx="367">
                  <c:v>#N/A</c:v>
                </c:pt>
                <c:pt idx="368">
                  <c:v>#N/A</c:v>
                </c:pt>
                <c:pt idx="369">
                  <c:v>20.78718014020555</c:v>
                </c:pt>
                <c:pt idx="370">
                  <c:v>#N/A</c:v>
                </c:pt>
                <c:pt idx="371">
                  <c:v>20.948266504492199</c:v>
                </c:pt>
                <c:pt idx="372">
                  <c:v>32.830363697294402</c:v>
                </c:pt>
                <c:pt idx="373">
                  <c:v>22.455317071876951</c:v>
                </c:pt>
                <c:pt idx="374">
                  <c:v>27.071988263338721</c:v>
                </c:pt>
                <c:pt idx="375">
                  <c:v>23.383802633358894</c:v>
                </c:pt>
                <c:pt idx="376">
                  <c:v>#N/A</c:v>
                </c:pt>
                <c:pt idx="377">
                  <c:v>35.876910492058613</c:v>
                </c:pt>
                <c:pt idx="378">
                  <c:v>23.477713487308126</c:v>
                </c:pt>
                <c:pt idx="379">
                  <c:v>#N/A</c:v>
                </c:pt>
                <c:pt idx="380">
                  <c:v>#N/A</c:v>
                </c:pt>
                <c:pt idx="381">
                  <c:v>#N/A</c:v>
                </c:pt>
                <c:pt idx="382">
                  <c:v>25.825484836038935</c:v>
                </c:pt>
                <c:pt idx="383">
                  <c:v>20.982171688163589</c:v>
                </c:pt>
                <c:pt idx="384">
                  <c:v>24.602591127230419</c:v>
                </c:pt>
                <c:pt idx="385">
                  <c:v>24.052940228204392</c:v>
                </c:pt>
                <c:pt idx="386">
                  <c:v>22.377613228313233</c:v>
                </c:pt>
                <c:pt idx="387">
                  <c:v>21.998607840200858</c:v>
                </c:pt>
                <c:pt idx="388">
                  <c:v>22.538604947815806</c:v>
                </c:pt>
                <c:pt idx="389">
                  <c:v>32.825473369758015</c:v>
                </c:pt>
                <c:pt idx="390">
                  <c:v>26.878929845948623</c:v>
                </c:pt>
                <c:pt idx="391">
                  <c:v>20.513556377925564</c:v>
                </c:pt>
                <c:pt idx="392">
                  <c:v>42.007423962697324</c:v>
                </c:pt>
                <c:pt idx="393">
                  <c:v>23.294260137326631</c:v>
                </c:pt>
                <c:pt idx="394">
                  <c:v>31.493839705665611</c:v>
                </c:pt>
                <c:pt idx="395">
                  <c:v>28.923144367758791</c:v>
                </c:pt>
                <c:pt idx="396">
                  <c:v>28.554899014380045</c:v>
                </c:pt>
                <c:pt idx="397">
                  <c:v>#N/A</c:v>
                </c:pt>
                <c:pt idx="398">
                  <c:v>#N/A</c:v>
                </c:pt>
                <c:pt idx="399">
                  <c:v>#N/A</c:v>
                </c:pt>
                <c:pt idx="400">
                  <c:v>39.861032250704724</c:v>
                </c:pt>
                <c:pt idx="401">
                  <c:v>31.4938397056656</c:v>
                </c:pt>
                <c:pt idx="402">
                  <c:v>32.794011981676697</c:v>
                </c:pt>
                <c:pt idx="403">
                  <c:v>#N/A</c:v>
                </c:pt>
                <c:pt idx="404">
                  <c:v>#N/A</c:v>
                </c:pt>
                <c:pt idx="405">
                  <c:v>29.685246266972754</c:v>
                </c:pt>
                <c:pt idx="406">
                  <c:v>20.644111860957661</c:v>
                </c:pt>
                <c:pt idx="407">
                  <c:v>20.367226736722998</c:v>
                </c:pt>
                <c:pt idx="408">
                  <c:v>#N/A</c:v>
                </c:pt>
                <c:pt idx="409">
                  <c:v>19.094818376091894</c:v>
                </c:pt>
                <c:pt idx="410">
                  <c:v>20.64158218553651</c:v>
                </c:pt>
                <c:pt idx="411">
                  <c:v>#N/A</c:v>
                </c:pt>
                <c:pt idx="412">
                  <c:v>27.966204580340005</c:v>
                </c:pt>
                <c:pt idx="413">
                  <c:v>18.960297879277348</c:v>
                </c:pt>
                <c:pt idx="414">
                  <c:v>24.01571880592261</c:v>
                </c:pt>
                <c:pt idx="415">
                  <c:v>18.822998715525568</c:v>
                </c:pt>
                <c:pt idx="416">
                  <c:v>#N/A</c:v>
                </c:pt>
                <c:pt idx="417">
                  <c:v>#N/A</c:v>
                </c:pt>
                <c:pt idx="418">
                  <c:v>31.493839705665618</c:v>
                </c:pt>
                <c:pt idx="419">
                  <c:v>20.992218198815895</c:v>
                </c:pt>
                <c:pt idx="420">
                  <c:v>22.976953247592547</c:v>
                </c:pt>
                <c:pt idx="421">
                  <c:v>#N/A</c:v>
                </c:pt>
                <c:pt idx="422">
                  <c:v>19.322315845852231</c:v>
                </c:pt>
                <c:pt idx="423">
                  <c:v>#N/A</c:v>
                </c:pt>
                <c:pt idx="424">
                  <c:v>#N/A</c:v>
                </c:pt>
                <c:pt idx="425">
                  <c:v>25.455443575186464</c:v>
                </c:pt>
                <c:pt idx="426">
                  <c:v>34.767966615136991</c:v>
                </c:pt>
                <c:pt idx="427">
                  <c:v>17.24685641792372</c:v>
                </c:pt>
                <c:pt idx="428">
                  <c:v>16.936528362498276</c:v>
                </c:pt>
                <c:pt idx="429">
                  <c:v>#N/A</c:v>
                </c:pt>
                <c:pt idx="430">
                  <c:v>#N/A</c:v>
                </c:pt>
                <c:pt idx="431">
                  <c:v>#N/A</c:v>
                </c:pt>
                <c:pt idx="432">
                  <c:v>#N/A</c:v>
                </c:pt>
                <c:pt idx="433">
                  <c:v>18.334240680208289</c:v>
                </c:pt>
                <c:pt idx="434">
                  <c:v>21.046290849355699</c:v>
                </c:pt>
                <c:pt idx="435">
                  <c:v>20.001165940370274</c:v>
                </c:pt>
                <c:pt idx="436">
                  <c:v>#N/A</c:v>
                </c:pt>
                <c:pt idx="437">
                  <c:v>#N/A</c:v>
                </c:pt>
                <c:pt idx="438">
                  <c:v>16.122835333888744</c:v>
                </c:pt>
                <c:pt idx="439">
                  <c:v>#N/A</c:v>
                </c:pt>
                <c:pt idx="440">
                  <c:v>#N/A</c:v>
                </c:pt>
                <c:pt idx="441">
                  <c:v>18.348264279405115</c:v>
                </c:pt>
                <c:pt idx="442">
                  <c:v>13.782990970553747</c:v>
                </c:pt>
                <c:pt idx="443">
                  <c:v>16.141468576414034</c:v>
                </c:pt>
                <c:pt idx="444">
                  <c:v>13.503124770065492</c:v>
                </c:pt>
                <c:pt idx="445">
                  <c:v>13.503124770065492</c:v>
                </c:pt>
                <c:pt idx="446">
                  <c:v>19.286368104461179</c:v>
                </c:pt>
                <c:pt idx="447">
                  <c:v>14.820496019757096</c:v>
                </c:pt>
                <c:pt idx="448">
                  <c:v>11.357527883738248</c:v>
                </c:pt>
                <c:pt idx="449">
                  <c:v>#N/A</c:v>
                </c:pt>
                <c:pt idx="450">
                  <c:v>23.252146718504324</c:v>
                </c:pt>
                <c:pt idx="451">
                  <c:v>13.719521000354998</c:v>
                </c:pt>
                <c:pt idx="452">
                  <c:v>28.177286182166586</c:v>
                </c:pt>
                <c:pt idx="453">
                  <c:v>22.318805349761163</c:v>
                </c:pt>
                <c:pt idx="454">
                  <c:v>34.804455913294454</c:v>
                </c:pt>
                <c:pt idx="455">
                  <c:v>39.39172446164909</c:v>
                </c:pt>
                <c:pt idx="456">
                  <c:v>#N/A</c:v>
                </c:pt>
                <c:pt idx="457">
                  <c:v>#N/A</c:v>
                </c:pt>
                <c:pt idx="458">
                  <c:v>22.813845394841429</c:v>
                </c:pt>
                <c:pt idx="459">
                  <c:v>18.790257258609298</c:v>
                </c:pt>
                <c:pt idx="460">
                  <c:v>11.759407012177929</c:v>
                </c:pt>
                <c:pt idx="461">
                  <c:v>22.137923597360672</c:v>
                </c:pt>
                <c:pt idx="462">
                  <c:v>19.978338660041022</c:v>
                </c:pt>
                <c:pt idx="463">
                  <c:v>12.939772379245415</c:v>
                </c:pt>
                <c:pt idx="464">
                  <c:v>9.5586555186078872</c:v>
                </c:pt>
                <c:pt idx="465">
                  <c:v>11.799317864464465</c:v>
                </c:pt>
                <c:pt idx="466">
                  <c:v>#N/A</c:v>
                </c:pt>
                <c:pt idx="467">
                  <c:v>#N/A</c:v>
                </c:pt>
                <c:pt idx="468">
                  <c:v>11.799317864464456</c:v>
                </c:pt>
                <c:pt idx="469">
                  <c:v>#N/A</c:v>
                </c:pt>
                <c:pt idx="470">
                  <c:v>22.019881077905563</c:v>
                </c:pt>
                <c:pt idx="471">
                  <c:v>#N/A</c:v>
                </c:pt>
                <c:pt idx="472">
                  <c:v>11.889325114405144</c:v>
                </c:pt>
                <c:pt idx="473">
                  <c:v>#N/A</c:v>
                </c:pt>
                <c:pt idx="474">
                  <c:v>#N/A</c:v>
                </c:pt>
                <c:pt idx="475">
                  <c:v>16.323767275302199</c:v>
                </c:pt>
                <c:pt idx="476">
                  <c:v>#N/A</c:v>
                </c:pt>
                <c:pt idx="477">
                  <c:v>#N/A</c:v>
                </c:pt>
                <c:pt idx="478">
                  <c:v>#N/A</c:v>
                </c:pt>
                <c:pt idx="479">
                  <c:v>#N/A</c:v>
                </c:pt>
                <c:pt idx="480">
                  <c:v>13.842040957580453</c:v>
                </c:pt>
                <c:pt idx="481">
                  <c:v>12.282321769627822</c:v>
                </c:pt>
                <c:pt idx="482">
                  <c:v>9.9402119902120276</c:v>
                </c:pt>
                <c:pt idx="483">
                  <c:v>#N/A</c:v>
                </c:pt>
                <c:pt idx="484">
                  <c:v>#N/A</c:v>
                </c:pt>
                <c:pt idx="485">
                  <c:v>#N/A</c:v>
                </c:pt>
                <c:pt idx="486">
                  <c:v>26.665221069394224</c:v>
                </c:pt>
                <c:pt idx="487">
                  <c:v>#N/A</c:v>
                </c:pt>
                <c:pt idx="488">
                  <c:v>#N/A</c:v>
                </c:pt>
                <c:pt idx="489">
                  <c:v>22.648252908533554</c:v>
                </c:pt>
                <c:pt idx="490">
                  <c:v>#N/A</c:v>
                </c:pt>
                <c:pt idx="491">
                  <c:v>#N/A</c:v>
                </c:pt>
                <c:pt idx="492">
                  <c:v>#N/A</c:v>
                </c:pt>
                <c:pt idx="493">
                  <c:v>#N/A</c:v>
                </c:pt>
                <c:pt idx="494">
                  <c:v>12.081971840052324</c:v>
                </c:pt>
                <c:pt idx="495">
                  <c:v>#N/A</c:v>
                </c:pt>
                <c:pt idx="496">
                  <c:v>#N/A</c:v>
                </c:pt>
                <c:pt idx="497">
                  <c:v>14.326844949773806</c:v>
                </c:pt>
                <c:pt idx="498">
                  <c:v>#N/A</c:v>
                </c:pt>
                <c:pt idx="499">
                  <c:v>#N/A</c:v>
                </c:pt>
                <c:pt idx="500">
                  <c:v>12.356428362954912</c:v>
                </c:pt>
                <c:pt idx="501">
                  <c:v>#N/A</c:v>
                </c:pt>
                <c:pt idx="502">
                  <c:v>13.997776858831669</c:v>
                </c:pt>
                <c:pt idx="503">
                  <c:v>11.31201094628835</c:v>
                </c:pt>
                <c:pt idx="504">
                  <c:v>24.742308579741085</c:v>
                </c:pt>
                <c:pt idx="505">
                  <c:v>19.669647961323712</c:v>
                </c:pt>
                <c:pt idx="506">
                  <c:v>#N/A</c:v>
                </c:pt>
                <c:pt idx="507">
                  <c:v>#N/A</c:v>
                </c:pt>
                <c:pt idx="508">
                  <c:v>#N/A</c:v>
                </c:pt>
                <c:pt idx="509">
                  <c:v>#N/A</c:v>
                </c:pt>
                <c:pt idx="510">
                  <c:v>#N/A</c:v>
                </c:pt>
                <c:pt idx="511">
                  <c:v>15.081819839274397</c:v>
                </c:pt>
                <c:pt idx="512">
                  <c:v>11.966114543136873</c:v>
                </c:pt>
                <c:pt idx="513">
                  <c:v>#N/A</c:v>
                </c:pt>
                <c:pt idx="514">
                  <c:v>18.812333796166779</c:v>
                </c:pt>
                <c:pt idx="515">
                  <c:v>#N/A</c:v>
                </c:pt>
                <c:pt idx="516">
                  <c:v>#N/A</c:v>
                </c:pt>
                <c:pt idx="517">
                  <c:v>#N/A</c:v>
                </c:pt>
                <c:pt idx="518">
                  <c:v>14.866713199718459</c:v>
                </c:pt>
                <c:pt idx="519">
                  <c:v>13.82791651566024</c:v>
                </c:pt>
                <c:pt idx="520">
                  <c:v>#N/A</c:v>
                </c:pt>
                <c:pt idx="521">
                  <c:v>21.184640573252882</c:v>
                </c:pt>
                <c:pt idx="522">
                  <c:v>#N/A</c:v>
                </c:pt>
                <c:pt idx="523">
                  <c:v>#N/A</c:v>
                </c:pt>
                <c:pt idx="524">
                  <c:v>15.282700024824349</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01FD-499B-BF64-32BEE833CC61}"/>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Plant_Real'!$O$26:$O$1000</c:f>
              <c:numCache>
                <c:formatCode>0.00</c:formatCode>
                <c:ptCount val="975"/>
                <c:pt idx="0">
                  <c:v>#N/A</c:v>
                </c:pt>
                <c:pt idx="1">
                  <c:v>#N/A</c:v>
                </c:pt>
                <c:pt idx="2">
                  <c:v>#N/A</c:v>
                </c:pt>
                <c:pt idx="3">
                  <c:v>#N/A</c:v>
                </c:pt>
                <c:pt idx="4">
                  <c:v>#N/A</c:v>
                </c:pt>
                <c:pt idx="5">
                  <c:v>#N/A</c:v>
                </c:pt>
                <c:pt idx="6">
                  <c:v>#N/A</c:v>
                </c:pt>
                <c:pt idx="7">
                  <c:v>#N/A</c:v>
                </c:pt>
                <c:pt idx="8">
                  <c:v>#N/A</c:v>
                </c:pt>
                <c:pt idx="9">
                  <c:v>201.97138241816123</c:v>
                </c:pt>
                <c:pt idx="10">
                  <c:v>#N/A</c:v>
                </c:pt>
                <c:pt idx="11">
                  <c:v>#N/A</c:v>
                </c:pt>
                <c:pt idx="12">
                  <c:v>#N/A</c:v>
                </c:pt>
                <c:pt idx="13">
                  <c:v>#N/A</c:v>
                </c:pt>
                <c:pt idx="14">
                  <c:v>#N/A</c:v>
                </c:pt>
                <c:pt idx="15">
                  <c:v>#N/A</c:v>
                </c:pt>
                <c:pt idx="16">
                  <c:v>#N/A</c:v>
                </c:pt>
                <c:pt idx="17">
                  <c:v>#N/A</c:v>
                </c:pt>
                <c:pt idx="18">
                  <c:v>#N/A</c:v>
                </c:pt>
                <c:pt idx="19">
                  <c:v>55.37457579807996</c:v>
                </c:pt>
                <c:pt idx="20">
                  <c:v>#N/A</c:v>
                </c:pt>
                <c:pt idx="21">
                  <c:v>#N/A</c:v>
                </c:pt>
                <c:pt idx="22">
                  <c:v>#N/A</c:v>
                </c:pt>
                <c:pt idx="23">
                  <c:v>52.262576376410181</c:v>
                </c:pt>
                <c:pt idx="24">
                  <c:v>53.247318535892795</c:v>
                </c:pt>
                <c:pt idx="25">
                  <c:v>#N/A</c:v>
                </c:pt>
                <c:pt idx="26">
                  <c:v>#N/A</c:v>
                </c:pt>
                <c:pt idx="27">
                  <c:v>53.244064765507837</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84.600423857374068</c:v>
                </c:pt>
                <c:pt idx="42">
                  <c:v>#N/A</c:v>
                </c:pt>
                <c:pt idx="43">
                  <c:v>#N/A</c:v>
                </c:pt>
                <c:pt idx="44">
                  <c:v>#N/A</c:v>
                </c:pt>
                <c:pt idx="45">
                  <c:v>#N/A</c:v>
                </c:pt>
                <c:pt idx="46">
                  <c:v>47.060337462181543</c:v>
                </c:pt>
                <c:pt idx="47">
                  <c:v>#N/A</c:v>
                </c:pt>
                <c:pt idx="48">
                  <c:v>60.904780090400344</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47.521325470600495</c:v>
                </c:pt>
                <c:pt idx="81">
                  <c:v>#N/A</c:v>
                </c:pt>
                <c:pt idx="82">
                  <c:v>#N/A</c:v>
                </c:pt>
                <c:pt idx="83">
                  <c:v>#N/A</c:v>
                </c:pt>
                <c:pt idx="84">
                  <c:v>#N/A</c:v>
                </c:pt>
                <c:pt idx="85">
                  <c:v>48.803318708441843</c:v>
                </c:pt>
                <c:pt idx="86">
                  <c:v>71.359206374364376</c:v>
                </c:pt>
                <c:pt idx="87">
                  <c:v>#N/A</c:v>
                </c:pt>
                <c:pt idx="88">
                  <c:v>#N/A</c:v>
                </c:pt>
                <c:pt idx="89">
                  <c:v>#N/A</c:v>
                </c:pt>
                <c:pt idx="90">
                  <c:v>#N/A</c:v>
                </c:pt>
                <c:pt idx="91">
                  <c:v>#N/A</c:v>
                </c:pt>
                <c:pt idx="92">
                  <c:v>#N/A</c:v>
                </c:pt>
                <c:pt idx="93">
                  <c:v>#N/A</c:v>
                </c:pt>
                <c:pt idx="94">
                  <c:v>#N/A</c:v>
                </c:pt>
                <c:pt idx="95">
                  <c:v>#N/A</c:v>
                </c:pt>
                <c:pt idx="96">
                  <c:v>#N/A</c:v>
                </c:pt>
                <c:pt idx="97">
                  <c:v>#N/A</c:v>
                </c:pt>
                <c:pt idx="98">
                  <c:v>71.75925425709282</c:v>
                </c:pt>
                <c:pt idx="99">
                  <c:v>49.55123671893972</c:v>
                </c:pt>
                <c:pt idx="100">
                  <c:v>#N/A</c:v>
                </c:pt>
                <c:pt idx="101">
                  <c:v>#N/A</c:v>
                </c:pt>
                <c:pt idx="102">
                  <c:v>#N/A</c:v>
                </c:pt>
                <c:pt idx="103">
                  <c:v>#N/A</c:v>
                </c:pt>
                <c:pt idx="104">
                  <c:v>#N/A</c:v>
                </c:pt>
                <c:pt idx="105">
                  <c:v>#N/A</c:v>
                </c:pt>
                <c:pt idx="106">
                  <c:v>58.992279066132582</c:v>
                </c:pt>
                <c:pt idx="107">
                  <c:v>75.708889881829393</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71.205817387597222</c:v>
                </c:pt>
                <c:pt idx="124">
                  <c:v>#N/A</c:v>
                </c:pt>
                <c:pt idx="125">
                  <c:v>70.395838166338351</c:v>
                </c:pt>
                <c:pt idx="126">
                  <c:v>65.250634504133785</c:v>
                </c:pt>
                <c:pt idx="127">
                  <c:v>#N/A</c:v>
                </c:pt>
                <c:pt idx="128">
                  <c:v>#N/A</c:v>
                </c:pt>
                <c:pt idx="129">
                  <c:v>#N/A</c:v>
                </c:pt>
                <c:pt idx="130">
                  <c:v>#N/A</c:v>
                </c:pt>
                <c:pt idx="131">
                  <c:v>#N/A</c:v>
                </c:pt>
                <c:pt idx="132">
                  <c:v>#N/A</c:v>
                </c:pt>
                <c:pt idx="133">
                  <c:v>#N/A</c:v>
                </c:pt>
                <c:pt idx="134">
                  <c:v>#N/A</c:v>
                </c:pt>
                <c:pt idx="135">
                  <c:v>#N/A</c:v>
                </c:pt>
                <c:pt idx="136">
                  <c:v>#N/A</c:v>
                </c:pt>
                <c:pt idx="137">
                  <c:v>#N/A</c:v>
                </c:pt>
                <c:pt idx="138">
                  <c:v>58.943163014705874</c:v>
                </c:pt>
                <c:pt idx="139">
                  <c:v>78.166492735859975</c:v>
                </c:pt>
                <c:pt idx="140">
                  <c:v>#N/A</c:v>
                </c:pt>
                <c:pt idx="141">
                  <c:v>#N/A</c:v>
                </c:pt>
                <c:pt idx="142">
                  <c:v>#N/A</c:v>
                </c:pt>
                <c:pt idx="143">
                  <c:v>#N/A</c:v>
                </c:pt>
                <c:pt idx="144">
                  <c:v>#N/A</c:v>
                </c:pt>
                <c:pt idx="145">
                  <c:v>#N/A</c:v>
                </c:pt>
                <c:pt idx="146">
                  <c:v>88.852199915125524</c:v>
                </c:pt>
                <c:pt idx="147">
                  <c:v>87.968761212752995</c:v>
                </c:pt>
                <c:pt idx="148">
                  <c:v>97.62772583266883</c:v>
                </c:pt>
                <c:pt idx="149">
                  <c:v>#N/A</c:v>
                </c:pt>
                <c:pt idx="150">
                  <c:v>142.77201248018488</c:v>
                </c:pt>
                <c:pt idx="151">
                  <c:v>101.44302070910396</c:v>
                </c:pt>
                <c:pt idx="152">
                  <c:v>101.44302070910396</c:v>
                </c:pt>
                <c:pt idx="153">
                  <c:v>#N/A</c:v>
                </c:pt>
                <c:pt idx="154">
                  <c:v>#N/A</c:v>
                </c:pt>
                <c:pt idx="155">
                  <c:v>#N/A</c:v>
                </c:pt>
                <c:pt idx="156">
                  <c:v>#N/A</c:v>
                </c:pt>
                <c:pt idx="157">
                  <c:v>#N/A</c:v>
                </c:pt>
                <c:pt idx="158">
                  <c:v>#N/A</c:v>
                </c:pt>
                <c:pt idx="159">
                  <c:v>#N/A</c:v>
                </c:pt>
                <c:pt idx="160">
                  <c:v>#N/A</c:v>
                </c:pt>
                <c:pt idx="161">
                  <c:v>#N/A</c:v>
                </c:pt>
                <c:pt idx="162">
                  <c:v>96.861351658439233</c:v>
                </c:pt>
                <c:pt idx="163">
                  <c:v>#N/A</c:v>
                </c:pt>
                <c:pt idx="164">
                  <c:v>#N/A</c:v>
                </c:pt>
                <c:pt idx="165">
                  <c:v>#N/A</c:v>
                </c:pt>
                <c:pt idx="166">
                  <c:v>#N/A</c:v>
                </c:pt>
                <c:pt idx="167">
                  <c:v>#N/A</c:v>
                </c:pt>
                <c:pt idx="168">
                  <c:v>71.293433937001709</c:v>
                </c:pt>
                <c:pt idx="169">
                  <c:v>#N/A</c:v>
                </c:pt>
                <c:pt idx="170">
                  <c:v>#N/A</c:v>
                </c:pt>
                <c:pt idx="171">
                  <c:v>#N/A</c:v>
                </c:pt>
                <c:pt idx="172">
                  <c:v>#N/A</c:v>
                </c:pt>
                <c:pt idx="173">
                  <c:v>#N/A</c:v>
                </c:pt>
                <c:pt idx="174">
                  <c:v>74.641085755658366</c:v>
                </c:pt>
                <c:pt idx="175">
                  <c:v>#N/A</c:v>
                </c:pt>
                <c:pt idx="176">
                  <c:v>#N/A</c:v>
                </c:pt>
                <c:pt idx="177">
                  <c:v>#N/A</c:v>
                </c:pt>
                <c:pt idx="178">
                  <c:v>#N/A</c:v>
                </c:pt>
                <c:pt idx="179">
                  <c:v>#N/A</c:v>
                </c:pt>
                <c:pt idx="180">
                  <c:v>#N/A</c:v>
                </c:pt>
                <c:pt idx="181">
                  <c:v>95.214476908816792</c:v>
                </c:pt>
                <c:pt idx="182">
                  <c:v>97.934928087827345</c:v>
                </c:pt>
                <c:pt idx="183">
                  <c:v>97.955251008166471</c:v>
                </c:pt>
                <c:pt idx="184">
                  <c:v>95.988678301856979</c:v>
                </c:pt>
                <c:pt idx="185">
                  <c:v>#N/A</c:v>
                </c:pt>
                <c:pt idx="186">
                  <c:v>#N/A</c:v>
                </c:pt>
                <c:pt idx="187">
                  <c:v>#N/A</c:v>
                </c:pt>
                <c:pt idx="188">
                  <c:v>#N/A</c:v>
                </c:pt>
                <c:pt idx="189">
                  <c:v>#N/A</c:v>
                </c:pt>
                <c:pt idx="190">
                  <c:v>#N/A</c:v>
                </c:pt>
                <c:pt idx="191">
                  <c:v>#N/A</c:v>
                </c:pt>
                <c:pt idx="192">
                  <c:v>#N/A</c:v>
                </c:pt>
                <c:pt idx="193">
                  <c:v>71.069684242614173</c:v>
                </c:pt>
                <c:pt idx="194">
                  <c:v>#N/A</c:v>
                </c:pt>
                <c:pt idx="195">
                  <c:v>#N/A</c:v>
                </c:pt>
                <c:pt idx="196">
                  <c:v>#N/A</c:v>
                </c:pt>
                <c:pt idx="197">
                  <c:v>75.894689177680519</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75.608344375249331</c:v>
                </c:pt>
                <c:pt idx="227">
                  <c:v>#N/A</c:v>
                </c:pt>
                <c:pt idx="228">
                  <c:v>#N/A</c:v>
                </c:pt>
                <c:pt idx="229">
                  <c:v>#N/A</c:v>
                </c:pt>
                <c:pt idx="230">
                  <c:v>#N/A</c:v>
                </c:pt>
                <c:pt idx="231">
                  <c:v>#N/A</c:v>
                </c:pt>
                <c:pt idx="232">
                  <c:v>#N/A</c:v>
                </c:pt>
                <c:pt idx="233">
                  <c:v>#N/A</c:v>
                </c:pt>
                <c:pt idx="234">
                  <c:v>#N/A</c:v>
                </c:pt>
                <c:pt idx="235">
                  <c:v>#N/A</c:v>
                </c:pt>
                <c:pt idx="236">
                  <c:v>#N/A</c:v>
                </c:pt>
                <c:pt idx="237">
                  <c:v>81.143762706375625</c:v>
                </c:pt>
                <c:pt idx="238">
                  <c:v>84.365440414938803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83.631121049636917</c:v>
                </c:pt>
                <c:pt idx="262">
                  <c:v>#N/A</c:v>
                </c:pt>
                <c:pt idx="263">
                  <c:v>#N/A</c:v>
                </c:pt>
                <c:pt idx="264">
                  <c:v>113.94941035458316</c:v>
                </c:pt>
                <c:pt idx="265">
                  <c:v>113.09324457826661</c:v>
                </c:pt>
                <c:pt idx="266">
                  <c:v>#N/A</c:v>
                </c:pt>
                <c:pt idx="267">
                  <c:v>67.000165743498997</c:v>
                </c:pt>
                <c:pt idx="268">
                  <c:v>#N/A</c:v>
                </c:pt>
                <c:pt idx="269">
                  <c:v>#N/A</c:v>
                </c:pt>
                <c:pt idx="270">
                  <c:v>#N/A</c:v>
                </c:pt>
                <c:pt idx="271">
                  <c:v>#N/A</c:v>
                </c:pt>
                <c:pt idx="272">
                  <c:v>#N/A</c:v>
                </c:pt>
                <c:pt idx="273">
                  <c:v>54.101682083902233</c:v>
                </c:pt>
                <c:pt idx="274">
                  <c:v>#N/A</c:v>
                </c:pt>
                <c:pt idx="275">
                  <c:v>56.116783720329224</c:v>
                </c:pt>
                <c:pt idx="276">
                  <c:v>74.704492593067769</c:v>
                </c:pt>
                <c:pt idx="277">
                  <c:v>68.063372000554864</c:v>
                </c:pt>
                <c:pt idx="278">
                  <c:v>#N/A</c:v>
                </c:pt>
                <c:pt idx="279">
                  <c:v>66.424771000799396</c:v>
                </c:pt>
                <c:pt idx="280">
                  <c:v>#N/A</c:v>
                </c:pt>
                <c:pt idx="281">
                  <c:v>#N/A</c:v>
                </c:pt>
                <c:pt idx="282">
                  <c:v>#N/A</c:v>
                </c:pt>
                <c:pt idx="283">
                  <c:v>#N/A</c:v>
                </c:pt>
                <c:pt idx="284">
                  <c:v>#N/A</c:v>
                </c:pt>
                <c:pt idx="285">
                  <c:v>30.735594317875503</c:v>
                </c:pt>
                <c:pt idx="286">
                  <c:v>#N/A</c:v>
                </c:pt>
                <c:pt idx="287">
                  <c:v>53.870150559099585</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65.307023992828661</c:v>
                </c:pt>
                <c:pt idx="318">
                  <c:v>#N/A</c:v>
                </c:pt>
                <c:pt idx="319">
                  <c:v>67.642411591027653</c:v>
                </c:pt>
                <c:pt idx="320">
                  <c:v>#N/A</c:v>
                </c:pt>
                <c:pt idx="321">
                  <c:v>#N/A</c:v>
                </c:pt>
                <c:pt idx="322">
                  <c:v>#N/A</c:v>
                </c:pt>
                <c:pt idx="323">
                  <c:v>#N/A</c:v>
                </c:pt>
                <c:pt idx="324">
                  <c:v>#N/A</c:v>
                </c:pt>
                <c:pt idx="325">
                  <c:v>#N/A</c:v>
                </c:pt>
                <c:pt idx="326">
                  <c:v>#N/A</c:v>
                </c:pt>
                <c:pt idx="327">
                  <c:v>#N/A</c:v>
                </c:pt>
                <c:pt idx="328">
                  <c:v>#N/A</c:v>
                </c:pt>
                <c:pt idx="329">
                  <c:v>46.907609199947991</c:v>
                </c:pt>
                <c:pt idx="330">
                  <c:v>59.591035998383489</c:v>
                </c:pt>
                <c:pt idx="331">
                  <c:v>#N/A</c:v>
                </c:pt>
                <c:pt idx="332">
                  <c:v>54.545365029807002</c:v>
                </c:pt>
                <c:pt idx="333">
                  <c:v>56.722632530121935</c:v>
                </c:pt>
                <c:pt idx="334">
                  <c:v>#N/A</c:v>
                </c:pt>
                <c:pt idx="335">
                  <c:v>#N/A</c:v>
                </c:pt>
                <c:pt idx="336">
                  <c:v>#N/A</c:v>
                </c:pt>
                <c:pt idx="337">
                  <c:v>#N/A</c:v>
                </c:pt>
                <c:pt idx="338">
                  <c:v>#N/A</c:v>
                </c:pt>
                <c:pt idx="339">
                  <c:v>#N/A</c:v>
                </c:pt>
                <c:pt idx="340">
                  <c:v>#N/A</c:v>
                </c:pt>
                <c:pt idx="341">
                  <c:v>47.402755930975466</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56.45129121710891</c:v>
                </c:pt>
                <c:pt idx="355">
                  <c:v>57.742833551174918</c:v>
                </c:pt>
                <c:pt idx="356">
                  <c:v>#N/A</c:v>
                </c:pt>
                <c:pt idx="357">
                  <c:v>#N/A</c:v>
                </c:pt>
                <c:pt idx="358">
                  <c:v>#N/A</c:v>
                </c:pt>
                <c:pt idx="359">
                  <c:v>#N/A</c:v>
                </c:pt>
                <c:pt idx="360">
                  <c:v>#N/A</c:v>
                </c:pt>
                <c:pt idx="361">
                  <c:v>#N/A</c:v>
                </c:pt>
                <c:pt idx="362">
                  <c:v>#N/A</c:v>
                </c:pt>
                <c:pt idx="363">
                  <c:v>#N/A</c:v>
                </c:pt>
                <c:pt idx="364">
                  <c:v>#N/A</c:v>
                </c:pt>
                <c:pt idx="365">
                  <c:v>#N/A</c:v>
                </c:pt>
                <c:pt idx="366">
                  <c:v>#N/A</c:v>
                </c:pt>
                <c:pt idx="367">
                  <c:v>90.440605341104586</c:v>
                </c:pt>
                <c:pt idx="368">
                  <c:v>50.475301043183052</c:v>
                </c:pt>
                <c:pt idx="369">
                  <c:v>#N/A</c:v>
                </c:pt>
                <c:pt idx="370">
                  <c:v>#N/A</c:v>
                </c:pt>
                <c:pt idx="371">
                  <c:v>#N/A</c:v>
                </c:pt>
                <c:pt idx="372">
                  <c:v>#N/A</c:v>
                </c:pt>
                <c:pt idx="373">
                  <c:v>#N/A</c:v>
                </c:pt>
                <c:pt idx="374">
                  <c:v>#N/A</c:v>
                </c:pt>
                <c:pt idx="375">
                  <c:v>#N/A</c:v>
                </c:pt>
                <c:pt idx="376">
                  <c:v>38.344804001914603</c:v>
                </c:pt>
                <c:pt idx="377">
                  <c:v>#N/A</c:v>
                </c:pt>
                <c:pt idx="378">
                  <c:v>#N/A</c:v>
                </c:pt>
                <c:pt idx="379">
                  <c:v>#N/A</c:v>
                </c:pt>
                <c:pt idx="380">
                  <c:v>#N/A</c:v>
                </c:pt>
                <c:pt idx="381">
                  <c:v>41.527986259831543</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43.346586997343195</c:v>
                </c:pt>
                <c:pt idx="398">
                  <c:v>82.714403353555483</c:v>
                </c:pt>
                <c:pt idx="399">
                  <c:v>#N/A</c:v>
                </c:pt>
                <c:pt idx="400">
                  <c:v>#N/A</c:v>
                </c:pt>
                <c:pt idx="401">
                  <c:v>#N/A</c:v>
                </c:pt>
                <c:pt idx="402">
                  <c:v>#N/A</c:v>
                </c:pt>
                <c:pt idx="403">
                  <c:v>#N/A</c:v>
                </c:pt>
                <c:pt idx="404">
                  <c:v>77.241113345462296</c:v>
                </c:pt>
                <c:pt idx="405">
                  <c:v>#N/A</c:v>
                </c:pt>
                <c:pt idx="406">
                  <c:v>#N/A</c:v>
                </c:pt>
                <c:pt idx="407">
                  <c:v>#N/A</c:v>
                </c:pt>
                <c:pt idx="408">
                  <c:v>43.102161475683772</c:v>
                </c:pt>
                <c:pt idx="409">
                  <c:v>#N/A</c:v>
                </c:pt>
                <c:pt idx="410">
                  <c:v>#N/A</c:v>
                </c:pt>
                <c:pt idx="411">
                  <c:v>31.32866087746396</c:v>
                </c:pt>
                <c:pt idx="412">
                  <c:v>#N/A</c:v>
                </c:pt>
                <c:pt idx="413">
                  <c:v>#N/A</c:v>
                </c:pt>
                <c:pt idx="414">
                  <c:v>#N/A</c:v>
                </c:pt>
                <c:pt idx="415">
                  <c:v>#N/A</c:v>
                </c:pt>
                <c:pt idx="416">
                  <c:v>34.038081697211958</c:v>
                </c:pt>
                <c:pt idx="417">
                  <c:v>35.474250267565942</c:v>
                </c:pt>
                <c:pt idx="418">
                  <c:v>#N/A</c:v>
                </c:pt>
                <c:pt idx="419">
                  <c:v>#N/A</c:v>
                </c:pt>
                <c:pt idx="420">
                  <c:v>#N/A</c:v>
                </c:pt>
                <c:pt idx="421">
                  <c:v>42.85859578769152</c:v>
                </c:pt>
                <c:pt idx="422">
                  <c:v>#N/A</c:v>
                </c:pt>
                <c:pt idx="423">
                  <c:v>37.856675386090913</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40.882171604740009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18.024605132614351</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27.292516548181727</c:v>
                </c:pt>
                <c:pt idx="474">
                  <c:v>27.139667305309572</c:v>
                </c:pt>
                <c:pt idx="475">
                  <c:v>#N/A</c:v>
                </c:pt>
                <c:pt idx="476">
                  <c:v>#N/A</c:v>
                </c:pt>
                <c:pt idx="477">
                  <c:v>#N/A</c:v>
                </c:pt>
                <c:pt idx="478">
                  <c:v>#N/A</c:v>
                </c:pt>
                <c:pt idx="479">
                  <c:v>#N/A</c:v>
                </c:pt>
                <c:pt idx="480">
                  <c:v>#N/A</c:v>
                </c:pt>
                <c:pt idx="481">
                  <c:v>#N/A</c:v>
                </c:pt>
                <c:pt idx="482">
                  <c:v>#N/A</c:v>
                </c:pt>
                <c:pt idx="483">
                  <c:v>#N/A</c:v>
                </c:pt>
                <c:pt idx="484">
                  <c:v>37.938023155458389</c:v>
                </c:pt>
                <c:pt idx="485">
                  <c:v>#N/A</c:v>
                </c:pt>
                <c:pt idx="486">
                  <c:v>#N/A</c:v>
                </c:pt>
                <c:pt idx="487">
                  <c:v>18.574455843757502</c:v>
                </c:pt>
                <c:pt idx="488">
                  <c:v>#N/A</c:v>
                </c:pt>
                <c:pt idx="489">
                  <c:v>#N/A</c:v>
                </c:pt>
                <c:pt idx="490">
                  <c:v>#N/A</c:v>
                </c:pt>
                <c:pt idx="491">
                  <c:v>#N/A</c:v>
                </c:pt>
                <c:pt idx="492">
                  <c:v>#N/A</c:v>
                </c:pt>
                <c:pt idx="493">
                  <c:v>#N/A</c:v>
                </c:pt>
                <c:pt idx="494">
                  <c:v>#N/A</c:v>
                </c:pt>
                <c:pt idx="495">
                  <c:v>#N/A</c:v>
                </c:pt>
                <c:pt idx="496">
                  <c:v>27.547911985054171</c:v>
                </c:pt>
                <c:pt idx="497">
                  <c:v>#N/A</c:v>
                </c:pt>
                <c:pt idx="498">
                  <c:v>35.569387321660436</c:v>
                </c:pt>
                <c:pt idx="499">
                  <c:v>42.549403118745644</c:v>
                </c:pt>
                <c:pt idx="500">
                  <c:v>#N/A</c:v>
                </c:pt>
                <c:pt idx="501">
                  <c:v>#N/A</c:v>
                </c:pt>
                <c:pt idx="502">
                  <c:v>#N/A</c:v>
                </c:pt>
                <c:pt idx="503">
                  <c:v>#N/A</c:v>
                </c:pt>
                <c:pt idx="504">
                  <c:v>#N/A</c:v>
                </c:pt>
                <c:pt idx="505">
                  <c:v>#N/A</c:v>
                </c:pt>
                <c:pt idx="506">
                  <c:v>27.885730658120266</c:v>
                </c:pt>
                <c:pt idx="507">
                  <c:v>#N/A</c:v>
                </c:pt>
                <c:pt idx="508">
                  <c:v>#N/A</c:v>
                </c:pt>
                <c:pt idx="509">
                  <c:v>31.029277674758816</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4-01FD-499B-BF64-32BEE833CC61}"/>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Plant_Real'!$M$26:$M$1000</c:f>
              <c:numCache>
                <c:formatCode>0.00</c:formatCode>
                <c:ptCount val="975"/>
                <c:pt idx="0">
                  <c:v>#N/A</c:v>
                </c:pt>
                <c:pt idx="1">
                  <c:v>70.183458530396905</c:v>
                </c:pt>
                <c:pt idx="2">
                  <c:v>#N/A</c:v>
                </c:pt>
                <c:pt idx="3">
                  <c:v>#N/A</c:v>
                </c:pt>
                <c:pt idx="4">
                  <c:v>#N/A</c:v>
                </c:pt>
                <c:pt idx="5">
                  <c:v>#N/A</c:v>
                </c:pt>
                <c:pt idx="6">
                  <c:v>#N/A</c:v>
                </c:pt>
                <c:pt idx="7">
                  <c:v>#N/A</c:v>
                </c:pt>
                <c:pt idx="8">
                  <c:v>#N/A</c:v>
                </c:pt>
                <c:pt idx="9">
                  <c:v>#N/A</c:v>
                </c:pt>
                <c:pt idx="10">
                  <c:v>48.084895133353214</c:v>
                </c:pt>
                <c:pt idx="11">
                  <c:v>52.392757902338957</c:v>
                </c:pt>
                <c:pt idx="12">
                  <c:v>#N/A</c:v>
                </c:pt>
                <c:pt idx="13">
                  <c:v>34.466589019373366</c:v>
                </c:pt>
                <c:pt idx="14">
                  <c:v>44.48207902285376</c:v>
                </c:pt>
                <c:pt idx="15">
                  <c:v>#N/A</c:v>
                </c:pt>
                <c:pt idx="16">
                  <c:v>#N/A</c:v>
                </c:pt>
                <c:pt idx="17">
                  <c:v>#N/A</c:v>
                </c:pt>
                <c:pt idx="18">
                  <c:v>#N/A</c:v>
                </c:pt>
                <c:pt idx="19">
                  <c:v>#N/A</c:v>
                </c:pt>
                <c:pt idx="20">
                  <c:v>#N/A</c:v>
                </c:pt>
                <c:pt idx="21">
                  <c:v>80.968364023979333</c:v>
                </c:pt>
                <c:pt idx="22">
                  <c:v>#N/A</c:v>
                </c:pt>
                <c:pt idx="23">
                  <c:v>#N/A</c:v>
                </c:pt>
                <c:pt idx="24">
                  <c:v>#N/A</c:v>
                </c:pt>
                <c:pt idx="25">
                  <c:v>#N/A</c:v>
                </c:pt>
                <c:pt idx="26">
                  <c:v>#N/A</c:v>
                </c:pt>
                <c:pt idx="27">
                  <c:v>#N/A</c:v>
                </c:pt>
                <c:pt idx="28">
                  <c:v>#N/A</c:v>
                </c:pt>
                <c:pt idx="29">
                  <c:v>#N/A</c:v>
                </c:pt>
                <c:pt idx="30">
                  <c:v>26.974734823271696</c:v>
                </c:pt>
                <c:pt idx="31">
                  <c:v>#N/A</c:v>
                </c:pt>
                <c:pt idx="32">
                  <c:v>#N/A</c:v>
                </c:pt>
                <c:pt idx="33">
                  <c:v>#N/A</c:v>
                </c:pt>
                <c:pt idx="34">
                  <c:v>64.56501100678112</c:v>
                </c:pt>
                <c:pt idx="35">
                  <c:v>44.047766138255604</c:v>
                </c:pt>
                <c:pt idx="36">
                  <c:v>#N/A</c:v>
                </c:pt>
                <c:pt idx="37">
                  <c:v>31.787785826803546</c:v>
                </c:pt>
                <c:pt idx="38">
                  <c:v>59.246871833018304</c:v>
                </c:pt>
                <c:pt idx="39">
                  <c:v>61.13540321206041</c:v>
                </c:pt>
                <c:pt idx="40">
                  <c:v>#N/A</c:v>
                </c:pt>
                <c:pt idx="41">
                  <c:v>#N/A</c:v>
                </c:pt>
                <c:pt idx="42">
                  <c:v>44.620222665867715</c:v>
                </c:pt>
                <c:pt idx="43">
                  <c:v>#N/A</c:v>
                </c:pt>
                <c:pt idx="44">
                  <c:v>#N/A</c:v>
                </c:pt>
                <c:pt idx="45">
                  <c:v>45.901432903577998</c:v>
                </c:pt>
                <c:pt idx="46">
                  <c:v>#N/A</c:v>
                </c:pt>
                <c:pt idx="47">
                  <c:v>48.332458661342166</c:v>
                </c:pt>
                <c:pt idx="48">
                  <c:v>#N/A</c:v>
                </c:pt>
                <c:pt idx="49">
                  <c:v>#N/A</c:v>
                </c:pt>
                <c:pt idx="50">
                  <c:v>#N/A</c:v>
                </c:pt>
                <c:pt idx="51">
                  <c:v>65.757126896973858</c:v>
                </c:pt>
                <c:pt idx="52">
                  <c:v>#N/A</c:v>
                </c:pt>
                <c:pt idx="53">
                  <c:v>#N/A</c:v>
                </c:pt>
                <c:pt idx="54">
                  <c:v>#N/A</c:v>
                </c:pt>
                <c:pt idx="55">
                  <c:v>58.560785779275321</c:v>
                </c:pt>
                <c:pt idx="56">
                  <c:v>#N/A</c:v>
                </c:pt>
                <c:pt idx="57">
                  <c:v>#N/A</c:v>
                </c:pt>
                <c:pt idx="58">
                  <c:v>#N/A</c:v>
                </c:pt>
                <c:pt idx="59">
                  <c:v>65.537072029958324</c:v>
                </c:pt>
                <c:pt idx="60">
                  <c:v>54.753721033001696</c:v>
                </c:pt>
                <c:pt idx="61">
                  <c:v>#N/A</c:v>
                </c:pt>
                <c:pt idx="62">
                  <c:v>49.824189272141723</c:v>
                </c:pt>
                <c:pt idx="63">
                  <c:v>#N/A</c:v>
                </c:pt>
                <c:pt idx="64">
                  <c:v>#N/A</c:v>
                </c:pt>
                <c:pt idx="65">
                  <c:v>#N/A</c:v>
                </c:pt>
                <c:pt idx="66">
                  <c:v>42.867372069850973</c:v>
                </c:pt>
                <c:pt idx="67">
                  <c:v>#N/A</c:v>
                </c:pt>
                <c:pt idx="68">
                  <c:v>65.225596142536688</c:v>
                </c:pt>
                <c:pt idx="69">
                  <c:v>68.930055936068669</c:v>
                </c:pt>
                <c:pt idx="70">
                  <c:v>#N/A</c:v>
                </c:pt>
                <c:pt idx="71">
                  <c:v>#N/A</c:v>
                </c:pt>
                <c:pt idx="72">
                  <c:v>66.928349336313545</c:v>
                </c:pt>
                <c:pt idx="73">
                  <c:v>#N/A</c:v>
                </c:pt>
                <c:pt idx="74">
                  <c:v>73.929244093389258</c:v>
                </c:pt>
                <c:pt idx="75">
                  <c:v>#N/A</c:v>
                </c:pt>
                <c:pt idx="76">
                  <c:v>#N/A</c:v>
                </c:pt>
                <c:pt idx="77">
                  <c:v>#N/A</c:v>
                </c:pt>
                <c:pt idx="78">
                  <c:v>67.443028707017618</c:v>
                </c:pt>
                <c:pt idx="79">
                  <c:v>#N/A</c:v>
                </c:pt>
                <c:pt idx="80">
                  <c:v>#N/A</c:v>
                </c:pt>
                <c:pt idx="81">
                  <c:v>51.976053265421143</c:v>
                </c:pt>
                <c:pt idx="82">
                  <c:v>70.857782143851423</c:v>
                </c:pt>
                <c:pt idx="83">
                  <c:v>#N/A</c:v>
                </c:pt>
                <c:pt idx="84">
                  <c:v>#N/A</c:v>
                </c:pt>
                <c:pt idx="85">
                  <c:v>#N/A</c:v>
                </c:pt>
                <c:pt idx="86">
                  <c:v>#N/A</c:v>
                </c:pt>
                <c:pt idx="87">
                  <c:v>#N/A</c:v>
                </c:pt>
                <c:pt idx="88">
                  <c:v>71.138769924617065</c:v>
                </c:pt>
                <c:pt idx="89">
                  <c:v>70.970070135708042</c:v>
                </c:pt>
                <c:pt idx="90">
                  <c:v>53.695227027425418</c:v>
                </c:pt>
                <c:pt idx="91">
                  <c:v>60.668371482929615</c:v>
                </c:pt>
                <c:pt idx="92">
                  <c:v>51.825818756798853</c:v>
                </c:pt>
                <c:pt idx="93">
                  <c:v>#N/A</c:v>
                </c:pt>
                <c:pt idx="94">
                  <c:v>76.072727574683981</c:v>
                </c:pt>
                <c:pt idx="95">
                  <c:v>#N/A</c:v>
                </c:pt>
                <c:pt idx="96">
                  <c:v>#N/A</c:v>
                </c:pt>
                <c:pt idx="97">
                  <c:v>#N/A</c:v>
                </c:pt>
                <c:pt idx="98">
                  <c:v>#N/A</c:v>
                </c:pt>
                <c:pt idx="99">
                  <c:v>#N/A</c:v>
                </c:pt>
                <c:pt idx="100">
                  <c:v>#N/A</c:v>
                </c:pt>
                <c:pt idx="101">
                  <c:v>#N/A</c:v>
                </c:pt>
                <c:pt idx="102">
                  <c:v>67.409100263189146</c:v>
                </c:pt>
                <c:pt idx="103">
                  <c:v>#N/A</c:v>
                </c:pt>
                <c:pt idx="104">
                  <c:v>72.427872806023842</c:v>
                </c:pt>
                <c:pt idx="105">
                  <c:v>51.33714605391301</c:v>
                </c:pt>
                <c:pt idx="106">
                  <c:v>#N/A</c:v>
                </c:pt>
                <c:pt idx="107">
                  <c:v>#N/A</c:v>
                </c:pt>
                <c:pt idx="108">
                  <c:v>67.965816581209964</c:v>
                </c:pt>
                <c:pt idx="109">
                  <c:v>71.158741563060374</c:v>
                </c:pt>
                <c:pt idx="110">
                  <c:v>71.158971679762516</c:v>
                </c:pt>
                <c:pt idx="111">
                  <c:v>#N/A</c:v>
                </c:pt>
                <c:pt idx="112">
                  <c:v>#N/A</c:v>
                </c:pt>
                <c:pt idx="113">
                  <c:v>#N/A</c:v>
                </c:pt>
                <c:pt idx="114">
                  <c:v>#N/A</c:v>
                </c:pt>
                <c:pt idx="115">
                  <c:v>#N/A</c:v>
                </c:pt>
                <c:pt idx="116">
                  <c:v>#N/A</c:v>
                </c:pt>
                <c:pt idx="117">
                  <c:v>#N/A</c:v>
                </c:pt>
                <c:pt idx="118">
                  <c:v>#N/A</c:v>
                </c:pt>
                <c:pt idx="119">
                  <c:v>#N/A</c:v>
                </c:pt>
                <c:pt idx="120">
                  <c:v>#N/A</c:v>
                </c:pt>
                <c:pt idx="121">
                  <c:v>67.428904909924611</c:v>
                </c:pt>
                <c:pt idx="122">
                  <c:v>#N/A</c:v>
                </c:pt>
                <c:pt idx="123">
                  <c:v>#N/A</c:v>
                </c:pt>
                <c:pt idx="124">
                  <c:v>93.299738000052855</c:v>
                </c:pt>
                <c:pt idx="125">
                  <c:v>#N/A</c:v>
                </c:pt>
                <c:pt idx="126">
                  <c:v>#N/A</c:v>
                </c:pt>
                <c:pt idx="127">
                  <c:v>#N/A</c:v>
                </c:pt>
                <c:pt idx="128">
                  <c:v>#N/A</c:v>
                </c:pt>
                <c:pt idx="129">
                  <c:v>72.777274291237234</c:v>
                </c:pt>
                <c:pt idx="130">
                  <c:v>74.451254565511604</c:v>
                </c:pt>
                <c:pt idx="131">
                  <c:v>#N/A</c:v>
                </c:pt>
                <c:pt idx="132">
                  <c:v>#N/A</c:v>
                </c:pt>
                <c:pt idx="133">
                  <c:v>#N/A</c:v>
                </c:pt>
                <c:pt idx="134">
                  <c:v>#N/A</c:v>
                </c:pt>
                <c:pt idx="135">
                  <c:v>#N/A</c:v>
                </c:pt>
                <c:pt idx="136">
                  <c:v>#N/A</c:v>
                </c:pt>
                <c:pt idx="137">
                  <c:v>#N/A</c:v>
                </c:pt>
                <c:pt idx="138">
                  <c:v>#N/A</c:v>
                </c:pt>
                <c:pt idx="139">
                  <c:v>#N/A</c:v>
                </c:pt>
                <c:pt idx="140">
                  <c:v>#N/A</c:v>
                </c:pt>
                <c:pt idx="141">
                  <c:v>62.123607954232483</c:v>
                </c:pt>
                <c:pt idx="142">
                  <c:v>#N/A</c:v>
                </c:pt>
                <c:pt idx="143">
                  <c:v>#N/A</c:v>
                </c:pt>
                <c:pt idx="144">
                  <c:v>#N/A</c:v>
                </c:pt>
                <c:pt idx="145">
                  <c:v>86.209954301780726</c:v>
                </c:pt>
                <c:pt idx="146">
                  <c:v>#N/A</c:v>
                </c:pt>
                <c:pt idx="147">
                  <c:v>#N/A</c:v>
                </c:pt>
                <c:pt idx="148">
                  <c:v>#N/A</c:v>
                </c:pt>
                <c:pt idx="149">
                  <c:v>#N/A</c:v>
                </c:pt>
                <c:pt idx="150">
                  <c:v>#N/A</c:v>
                </c:pt>
                <c:pt idx="151">
                  <c:v>#N/A</c:v>
                </c:pt>
                <c:pt idx="152">
                  <c:v>#N/A</c:v>
                </c:pt>
                <c:pt idx="153">
                  <c:v>98.397644402499935</c:v>
                </c:pt>
                <c:pt idx="154">
                  <c:v>#N/A</c:v>
                </c:pt>
                <c:pt idx="155">
                  <c:v>107.93215011195231</c:v>
                </c:pt>
                <c:pt idx="156">
                  <c:v>86.807375852991939</c:v>
                </c:pt>
                <c:pt idx="157">
                  <c:v>102.60600024120737</c:v>
                </c:pt>
                <c:pt idx="158">
                  <c:v>102.60600024120737</c:v>
                </c:pt>
                <c:pt idx="159">
                  <c:v>102.92533325344741</c:v>
                </c:pt>
                <c:pt idx="160">
                  <c:v>#N/A</c:v>
                </c:pt>
                <c:pt idx="161">
                  <c:v>#N/A</c:v>
                </c:pt>
                <c:pt idx="162">
                  <c:v>#N/A</c:v>
                </c:pt>
                <c:pt idx="163">
                  <c:v>68.493669993948359</c:v>
                </c:pt>
                <c:pt idx="164">
                  <c:v>#N/A</c:v>
                </c:pt>
                <c:pt idx="165">
                  <c:v>#N/A</c:v>
                </c:pt>
                <c:pt idx="166">
                  <c:v>#N/A</c:v>
                </c:pt>
                <c:pt idx="167">
                  <c:v>#N/A</c:v>
                </c:pt>
                <c:pt idx="168">
                  <c:v>#N/A</c:v>
                </c:pt>
                <c:pt idx="169">
                  <c:v>112.93070651963626</c:v>
                </c:pt>
                <c:pt idx="170">
                  <c:v>#N/A</c:v>
                </c:pt>
                <c:pt idx="171">
                  <c:v>#N/A</c:v>
                </c:pt>
                <c:pt idx="172">
                  <c:v>#N/A</c:v>
                </c:pt>
                <c:pt idx="173">
                  <c:v>#N/A</c:v>
                </c:pt>
                <c:pt idx="174">
                  <c:v>#N/A</c:v>
                </c:pt>
                <c:pt idx="175">
                  <c:v>61.471822055363745</c:v>
                </c:pt>
                <c:pt idx="176">
                  <c:v>#N/A</c:v>
                </c:pt>
                <c:pt idx="177">
                  <c:v>#N/A</c:v>
                </c:pt>
                <c:pt idx="178">
                  <c:v>#N/A</c:v>
                </c:pt>
                <c:pt idx="179">
                  <c:v>#N/A</c:v>
                </c:pt>
                <c:pt idx="180">
                  <c:v>#N/A</c:v>
                </c:pt>
                <c:pt idx="181">
                  <c:v>#N/A</c:v>
                </c:pt>
                <c:pt idx="182">
                  <c:v>#N/A</c:v>
                </c:pt>
                <c:pt idx="183">
                  <c:v>#N/A</c:v>
                </c:pt>
                <c:pt idx="184">
                  <c:v>#N/A</c:v>
                </c:pt>
                <c:pt idx="185">
                  <c:v>#N/A</c:v>
                </c:pt>
                <c:pt idx="186">
                  <c:v>#N/A</c:v>
                </c:pt>
                <c:pt idx="187">
                  <c:v>91.064019118994281</c:v>
                </c:pt>
                <c:pt idx="188">
                  <c:v>62.373488152595236</c:v>
                </c:pt>
                <c:pt idx="189">
                  <c:v>62.372727007243761</c:v>
                </c:pt>
                <c:pt idx="190">
                  <c:v>83.240846345436623</c:v>
                </c:pt>
                <c:pt idx="191">
                  <c:v>#N/A</c:v>
                </c:pt>
                <c:pt idx="192">
                  <c:v>108.34739570321054</c:v>
                </c:pt>
                <c:pt idx="193">
                  <c:v>#N/A</c:v>
                </c:pt>
                <c:pt idx="194">
                  <c:v>65.817839872718608</c:v>
                </c:pt>
                <c:pt idx="195">
                  <c:v>#N/A</c:v>
                </c:pt>
                <c:pt idx="196">
                  <c:v>#N/A</c:v>
                </c:pt>
                <c:pt idx="197">
                  <c:v>#N/A</c:v>
                </c:pt>
                <c:pt idx="198">
                  <c:v>68.328184398306561</c:v>
                </c:pt>
                <c:pt idx="199">
                  <c:v>88.249042492022824</c:v>
                </c:pt>
                <c:pt idx="200">
                  <c:v>88.249042935012682</c:v>
                </c:pt>
                <c:pt idx="201">
                  <c:v>88.249042749300386</c:v>
                </c:pt>
                <c:pt idx="202">
                  <c:v>#N/A</c:v>
                </c:pt>
                <c:pt idx="203">
                  <c:v>#N/A</c:v>
                </c:pt>
                <c:pt idx="204">
                  <c:v>75.956830214528452</c:v>
                </c:pt>
                <c:pt idx="205">
                  <c:v>75.881303818181848</c:v>
                </c:pt>
                <c:pt idx="206">
                  <c:v>107.9330533464</c:v>
                </c:pt>
                <c:pt idx="207">
                  <c:v>69.500117104312594</c:v>
                </c:pt>
                <c:pt idx="208">
                  <c:v>#N/A</c:v>
                </c:pt>
                <c:pt idx="209">
                  <c:v>#N/A</c:v>
                </c:pt>
                <c:pt idx="210">
                  <c:v>#N/A</c:v>
                </c:pt>
                <c:pt idx="211">
                  <c:v>#N/A</c:v>
                </c:pt>
                <c:pt idx="212">
                  <c:v>#N/A</c:v>
                </c:pt>
                <c:pt idx="213">
                  <c:v>#N/A</c:v>
                </c:pt>
                <c:pt idx="214">
                  <c:v>#N/A</c:v>
                </c:pt>
                <c:pt idx="215">
                  <c:v>#N/A</c:v>
                </c:pt>
                <c:pt idx="216">
                  <c:v>#N/A</c:v>
                </c:pt>
                <c:pt idx="217">
                  <c:v>#N/A</c:v>
                </c:pt>
                <c:pt idx="218">
                  <c:v>117.79341988426631</c:v>
                </c:pt>
                <c:pt idx="219">
                  <c:v>117.80875490241773</c:v>
                </c:pt>
                <c:pt idx="220">
                  <c:v>117.79697389351691</c:v>
                </c:pt>
                <c:pt idx="221">
                  <c:v>117.79022794203554</c:v>
                </c:pt>
                <c:pt idx="222">
                  <c:v>117.789779956503</c:v>
                </c:pt>
                <c:pt idx="223">
                  <c:v>102.03771341762526</c:v>
                </c:pt>
                <c:pt idx="224">
                  <c:v>#N/A</c:v>
                </c:pt>
                <c:pt idx="225">
                  <c:v>130.49693577503808</c:v>
                </c:pt>
                <c:pt idx="226">
                  <c:v>#N/A</c:v>
                </c:pt>
                <c:pt idx="227">
                  <c:v>106.917596058936</c:v>
                </c:pt>
                <c:pt idx="228">
                  <c:v>#N/A</c:v>
                </c:pt>
                <c:pt idx="229">
                  <c:v>#N/A</c:v>
                </c:pt>
                <c:pt idx="230">
                  <c:v>113.30033005639363</c:v>
                </c:pt>
                <c:pt idx="231">
                  <c:v>60.189213137540712</c:v>
                </c:pt>
                <c:pt idx="232">
                  <c:v>#N/A</c:v>
                </c:pt>
                <c:pt idx="233">
                  <c:v>#N/A</c:v>
                </c:pt>
                <c:pt idx="234">
                  <c:v>89.580064969960929</c:v>
                </c:pt>
                <c:pt idx="235">
                  <c:v>#N/A</c:v>
                </c:pt>
                <c:pt idx="236">
                  <c:v>116.79871840570902</c:v>
                </c:pt>
                <c:pt idx="237">
                  <c:v>#N/A</c:v>
                </c:pt>
                <c:pt idx="238">
                  <c:v>#N/A</c:v>
                </c:pt>
                <c:pt idx="239">
                  <c:v>60.839436320990202</c:v>
                </c:pt>
                <c:pt idx="240">
                  <c:v>#N/A</c:v>
                </c:pt>
                <c:pt idx="241">
                  <c:v>119.27050266805395</c:v>
                </c:pt>
                <c:pt idx="242">
                  <c:v>#N/A</c:v>
                </c:pt>
                <c:pt idx="243">
                  <c:v>#N/A</c:v>
                </c:pt>
                <c:pt idx="244">
                  <c:v>100.71723244459014</c:v>
                </c:pt>
                <c:pt idx="245">
                  <c:v>#N/A</c:v>
                </c:pt>
                <c:pt idx="246">
                  <c:v>122.52493974062378</c:v>
                </c:pt>
                <c:pt idx="247">
                  <c:v>120.18053811377862</c:v>
                </c:pt>
                <c:pt idx="248">
                  <c:v>120.18053811377862</c:v>
                </c:pt>
                <c:pt idx="249">
                  <c:v>122.52493974062378</c:v>
                </c:pt>
                <c:pt idx="250">
                  <c:v>#N/A</c:v>
                </c:pt>
                <c:pt idx="251">
                  <c:v>#N/A</c:v>
                </c:pt>
                <c:pt idx="252">
                  <c:v>#N/A</c:v>
                </c:pt>
                <c:pt idx="253">
                  <c:v>#N/A</c:v>
                </c:pt>
                <c:pt idx="254">
                  <c:v>#N/A</c:v>
                </c:pt>
                <c:pt idx="255">
                  <c:v>82.406463681578899</c:v>
                </c:pt>
                <c:pt idx="256">
                  <c:v>116.11602660256214</c:v>
                </c:pt>
                <c:pt idx="257">
                  <c:v>#N/A</c:v>
                </c:pt>
                <c:pt idx="258">
                  <c:v>#N/A</c:v>
                </c:pt>
                <c:pt idx="259">
                  <c:v>127.77349874768892</c:v>
                </c:pt>
                <c:pt idx="260">
                  <c:v>71.465216504911709</c:v>
                </c:pt>
                <c:pt idx="261">
                  <c:v>#N/A</c:v>
                </c:pt>
                <c:pt idx="262">
                  <c:v>#N/A</c:v>
                </c:pt>
                <c:pt idx="263">
                  <c:v>#N/A</c:v>
                </c:pt>
                <c:pt idx="264">
                  <c:v>#N/A</c:v>
                </c:pt>
                <c:pt idx="265">
                  <c:v>#N/A</c:v>
                </c:pt>
                <c:pt idx="266">
                  <c:v>#N/A</c:v>
                </c:pt>
                <c:pt idx="267">
                  <c:v>#N/A</c:v>
                </c:pt>
                <c:pt idx="268">
                  <c:v>#N/A</c:v>
                </c:pt>
                <c:pt idx="269">
                  <c:v>#N/A</c:v>
                </c:pt>
                <c:pt idx="270">
                  <c:v>106.13620243392859</c:v>
                </c:pt>
                <c:pt idx="271">
                  <c:v>99.686893443446621</c:v>
                </c:pt>
                <c:pt idx="272">
                  <c:v>#N/A</c:v>
                </c:pt>
                <c:pt idx="273">
                  <c:v>#N/A</c:v>
                </c:pt>
                <c:pt idx="274">
                  <c:v>#N/A</c:v>
                </c:pt>
                <c:pt idx="275">
                  <c:v>#N/A</c:v>
                </c:pt>
                <c:pt idx="276">
                  <c:v>#N/A</c:v>
                </c:pt>
                <c:pt idx="277">
                  <c:v>#N/A</c:v>
                </c:pt>
                <c:pt idx="278">
                  <c:v>104.94700825293862</c:v>
                </c:pt>
                <c:pt idx="279">
                  <c:v>#N/A</c:v>
                </c:pt>
                <c:pt idx="280">
                  <c:v>101.51667540489723</c:v>
                </c:pt>
                <c:pt idx="281">
                  <c:v>#N/A</c:v>
                </c:pt>
                <c:pt idx="282">
                  <c:v>#N/A</c:v>
                </c:pt>
                <c:pt idx="283">
                  <c:v>#N/A</c:v>
                </c:pt>
                <c:pt idx="284">
                  <c:v>#N/A</c:v>
                </c:pt>
                <c:pt idx="285">
                  <c:v>#N/A</c:v>
                </c:pt>
                <c:pt idx="286">
                  <c:v>#N/A</c:v>
                </c:pt>
                <c:pt idx="287">
                  <c:v>#N/A</c:v>
                </c:pt>
                <c:pt idx="288">
                  <c:v>#N/A</c:v>
                </c:pt>
                <c:pt idx="289">
                  <c:v>#N/A</c:v>
                </c:pt>
                <c:pt idx="290">
                  <c:v>34.104239399944689</c:v>
                </c:pt>
                <c:pt idx="291">
                  <c:v>62.453435489433673</c:v>
                </c:pt>
                <c:pt idx="292">
                  <c:v>#N/A</c:v>
                </c:pt>
                <c:pt idx="293">
                  <c:v>#N/A</c:v>
                </c:pt>
                <c:pt idx="294">
                  <c:v>83.79224600054981</c:v>
                </c:pt>
                <c:pt idx="295">
                  <c:v>86.201650870089182</c:v>
                </c:pt>
                <c:pt idx="296">
                  <c:v>#N/A</c:v>
                </c:pt>
                <c:pt idx="297">
                  <c:v>#N/A</c:v>
                </c:pt>
                <c:pt idx="298">
                  <c:v>34.454593767026054</c:v>
                </c:pt>
                <c:pt idx="299">
                  <c:v>#N/A</c:v>
                </c:pt>
                <c:pt idx="300">
                  <c:v>#N/A</c:v>
                </c:pt>
                <c:pt idx="301">
                  <c:v>#N/A</c:v>
                </c:pt>
                <c:pt idx="302">
                  <c:v>#N/A</c:v>
                </c:pt>
                <c:pt idx="303">
                  <c:v>#N/A</c:v>
                </c:pt>
                <c:pt idx="304">
                  <c:v>#N/A</c:v>
                </c:pt>
                <c:pt idx="305">
                  <c:v>#N/A</c:v>
                </c:pt>
                <c:pt idx="306">
                  <c:v>#N/A</c:v>
                </c:pt>
                <c:pt idx="307">
                  <c:v>#N/A</c:v>
                </c:pt>
                <c:pt idx="308">
                  <c:v>#N/A</c:v>
                </c:pt>
                <c:pt idx="309">
                  <c:v>#N/A</c:v>
                </c:pt>
                <c:pt idx="310">
                  <c:v>80.315810063562523</c:v>
                </c:pt>
                <c:pt idx="311">
                  <c:v>55.14859308631425</c:v>
                </c:pt>
                <c:pt idx="312">
                  <c:v>#N/A</c:v>
                </c:pt>
                <c:pt idx="313">
                  <c:v>#N/A</c:v>
                </c:pt>
                <c:pt idx="314">
                  <c:v>#N/A</c:v>
                </c:pt>
                <c:pt idx="315">
                  <c:v>#N/A</c:v>
                </c:pt>
                <c:pt idx="316">
                  <c:v>#N/A</c:v>
                </c:pt>
                <c:pt idx="317">
                  <c:v>#N/A</c:v>
                </c:pt>
                <c:pt idx="318">
                  <c:v>#N/A</c:v>
                </c:pt>
                <c:pt idx="319">
                  <c:v>#N/A</c:v>
                </c:pt>
                <c:pt idx="320">
                  <c:v>47.867241264350639</c:v>
                </c:pt>
                <c:pt idx="321">
                  <c:v>#N/A</c:v>
                </c:pt>
                <c:pt idx="322">
                  <c:v>#N/A</c:v>
                </c:pt>
                <c:pt idx="323">
                  <c:v>#N/A</c:v>
                </c:pt>
                <c:pt idx="324">
                  <c:v>94.952055085992058</c:v>
                </c:pt>
                <c:pt idx="325">
                  <c:v>31.440453392612991</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88.805352412178038</c:v>
                </c:pt>
                <c:pt idx="339">
                  <c:v>#N/A</c:v>
                </c:pt>
                <c:pt idx="340">
                  <c:v>#N/A</c:v>
                </c:pt>
                <c:pt idx="341">
                  <c:v>#N/A</c:v>
                </c:pt>
                <c:pt idx="342">
                  <c:v>#N/A</c:v>
                </c:pt>
                <c:pt idx="343">
                  <c:v>#N/A</c:v>
                </c:pt>
                <c:pt idx="344">
                  <c:v>31.274858074986383</c:v>
                </c:pt>
                <c:pt idx="345">
                  <c:v>56.346512369539504</c:v>
                </c:pt>
                <c:pt idx="346">
                  <c:v>#N/A</c:v>
                </c:pt>
                <c:pt idx="347">
                  <c:v>#N/A</c:v>
                </c:pt>
                <c:pt idx="348">
                  <c:v>56.346512369539504</c:v>
                </c:pt>
                <c:pt idx="349">
                  <c:v>#N/A</c:v>
                </c:pt>
                <c:pt idx="350">
                  <c:v>#N/A</c:v>
                </c:pt>
                <c:pt idx="351">
                  <c:v>#N/A</c:v>
                </c:pt>
                <c:pt idx="352">
                  <c:v>27.169947090242644</c:v>
                </c:pt>
                <c:pt idx="353">
                  <c:v>#N/A</c:v>
                </c:pt>
                <c:pt idx="354">
                  <c:v>#N/A</c:v>
                </c:pt>
                <c:pt idx="355">
                  <c:v>#N/A</c:v>
                </c:pt>
                <c:pt idx="356">
                  <c:v>31.646750404377773</c:v>
                </c:pt>
                <c:pt idx="357">
                  <c:v>#N/A</c:v>
                </c:pt>
                <c:pt idx="358">
                  <c:v>#N/A</c:v>
                </c:pt>
                <c:pt idx="359">
                  <c:v>#N/A</c:v>
                </c:pt>
                <c:pt idx="360">
                  <c:v>#N/A</c:v>
                </c:pt>
                <c:pt idx="361">
                  <c:v>#N/A</c:v>
                </c:pt>
                <c:pt idx="362">
                  <c:v>56.875061301304484</c:v>
                </c:pt>
                <c:pt idx="363">
                  <c:v>31.073496488616687</c:v>
                </c:pt>
                <c:pt idx="364">
                  <c:v>#N/A</c:v>
                </c:pt>
                <c:pt idx="365">
                  <c:v>24.644878906888074</c:v>
                </c:pt>
                <c:pt idx="366">
                  <c:v>#N/A</c:v>
                </c:pt>
                <c:pt idx="367">
                  <c:v>#N/A</c:v>
                </c:pt>
                <c:pt idx="368">
                  <c:v>#N/A</c:v>
                </c:pt>
                <c:pt idx="369">
                  <c:v>#N/A</c:v>
                </c:pt>
                <c:pt idx="370">
                  <c:v>29.721528908651173</c:v>
                </c:pt>
                <c:pt idx="371">
                  <c:v>#N/A</c:v>
                </c:pt>
                <c:pt idx="372">
                  <c:v>#N/A</c:v>
                </c:pt>
                <c:pt idx="373">
                  <c:v>#N/A</c:v>
                </c:pt>
                <c:pt idx="374">
                  <c:v>#N/A</c:v>
                </c:pt>
                <c:pt idx="375">
                  <c:v>#N/A</c:v>
                </c:pt>
                <c:pt idx="376">
                  <c:v>#N/A</c:v>
                </c:pt>
                <c:pt idx="377">
                  <c:v>#N/A</c:v>
                </c:pt>
                <c:pt idx="378">
                  <c:v>#N/A</c:v>
                </c:pt>
                <c:pt idx="379">
                  <c:v>65.021909550904184</c:v>
                </c:pt>
                <c:pt idx="380">
                  <c:v>67.249562513045419</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45.36614190658549</c:v>
                </c:pt>
                <c:pt idx="400">
                  <c:v>#N/A</c:v>
                </c:pt>
                <c:pt idx="401">
                  <c:v>#N/A</c:v>
                </c:pt>
                <c:pt idx="402">
                  <c:v>#N/A</c:v>
                </c:pt>
                <c:pt idx="403">
                  <c:v>48.098829731254341</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52.501415558864601</c:v>
                </c:pt>
                <c:pt idx="425">
                  <c:v>#N/A</c:v>
                </c:pt>
                <c:pt idx="426">
                  <c:v>#N/A</c:v>
                </c:pt>
                <c:pt idx="427">
                  <c:v>#N/A</c:v>
                </c:pt>
                <c:pt idx="428">
                  <c:v>#N/A</c:v>
                </c:pt>
                <c:pt idx="429">
                  <c:v>41.876711247363275</c:v>
                </c:pt>
                <c:pt idx="430">
                  <c:v>45.142242779673332</c:v>
                </c:pt>
                <c:pt idx="431">
                  <c:v>31.840485299706348</c:v>
                </c:pt>
                <c:pt idx="432">
                  <c:v>41.183898017263822</c:v>
                </c:pt>
                <c:pt idx="433">
                  <c:v>#N/A</c:v>
                </c:pt>
                <c:pt idx="434">
                  <c:v>#N/A</c:v>
                </c:pt>
                <c:pt idx="435">
                  <c:v>#N/A</c:v>
                </c:pt>
                <c:pt idx="436">
                  <c:v>#N/A</c:v>
                </c:pt>
                <c:pt idx="437">
                  <c:v>33.863131945195782</c:v>
                </c:pt>
                <c:pt idx="438">
                  <c:v>#N/A</c:v>
                </c:pt>
                <c:pt idx="439">
                  <c:v>38.88422043715142</c:v>
                </c:pt>
                <c:pt idx="440">
                  <c:v>36.266899724302384</c:v>
                </c:pt>
                <c:pt idx="441">
                  <c:v>#N/A</c:v>
                </c:pt>
                <c:pt idx="442">
                  <c:v>#N/A</c:v>
                </c:pt>
                <c:pt idx="443">
                  <c:v>#N/A</c:v>
                </c:pt>
                <c:pt idx="444">
                  <c:v>#N/A</c:v>
                </c:pt>
                <c:pt idx="445">
                  <c:v>#N/A</c:v>
                </c:pt>
                <c:pt idx="446">
                  <c:v>#N/A</c:v>
                </c:pt>
                <c:pt idx="447">
                  <c:v>#N/A</c:v>
                </c:pt>
                <c:pt idx="448">
                  <c:v>#N/A</c:v>
                </c:pt>
                <c:pt idx="449">
                  <c:v>23.457351363383005</c:v>
                </c:pt>
                <c:pt idx="450">
                  <c:v>#N/A</c:v>
                </c:pt>
                <c:pt idx="451">
                  <c:v>#N/A</c:v>
                </c:pt>
                <c:pt idx="452">
                  <c:v>#N/A</c:v>
                </c:pt>
                <c:pt idx="453">
                  <c:v>#N/A</c:v>
                </c:pt>
                <c:pt idx="454">
                  <c:v>#N/A</c:v>
                </c:pt>
                <c:pt idx="455">
                  <c:v>#N/A</c:v>
                </c:pt>
                <c:pt idx="456">
                  <c:v>#N/A</c:v>
                </c:pt>
                <c:pt idx="457">
                  <c:v>23.682627309843696</c:v>
                </c:pt>
                <c:pt idx="458">
                  <c:v>#N/A</c:v>
                </c:pt>
                <c:pt idx="459">
                  <c:v>#N/A</c:v>
                </c:pt>
                <c:pt idx="460">
                  <c:v>#N/A</c:v>
                </c:pt>
                <c:pt idx="461">
                  <c:v>#N/A</c:v>
                </c:pt>
                <c:pt idx="462">
                  <c:v>#N/A</c:v>
                </c:pt>
                <c:pt idx="463">
                  <c:v>#N/A</c:v>
                </c:pt>
                <c:pt idx="464">
                  <c:v>#N/A</c:v>
                </c:pt>
                <c:pt idx="465">
                  <c:v>#N/A</c:v>
                </c:pt>
                <c:pt idx="466">
                  <c:v>23.360306628725652</c:v>
                </c:pt>
                <c:pt idx="467">
                  <c:v>23.793633978946122</c:v>
                </c:pt>
                <c:pt idx="468">
                  <c:v>#N/A</c:v>
                </c:pt>
                <c:pt idx="469">
                  <c:v>14.496140836418855</c:v>
                </c:pt>
                <c:pt idx="470">
                  <c:v>#N/A</c:v>
                </c:pt>
                <c:pt idx="471">
                  <c:v>20.573947520322829</c:v>
                </c:pt>
                <c:pt idx="472">
                  <c:v>#N/A</c:v>
                </c:pt>
                <c:pt idx="473">
                  <c:v>#N/A</c:v>
                </c:pt>
                <c:pt idx="474">
                  <c:v>#N/A</c:v>
                </c:pt>
                <c:pt idx="475">
                  <c:v>#N/A</c:v>
                </c:pt>
                <c:pt idx="476">
                  <c:v>38.223282216402005</c:v>
                </c:pt>
                <c:pt idx="477">
                  <c:v>41.490528517850471</c:v>
                </c:pt>
                <c:pt idx="478">
                  <c:v>12.968651602623483</c:v>
                </c:pt>
                <c:pt idx="479">
                  <c:v>8.6416176959765529</c:v>
                </c:pt>
                <c:pt idx="480">
                  <c:v>#N/A</c:v>
                </c:pt>
                <c:pt idx="481">
                  <c:v>#N/A</c:v>
                </c:pt>
                <c:pt idx="482">
                  <c:v>#N/A</c:v>
                </c:pt>
                <c:pt idx="483">
                  <c:v>14.52931384835272</c:v>
                </c:pt>
                <c:pt idx="484">
                  <c:v>#N/A</c:v>
                </c:pt>
                <c:pt idx="485">
                  <c:v>31.078753252561516</c:v>
                </c:pt>
                <c:pt idx="486">
                  <c:v>#N/A</c:v>
                </c:pt>
                <c:pt idx="487">
                  <c:v>#N/A</c:v>
                </c:pt>
                <c:pt idx="488">
                  <c:v>40.707780840929544</c:v>
                </c:pt>
                <c:pt idx="489">
                  <c:v>#N/A</c:v>
                </c:pt>
                <c:pt idx="490">
                  <c:v>9.621902801946451</c:v>
                </c:pt>
                <c:pt idx="491">
                  <c:v>14.809363442995846</c:v>
                </c:pt>
                <c:pt idx="492">
                  <c:v>27.591157585201177</c:v>
                </c:pt>
                <c:pt idx="493">
                  <c:v>25.184284725094635</c:v>
                </c:pt>
                <c:pt idx="494">
                  <c:v>#N/A</c:v>
                </c:pt>
                <c:pt idx="495">
                  <c:v>22.014698247979087</c:v>
                </c:pt>
                <c:pt idx="496">
                  <c:v>#N/A</c:v>
                </c:pt>
                <c:pt idx="497">
                  <c:v>#N/A</c:v>
                </c:pt>
                <c:pt idx="498">
                  <c:v>#N/A</c:v>
                </c:pt>
                <c:pt idx="499">
                  <c:v>#N/A</c:v>
                </c:pt>
                <c:pt idx="500">
                  <c:v>#N/A</c:v>
                </c:pt>
                <c:pt idx="501">
                  <c:v>35.040459943088479</c:v>
                </c:pt>
                <c:pt idx="502">
                  <c:v>#N/A</c:v>
                </c:pt>
                <c:pt idx="503">
                  <c:v>#N/A</c:v>
                </c:pt>
                <c:pt idx="504">
                  <c:v>#N/A</c:v>
                </c:pt>
                <c:pt idx="505">
                  <c:v>#N/A</c:v>
                </c:pt>
                <c:pt idx="506">
                  <c:v>#N/A</c:v>
                </c:pt>
                <c:pt idx="507">
                  <c:v>11.982638700601886</c:v>
                </c:pt>
                <c:pt idx="508">
                  <c:v>40.984402256379838</c:v>
                </c:pt>
                <c:pt idx="509">
                  <c:v>#N/A</c:v>
                </c:pt>
                <c:pt idx="510">
                  <c:v>39.068236267220399</c:v>
                </c:pt>
                <c:pt idx="511">
                  <c:v>#N/A</c:v>
                </c:pt>
                <c:pt idx="512">
                  <c:v>#N/A</c:v>
                </c:pt>
                <c:pt idx="513">
                  <c:v>33.535029810558171</c:v>
                </c:pt>
                <c:pt idx="514">
                  <c:v>#N/A</c:v>
                </c:pt>
                <c:pt idx="515">
                  <c:v>39.307282687755226</c:v>
                </c:pt>
                <c:pt idx="516">
                  <c:v>34.05890767404</c:v>
                </c:pt>
                <c:pt idx="517">
                  <c:v>31.081247141492941</c:v>
                </c:pt>
                <c:pt idx="518">
                  <c:v>#N/A</c:v>
                </c:pt>
                <c:pt idx="519">
                  <c:v>#N/A</c:v>
                </c:pt>
                <c:pt idx="520">
                  <c:v>36.193294368712166</c:v>
                </c:pt>
                <c:pt idx="521">
                  <c:v>#N/A</c:v>
                </c:pt>
                <c:pt idx="522">
                  <c:v>39.482788721130866</c:v>
                </c:pt>
                <c:pt idx="523">
                  <c:v>36.724017199533627</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6DB6-444F-BEEF-A9B67552320D}"/>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6DB6-444F-BEEF-A9B67552320D}"/>
              </c:ext>
            </c:extLst>
          </c:dPt>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Plant_Real'!$N$26:$N$1000</c:f>
              <c:numCache>
                <c:formatCode>0.00</c:formatCode>
                <c:ptCount val="975"/>
                <c:pt idx="0">
                  <c:v>37.316145967800914</c:v>
                </c:pt>
                <c:pt idx="1">
                  <c:v>#N/A</c:v>
                </c:pt>
                <c:pt idx="2">
                  <c:v>55.46669167056907</c:v>
                </c:pt>
                <c:pt idx="3">
                  <c:v>56.207492697921587</c:v>
                </c:pt>
                <c:pt idx="4">
                  <c:v>65.168136156990997</c:v>
                </c:pt>
                <c:pt idx="5">
                  <c:v>54.115474156340554</c:v>
                </c:pt>
                <c:pt idx="6">
                  <c:v>39.052461012560364</c:v>
                </c:pt>
                <c:pt idx="7">
                  <c:v>46.800914369227385</c:v>
                </c:pt>
                <c:pt idx="8">
                  <c:v>36.341307648365323</c:v>
                </c:pt>
                <c:pt idx="9">
                  <c:v>#N/A</c:v>
                </c:pt>
                <c:pt idx="10">
                  <c:v>#N/A</c:v>
                </c:pt>
                <c:pt idx="11">
                  <c:v>#N/A</c:v>
                </c:pt>
                <c:pt idx="12">
                  <c:v>36.076610796055419</c:v>
                </c:pt>
                <c:pt idx="13">
                  <c:v>#N/A</c:v>
                </c:pt>
                <c:pt idx="14">
                  <c:v>#N/A</c:v>
                </c:pt>
                <c:pt idx="15">
                  <c:v>40.851940673785904</c:v>
                </c:pt>
                <c:pt idx="16">
                  <c:v>32.363801062472675</c:v>
                </c:pt>
                <c:pt idx="17">
                  <c:v>105.47064497888262</c:v>
                </c:pt>
                <c:pt idx="18">
                  <c:v>91.884728624723607</c:v>
                </c:pt>
                <c:pt idx="19">
                  <c:v>#N/A</c:v>
                </c:pt>
                <c:pt idx="20">
                  <c:v>31.450462067167955</c:v>
                </c:pt>
                <c:pt idx="21">
                  <c:v>#N/A</c:v>
                </c:pt>
                <c:pt idx="22">
                  <c:v>52.548240102295047</c:v>
                </c:pt>
                <c:pt idx="23">
                  <c:v>#N/A</c:v>
                </c:pt>
                <c:pt idx="24">
                  <c:v>#N/A</c:v>
                </c:pt>
                <c:pt idx="25">
                  <c:v>32.134054886142728</c:v>
                </c:pt>
                <c:pt idx="26">
                  <c:v>36.999625707829722</c:v>
                </c:pt>
                <c:pt idx="27">
                  <c:v>#N/A</c:v>
                </c:pt>
                <c:pt idx="28">
                  <c:v>31.307039976703372</c:v>
                </c:pt>
                <c:pt idx="29">
                  <c:v>24.667894514388486</c:v>
                </c:pt>
                <c:pt idx="30">
                  <c:v>#N/A</c:v>
                </c:pt>
                <c:pt idx="31">
                  <c:v>35.083336420730461</c:v>
                </c:pt>
                <c:pt idx="32">
                  <c:v>33.794276725604561</c:v>
                </c:pt>
                <c:pt idx="33">
                  <c:v>28.907939710909886</c:v>
                </c:pt>
                <c:pt idx="34">
                  <c:v>#N/A</c:v>
                </c:pt>
                <c:pt idx="35">
                  <c:v>#N/A</c:v>
                </c:pt>
                <c:pt idx="36">
                  <c:v>33.796519439191975</c:v>
                </c:pt>
                <c:pt idx="37">
                  <c:v>#N/A</c:v>
                </c:pt>
                <c:pt idx="38">
                  <c:v>#N/A</c:v>
                </c:pt>
                <c:pt idx="39">
                  <c:v>#N/A</c:v>
                </c:pt>
                <c:pt idx="40">
                  <c:v>30.77533403853899</c:v>
                </c:pt>
                <c:pt idx="41">
                  <c:v>#N/A</c:v>
                </c:pt>
                <c:pt idx="42">
                  <c:v>#N/A</c:v>
                </c:pt>
                <c:pt idx="43">
                  <c:v>28.660565417989964</c:v>
                </c:pt>
                <c:pt idx="44">
                  <c:v>21.437538145620508</c:v>
                </c:pt>
                <c:pt idx="45">
                  <c:v>#N/A</c:v>
                </c:pt>
                <c:pt idx="46">
                  <c:v>#N/A</c:v>
                </c:pt>
                <c:pt idx="47">
                  <c:v>#N/A</c:v>
                </c:pt>
                <c:pt idx="48">
                  <c:v>#N/A</c:v>
                </c:pt>
                <c:pt idx="49">
                  <c:v>30.700573851612994</c:v>
                </c:pt>
                <c:pt idx="50">
                  <c:v>37.416856214507433</c:v>
                </c:pt>
                <c:pt idx="51">
                  <c:v>#N/A</c:v>
                </c:pt>
                <c:pt idx="52">
                  <c:v>32.735929272767258</c:v>
                </c:pt>
                <c:pt idx="53">
                  <c:v>33.499417438860732</c:v>
                </c:pt>
                <c:pt idx="54">
                  <c:v>29.691232328984142</c:v>
                </c:pt>
                <c:pt idx="55">
                  <c:v>#N/A</c:v>
                </c:pt>
                <c:pt idx="56">
                  <c:v>73.600743406030261</c:v>
                </c:pt>
                <c:pt idx="57">
                  <c:v>73.600739536035249</c:v>
                </c:pt>
                <c:pt idx="58">
                  <c:v>33.487259804185655</c:v>
                </c:pt>
                <c:pt idx="59">
                  <c:v>#N/A</c:v>
                </c:pt>
                <c:pt idx="60">
                  <c:v>#N/A</c:v>
                </c:pt>
                <c:pt idx="61">
                  <c:v>73.600743406030261</c:v>
                </c:pt>
                <c:pt idx="62">
                  <c:v>#N/A</c:v>
                </c:pt>
                <c:pt idx="63">
                  <c:v>36.513123482639479</c:v>
                </c:pt>
                <c:pt idx="64">
                  <c:v>33.622401728452886</c:v>
                </c:pt>
                <c:pt idx="65">
                  <c:v>34.049292036020617</c:v>
                </c:pt>
                <c:pt idx="66">
                  <c:v>#N/A</c:v>
                </c:pt>
                <c:pt idx="67">
                  <c:v>36.513123482639479</c:v>
                </c:pt>
                <c:pt idx="68">
                  <c:v>#N/A</c:v>
                </c:pt>
                <c:pt idx="69">
                  <c:v>#N/A</c:v>
                </c:pt>
                <c:pt idx="70">
                  <c:v>29.487236777786748</c:v>
                </c:pt>
                <c:pt idx="71">
                  <c:v>31.967170074100956</c:v>
                </c:pt>
                <c:pt idx="72">
                  <c:v>#N/A</c:v>
                </c:pt>
                <c:pt idx="73">
                  <c:v>31.262739789127295</c:v>
                </c:pt>
                <c:pt idx="74">
                  <c:v>#N/A</c:v>
                </c:pt>
                <c:pt idx="75">
                  <c:v>49.769679947259618</c:v>
                </c:pt>
                <c:pt idx="76">
                  <c:v>41.080086849091401</c:v>
                </c:pt>
                <c:pt idx="77">
                  <c:v>46.101391921019619</c:v>
                </c:pt>
                <c:pt idx="78">
                  <c:v>#N/A</c:v>
                </c:pt>
                <c:pt idx="79">
                  <c:v>44.534307689788285</c:v>
                </c:pt>
                <c:pt idx="80">
                  <c:v>#N/A</c:v>
                </c:pt>
                <c:pt idx="81">
                  <c:v>#N/A</c:v>
                </c:pt>
                <c:pt idx="82">
                  <c:v>#N/A</c:v>
                </c:pt>
                <c:pt idx="83">
                  <c:v>47.228435080175188</c:v>
                </c:pt>
                <c:pt idx="84">
                  <c:v>54.831217055713758</c:v>
                </c:pt>
                <c:pt idx="85">
                  <c:v>#N/A</c:v>
                </c:pt>
                <c:pt idx="86">
                  <c:v>#N/A</c:v>
                </c:pt>
                <c:pt idx="87">
                  <c:v>47.163927199809898</c:v>
                </c:pt>
                <c:pt idx="88">
                  <c:v>#N/A</c:v>
                </c:pt>
                <c:pt idx="89">
                  <c:v>#N/A</c:v>
                </c:pt>
                <c:pt idx="90">
                  <c:v>#N/A</c:v>
                </c:pt>
                <c:pt idx="91">
                  <c:v>#N/A</c:v>
                </c:pt>
                <c:pt idx="92">
                  <c:v>#N/A</c:v>
                </c:pt>
                <c:pt idx="93">
                  <c:v>39.134026651528615</c:v>
                </c:pt>
                <c:pt idx="94">
                  <c:v>#N/A</c:v>
                </c:pt>
                <c:pt idx="95">
                  <c:v>31.028016338003077</c:v>
                </c:pt>
                <c:pt idx="96">
                  <c:v>52.582344376865166</c:v>
                </c:pt>
                <c:pt idx="97">
                  <c:v>61.699091426004827</c:v>
                </c:pt>
                <c:pt idx="98">
                  <c:v>#N/A</c:v>
                </c:pt>
                <c:pt idx="99">
                  <c:v>#N/A</c:v>
                </c:pt>
                <c:pt idx="100">
                  <c:v>34.741834299260212</c:v>
                </c:pt>
                <c:pt idx="101">
                  <c:v>36.983012544617949</c:v>
                </c:pt>
                <c:pt idx="102">
                  <c:v>#N/A</c:v>
                </c:pt>
                <c:pt idx="103">
                  <c:v>49.545527596224304</c:v>
                </c:pt>
                <c:pt idx="104">
                  <c:v>#N/A</c:v>
                </c:pt>
                <c:pt idx="105">
                  <c:v>#N/A</c:v>
                </c:pt>
                <c:pt idx="106">
                  <c:v>#N/A</c:v>
                </c:pt>
                <c:pt idx="107">
                  <c:v>#N/A</c:v>
                </c:pt>
                <c:pt idx="108">
                  <c:v>#N/A</c:v>
                </c:pt>
                <c:pt idx="109">
                  <c:v>#N/A</c:v>
                </c:pt>
                <c:pt idx="110">
                  <c:v>#N/A</c:v>
                </c:pt>
                <c:pt idx="111">
                  <c:v>43.615256107031968</c:v>
                </c:pt>
                <c:pt idx="112">
                  <c:v>45.391087828446175</c:v>
                </c:pt>
                <c:pt idx="113">
                  <c:v>69.646986147174914</c:v>
                </c:pt>
                <c:pt idx="114">
                  <c:v>81.946745608441361</c:v>
                </c:pt>
                <c:pt idx="115">
                  <c:v>52.431678612164852</c:v>
                </c:pt>
                <c:pt idx="116">
                  <c:v>46.3538344305423</c:v>
                </c:pt>
                <c:pt idx="117">
                  <c:v>47.884385567399825</c:v>
                </c:pt>
                <c:pt idx="118">
                  <c:v>65.631078025334546</c:v>
                </c:pt>
                <c:pt idx="119">
                  <c:v>59.336750937894756</c:v>
                </c:pt>
                <c:pt idx="120">
                  <c:v>42.182501744653727</c:v>
                </c:pt>
                <c:pt idx="121">
                  <c:v>#N/A</c:v>
                </c:pt>
                <c:pt idx="122">
                  <c:v>65.8187734404179</c:v>
                </c:pt>
                <c:pt idx="123">
                  <c:v>#N/A</c:v>
                </c:pt>
                <c:pt idx="124">
                  <c:v>#N/A</c:v>
                </c:pt>
                <c:pt idx="125">
                  <c:v>#N/A</c:v>
                </c:pt>
                <c:pt idx="126">
                  <c:v>#N/A</c:v>
                </c:pt>
                <c:pt idx="127">
                  <c:v>49.212918702096033</c:v>
                </c:pt>
                <c:pt idx="128">
                  <c:v>43.440023381321026</c:v>
                </c:pt>
                <c:pt idx="129">
                  <c:v>#N/A</c:v>
                </c:pt>
                <c:pt idx="130">
                  <c:v>#N/A</c:v>
                </c:pt>
                <c:pt idx="131">
                  <c:v>47.288116920467303</c:v>
                </c:pt>
                <c:pt idx="132">
                  <c:v>47.288116920467303</c:v>
                </c:pt>
                <c:pt idx="133">
                  <c:v>58.551190296272736</c:v>
                </c:pt>
                <c:pt idx="134">
                  <c:v>54.443182863895274</c:v>
                </c:pt>
                <c:pt idx="135">
                  <c:v>60.921407980900824</c:v>
                </c:pt>
                <c:pt idx="136">
                  <c:v>41.722353440786286</c:v>
                </c:pt>
                <c:pt idx="137">
                  <c:v>41.722071563738368</c:v>
                </c:pt>
                <c:pt idx="138">
                  <c:v>#N/A</c:v>
                </c:pt>
                <c:pt idx="139">
                  <c:v>#N/A</c:v>
                </c:pt>
                <c:pt idx="140">
                  <c:v>60.190808721425149</c:v>
                </c:pt>
                <c:pt idx="141">
                  <c:v>#N/A</c:v>
                </c:pt>
                <c:pt idx="142">
                  <c:v>83.585314143059776</c:v>
                </c:pt>
                <c:pt idx="143">
                  <c:v>73.345539080987436</c:v>
                </c:pt>
                <c:pt idx="144">
                  <c:v>62.945633059342939</c:v>
                </c:pt>
                <c:pt idx="145">
                  <c:v>#N/A</c:v>
                </c:pt>
                <c:pt idx="146">
                  <c:v>#N/A</c:v>
                </c:pt>
                <c:pt idx="147">
                  <c:v>#N/A</c:v>
                </c:pt>
                <c:pt idx="148">
                  <c:v>#N/A</c:v>
                </c:pt>
                <c:pt idx="149">
                  <c:v>46.96211027762368</c:v>
                </c:pt>
                <c:pt idx="150">
                  <c:v>#N/A</c:v>
                </c:pt>
                <c:pt idx="151">
                  <c:v>#N/A</c:v>
                </c:pt>
                <c:pt idx="152">
                  <c:v>#N/A</c:v>
                </c:pt>
                <c:pt idx="153">
                  <c:v>#N/A</c:v>
                </c:pt>
                <c:pt idx="154">
                  <c:v>66.235617530269266</c:v>
                </c:pt>
                <c:pt idx="155">
                  <c:v>#N/A</c:v>
                </c:pt>
                <c:pt idx="156">
                  <c:v>#N/A</c:v>
                </c:pt>
                <c:pt idx="157">
                  <c:v>#N/A</c:v>
                </c:pt>
                <c:pt idx="158">
                  <c:v>#N/A</c:v>
                </c:pt>
                <c:pt idx="159">
                  <c:v>#N/A</c:v>
                </c:pt>
                <c:pt idx="160">
                  <c:v>48.67079166225902</c:v>
                </c:pt>
                <c:pt idx="161">
                  <c:v>48.075926430831409</c:v>
                </c:pt>
                <c:pt idx="162">
                  <c:v>#N/A</c:v>
                </c:pt>
                <c:pt idx="163">
                  <c:v>#N/A</c:v>
                </c:pt>
                <c:pt idx="164">
                  <c:v>66.436936023816074</c:v>
                </c:pt>
                <c:pt idx="165">
                  <c:v>46.486252470740304</c:v>
                </c:pt>
                <c:pt idx="166">
                  <c:v>71.804556094636368</c:v>
                </c:pt>
                <c:pt idx="167">
                  <c:v>73.253370955769938</c:v>
                </c:pt>
                <c:pt idx="168">
                  <c:v>#N/A</c:v>
                </c:pt>
                <c:pt idx="169">
                  <c:v>#N/A</c:v>
                </c:pt>
                <c:pt idx="170">
                  <c:v>63.080601724903453</c:v>
                </c:pt>
                <c:pt idx="171">
                  <c:v>60.70058012306459</c:v>
                </c:pt>
                <c:pt idx="172">
                  <c:v>68.425944971493024</c:v>
                </c:pt>
                <c:pt idx="173">
                  <c:v>55.916795128585882</c:v>
                </c:pt>
                <c:pt idx="174">
                  <c:v>#N/A</c:v>
                </c:pt>
                <c:pt idx="175">
                  <c:v>#N/A</c:v>
                </c:pt>
                <c:pt idx="176">
                  <c:v>62.282138723562106</c:v>
                </c:pt>
                <c:pt idx="177">
                  <c:v>40.41345843619002</c:v>
                </c:pt>
                <c:pt idx="178">
                  <c:v>55.889456038501159</c:v>
                </c:pt>
                <c:pt idx="179">
                  <c:v>63.662325905365599</c:v>
                </c:pt>
                <c:pt idx="180">
                  <c:v>53.931406313957744</c:v>
                </c:pt>
                <c:pt idx="181">
                  <c:v>#N/A</c:v>
                </c:pt>
                <c:pt idx="182">
                  <c:v>#N/A</c:v>
                </c:pt>
                <c:pt idx="183">
                  <c:v>#N/A</c:v>
                </c:pt>
                <c:pt idx="184">
                  <c:v>#N/A</c:v>
                </c:pt>
                <c:pt idx="185">
                  <c:v>122.04766395624132</c:v>
                </c:pt>
                <c:pt idx="186">
                  <c:v>119.10229729968393</c:v>
                </c:pt>
                <c:pt idx="187">
                  <c:v>#N/A</c:v>
                </c:pt>
                <c:pt idx="188">
                  <c:v>#N/A</c:v>
                </c:pt>
                <c:pt idx="189">
                  <c:v>#N/A</c:v>
                </c:pt>
                <c:pt idx="190">
                  <c:v>#N/A</c:v>
                </c:pt>
                <c:pt idx="191">
                  <c:v>52.170536599063908</c:v>
                </c:pt>
                <c:pt idx="192">
                  <c:v>#N/A</c:v>
                </c:pt>
                <c:pt idx="193">
                  <c:v>#N/A</c:v>
                </c:pt>
                <c:pt idx="194">
                  <c:v>#N/A</c:v>
                </c:pt>
                <c:pt idx="195">
                  <c:v>78.749009539743909</c:v>
                </c:pt>
                <c:pt idx="196">
                  <c:v>74.688626116084635</c:v>
                </c:pt>
                <c:pt idx="197">
                  <c:v>#N/A</c:v>
                </c:pt>
                <c:pt idx="198">
                  <c:v>#N/A</c:v>
                </c:pt>
                <c:pt idx="199">
                  <c:v>#N/A</c:v>
                </c:pt>
                <c:pt idx="200">
                  <c:v>#N/A</c:v>
                </c:pt>
                <c:pt idx="201">
                  <c:v>#N/A</c:v>
                </c:pt>
                <c:pt idx="202">
                  <c:v>56.54180805052561</c:v>
                </c:pt>
                <c:pt idx="203">
                  <c:v>66.72505672343928</c:v>
                </c:pt>
                <c:pt idx="204">
                  <c:v>#N/A</c:v>
                </c:pt>
                <c:pt idx="205">
                  <c:v>#N/A</c:v>
                </c:pt>
                <c:pt idx="206">
                  <c:v>#N/A</c:v>
                </c:pt>
                <c:pt idx="207">
                  <c:v>#N/A</c:v>
                </c:pt>
                <c:pt idx="208">
                  <c:v>57.664845839357071</c:v>
                </c:pt>
                <c:pt idx="209">
                  <c:v>48.946592824663824</c:v>
                </c:pt>
                <c:pt idx="210">
                  <c:v>50.274844626241673</c:v>
                </c:pt>
                <c:pt idx="211">
                  <c:v>69.479758483943243</c:v>
                </c:pt>
                <c:pt idx="212">
                  <c:v>51.022058174156811</c:v>
                </c:pt>
                <c:pt idx="213">
                  <c:v>80.718499373364054</c:v>
                </c:pt>
                <c:pt idx="214">
                  <c:v>72.860244680831116</c:v>
                </c:pt>
                <c:pt idx="215">
                  <c:v>68.213787374648959</c:v>
                </c:pt>
                <c:pt idx="216">
                  <c:v>80.258440471147864</c:v>
                </c:pt>
                <c:pt idx="217">
                  <c:v>68.861857758063778</c:v>
                </c:pt>
                <c:pt idx="218">
                  <c:v>#N/A</c:v>
                </c:pt>
                <c:pt idx="219">
                  <c:v>#N/A</c:v>
                </c:pt>
                <c:pt idx="220">
                  <c:v>#N/A</c:v>
                </c:pt>
                <c:pt idx="221">
                  <c:v>#N/A</c:v>
                </c:pt>
                <c:pt idx="222">
                  <c:v>#N/A</c:v>
                </c:pt>
                <c:pt idx="223">
                  <c:v>#N/A</c:v>
                </c:pt>
                <c:pt idx="224">
                  <c:v>127.64576226583364</c:v>
                </c:pt>
                <c:pt idx="225">
                  <c:v>#N/A</c:v>
                </c:pt>
                <c:pt idx="226">
                  <c:v>#N/A</c:v>
                </c:pt>
                <c:pt idx="227">
                  <c:v>#N/A</c:v>
                </c:pt>
                <c:pt idx="228">
                  <c:v>55.051194055015038</c:v>
                </c:pt>
                <c:pt idx="229">
                  <c:v>75.377349998446761</c:v>
                </c:pt>
                <c:pt idx="230">
                  <c:v>#N/A</c:v>
                </c:pt>
                <c:pt idx="231">
                  <c:v>#N/A</c:v>
                </c:pt>
                <c:pt idx="232">
                  <c:v>61.785907414106148</c:v>
                </c:pt>
                <c:pt idx="233">
                  <c:v>43.685160695759585</c:v>
                </c:pt>
                <c:pt idx="234">
                  <c:v>#N/A</c:v>
                </c:pt>
                <c:pt idx="235">
                  <c:v>51.476278012128354</c:v>
                </c:pt>
                <c:pt idx="236">
                  <c:v>#N/A</c:v>
                </c:pt>
                <c:pt idx="237">
                  <c:v>#N/A</c:v>
                </c:pt>
                <c:pt idx="238">
                  <c:v>#N/A</c:v>
                </c:pt>
                <c:pt idx="239">
                  <c:v>#N/A</c:v>
                </c:pt>
                <c:pt idx="240">
                  <c:v>54.018361506032235</c:v>
                </c:pt>
                <c:pt idx="241">
                  <c:v>#N/A</c:v>
                </c:pt>
                <c:pt idx="242">
                  <c:v>50.615674600031234</c:v>
                </c:pt>
                <c:pt idx="243">
                  <c:v>94.286549025983675</c:v>
                </c:pt>
                <c:pt idx="244">
                  <c:v>#N/A</c:v>
                </c:pt>
                <c:pt idx="245">
                  <c:v>68.130142831247824</c:v>
                </c:pt>
                <c:pt idx="246">
                  <c:v>#N/A</c:v>
                </c:pt>
                <c:pt idx="247">
                  <c:v>#N/A</c:v>
                </c:pt>
                <c:pt idx="248">
                  <c:v>#N/A</c:v>
                </c:pt>
                <c:pt idx="249">
                  <c:v>#N/A</c:v>
                </c:pt>
                <c:pt idx="250">
                  <c:v>92.779375064336662</c:v>
                </c:pt>
                <c:pt idx="251">
                  <c:v>57.299487605525094</c:v>
                </c:pt>
                <c:pt idx="252">
                  <c:v>38.705952937374548</c:v>
                </c:pt>
                <c:pt idx="253">
                  <c:v>57.38856250754133</c:v>
                </c:pt>
                <c:pt idx="254">
                  <c:v>46.111471705826936</c:v>
                </c:pt>
                <c:pt idx="255">
                  <c:v>#N/A</c:v>
                </c:pt>
                <c:pt idx="256">
                  <c:v>#N/A</c:v>
                </c:pt>
                <c:pt idx="257">
                  <c:v>92.536741983765111</c:v>
                </c:pt>
                <c:pt idx="258">
                  <c:v>57.410270108349678</c:v>
                </c:pt>
                <c:pt idx="259">
                  <c:v>#N/A</c:v>
                </c:pt>
                <c:pt idx="260">
                  <c:v>#N/A</c:v>
                </c:pt>
                <c:pt idx="261">
                  <c:v>#N/A</c:v>
                </c:pt>
                <c:pt idx="262">
                  <c:v>35.953297489585509</c:v>
                </c:pt>
                <c:pt idx="263">
                  <c:v>44.895809867274615</c:v>
                </c:pt>
                <c:pt idx="264">
                  <c:v>#N/A</c:v>
                </c:pt>
                <c:pt idx="265">
                  <c:v>#N/A</c:v>
                </c:pt>
                <c:pt idx="266">
                  <c:v>40.565686131616694</c:v>
                </c:pt>
                <c:pt idx="267">
                  <c:v>#N/A</c:v>
                </c:pt>
                <c:pt idx="268">
                  <c:v>34.896993028465928</c:v>
                </c:pt>
                <c:pt idx="269">
                  <c:v>29.336662873283966</c:v>
                </c:pt>
                <c:pt idx="270">
                  <c:v>#N/A</c:v>
                </c:pt>
                <c:pt idx="271">
                  <c:v>#N/A</c:v>
                </c:pt>
                <c:pt idx="272">
                  <c:v>57.32659221737881</c:v>
                </c:pt>
                <c:pt idx="273">
                  <c:v>#N/A</c:v>
                </c:pt>
                <c:pt idx="274">
                  <c:v>45.566907158952453</c:v>
                </c:pt>
                <c:pt idx="275">
                  <c:v>#N/A</c:v>
                </c:pt>
                <c:pt idx="276">
                  <c:v>#N/A</c:v>
                </c:pt>
                <c:pt idx="277">
                  <c:v>#N/A</c:v>
                </c:pt>
                <c:pt idx="278">
                  <c:v>#N/A</c:v>
                </c:pt>
                <c:pt idx="279">
                  <c:v>#N/A</c:v>
                </c:pt>
                <c:pt idx="280">
                  <c:v>#N/A</c:v>
                </c:pt>
                <c:pt idx="281">
                  <c:v>34.055190858000728</c:v>
                </c:pt>
                <c:pt idx="282">
                  <c:v>64.736450835415084</c:v>
                </c:pt>
                <c:pt idx="283">
                  <c:v>31.86889917399208</c:v>
                </c:pt>
                <c:pt idx="284">
                  <c:v>70.33016409721202</c:v>
                </c:pt>
                <c:pt idx="285">
                  <c:v>#N/A</c:v>
                </c:pt>
                <c:pt idx="286">
                  <c:v>21.990771670089622</c:v>
                </c:pt>
                <c:pt idx="287">
                  <c:v>#N/A</c:v>
                </c:pt>
                <c:pt idx="288">
                  <c:v>37.717280529399289</c:v>
                </c:pt>
                <c:pt idx="289">
                  <c:v>48.168516891188219</c:v>
                </c:pt>
                <c:pt idx="290">
                  <c:v>#N/A</c:v>
                </c:pt>
                <c:pt idx="291">
                  <c:v>#N/A</c:v>
                </c:pt>
                <c:pt idx="292">
                  <c:v>79.723073466534032</c:v>
                </c:pt>
                <c:pt idx="293">
                  <c:v>41.35820448678151</c:v>
                </c:pt>
                <c:pt idx="294">
                  <c:v>#N/A</c:v>
                </c:pt>
                <c:pt idx="295">
                  <c:v>#N/A</c:v>
                </c:pt>
                <c:pt idx="296">
                  <c:v>59.869769470009743</c:v>
                </c:pt>
                <c:pt idx="297">
                  <c:v>47.126655333470708</c:v>
                </c:pt>
                <c:pt idx="298">
                  <c:v>#N/A</c:v>
                </c:pt>
                <c:pt idx="299">
                  <c:v>42.93193584764699</c:v>
                </c:pt>
                <c:pt idx="300">
                  <c:v>42.93193584764699</c:v>
                </c:pt>
                <c:pt idx="301">
                  <c:v>26.886424019086167</c:v>
                </c:pt>
                <c:pt idx="302">
                  <c:v>28.56001294211082</c:v>
                </c:pt>
                <c:pt idx="303">
                  <c:v>41.462216087728883</c:v>
                </c:pt>
                <c:pt idx="304">
                  <c:v>36.88208756641</c:v>
                </c:pt>
                <c:pt idx="305">
                  <c:v>71.720529501670242</c:v>
                </c:pt>
                <c:pt idx="306">
                  <c:v>37.980822034396837</c:v>
                </c:pt>
                <c:pt idx="307">
                  <c:v>29.809112595620032</c:v>
                </c:pt>
                <c:pt idx="308">
                  <c:v>28.178213079124657</c:v>
                </c:pt>
                <c:pt idx="309">
                  <c:v>30.664516316191968</c:v>
                </c:pt>
                <c:pt idx="310">
                  <c:v>#N/A</c:v>
                </c:pt>
                <c:pt idx="311">
                  <c:v>#N/A</c:v>
                </c:pt>
                <c:pt idx="312">
                  <c:v>79.052980699417432</c:v>
                </c:pt>
                <c:pt idx="313">
                  <c:v>38.590776432586644</c:v>
                </c:pt>
                <c:pt idx="314">
                  <c:v>30.655390489387361</c:v>
                </c:pt>
                <c:pt idx="315">
                  <c:v>31.484102475881581</c:v>
                </c:pt>
                <c:pt idx="316">
                  <c:v>31.395575716661703</c:v>
                </c:pt>
                <c:pt idx="317">
                  <c:v>#N/A</c:v>
                </c:pt>
                <c:pt idx="318">
                  <c:v>31.983850134228899</c:v>
                </c:pt>
                <c:pt idx="319">
                  <c:v>#N/A</c:v>
                </c:pt>
                <c:pt idx="320">
                  <c:v>#N/A</c:v>
                </c:pt>
                <c:pt idx="321">
                  <c:v>34.654698748673859</c:v>
                </c:pt>
                <c:pt idx="322">
                  <c:v>45.206922979195177</c:v>
                </c:pt>
                <c:pt idx="323">
                  <c:v>29.48511184249227</c:v>
                </c:pt>
                <c:pt idx="324">
                  <c:v>#N/A</c:v>
                </c:pt>
                <c:pt idx="325">
                  <c:v>#N/A</c:v>
                </c:pt>
                <c:pt idx="326">
                  <c:v>31.484102475881578</c:v>
                </c:pt>
                <c:pt idx="327">
                  <c:v>39.240112732067381</c:v>
                </c:pt>
                <c:pt idx="328">
                  <c:v>32.952201484399168</c:v>
                </c:pt>
                <c:pt idx="329">
                  <c:v>#N/A</c:v>
                </c:pt>
                <c:pt idx="330">
                  <c:v>#N/A</c:v>
                </c:pt>
                <c:pt idx="331">
                  <c:v>48.23513756998328</c:v>
                </c:pt>
                <c:pt idx="332">
                  <c:v>#N/A</c:v>
                </c:pt>
                <c:pt idx="333">
                  <c:v>#N/A</c:v>
                </c:pt>
                <c:pt idx="334">
                  <c:v>29.856923796576449</c:v>
                </c:pt>
                <c:pt idx="335">
                  <c:v>29.582581673494342</c:v>
                </c:pt>
                <c:pt idx="336">
                  <c:v>48.825832390429085</c:v>
                </c:pt>
                <c:pt idx="337">
                  <c:v>30.340520256976447</c:v>
                </c:pt>
                <c:pt idx="338">
                  <c:v>#N/A</c:v>
                </c:pt>
                <c:pt idx="339">
                  <c:v>22.976124576070212</c:v>
                </c:pt>
                <c:pt idx="340">
                  <c:v>22.483590323901463</c:v>
                </c:pt>
                <c:pt idx="341">
                  <c:v>#N/A</c:v>
                </c:pt>
                <c:pt idx="342">
                  <c:v>24.265830306546267</c:v>
                </c:pt>
                <c:pt idx="343">
                  <c:v>21.933922979020391</c:v>
                </c:pt>
                <c:pt idx="344">
                  <c:v>#N/A</c:v>
                </c:pt>
                <c:pt idx="345">
                  <c:v>#N/A</c:v>
                </c:pt>
                <c:pt idx="346">
                  <c:v>25.059391395655549</c:v>
                </c:pt>
                <c:pt idx="347">
                  <c:v>52.377219278614625</c:v>
                </c:pt>
                <c:pt idx="348">
                  <c:v>#N/A</c:v>
                </c:pt>
                <c:pt idx="349">
                  <c:v>21.440651623909716</c:v>
                </c:pt>
                <c:pt idx="350">
                  <c:v>23.635157464124131</c:v>
                </c:pt>
                <c:pt idx="351">
                  <c:v>24.572823237529832</c:v>
                </c:pt>
                <c:pt idx="352">
                  <c:v>#N/A</c:v>
                </c:pt>
                <c:pt idx="353">
                  <c:v>50.853558437683759</c:v>
                </c:pt>
                <c:pt idx="354">
                  <c:v>#N/A</c:v>
                </c:pt>
                <c:pt idx="355">
                  <c:v>#N/A</c:v>
                </c:pt>
                <c:pt idx="356">
                  <c:v>#N/A</c:v>
                </c:pt>
                <c:pt idx="357">
                  <c:v>21.460672452829751</c:v>
                </c:pt>
                <c:pt idx="358">
                  <c:v>20.10820649867177</c:v>
                </c:pt>
                <c:pt idx="359">
                  <c:v>21.458630127399633</c:v>
                </c:pt>
                <c:pt idx="360">
                  <c:v>20.108206498671777</c:v>
                </c:pt>
                <c:pt idx="361">
                  <c:v>22.298352608705354</c:v>
                </c:pt>
                <c:pt idx="362">
                  <c:v>#N/A</c:v>
                </c:pt>
                <c:pt idx="363">
                  <c:v>#N/A</c:v>
                </c:pt>
                <c:pt idx="364">
                  <c:v>24.644878906888074</c:v>
                </c:pt>
                <c:pt idx="365">
                  <c:v>#N/A</c:v>
                </c:pt>
                <c:pt idx="366">
                  <c:v>24.651599161673531</c:v>
                </c:pt>
                <c:pt idx="367">
                  <c:v>#N/A</c:v>
                </c:pt>
                <c:pt idx="368">
                  <c:v>#N/A</c:v>
                </c:pt>
                <c:pt idx="369">
                  <c:v>20.78718014020555</c:v>
                </c:pt>
                <c:pt idx="370">
                  <c:v>#N/A</c:v>
                </c:pt>
                <c:pt idx="371">
                  <c:v>20.948266504492199</c:v>
                </c:pt>
                <c:pt idx="372">
                  <c:v>32.830363697294402</c:v>
                </c:pt>
                <c:pt idx="373">
                  <c:v>22.455317071876951</c:v>
                </c:pt>
                <c:pt idx="374">
                  <c:v>27.071988263338721</c:v>
                </c:pt>
                <c:pt idx="375">
                  <c:v>23.383802633358894</c:v>
                </c:pt>
                <c:pt idx="376">
                  <c:v>#N/A</c:v>
                </c:pt>
                <c:pt idx="377">
                  <c:v>35.876910492058613</c:v>
                </c:pt>
                <c:pt idx="378">
                  <c:v>23.477713487308126</c:v>
                </c:pt>
                <c:pt idx="379">
                  <c:v>#N/A</c:v>
                </c:pt>
                <c:pt idx="380">
                  <c:v>#N/A</c:v>
                </c:pt>
                <c:pt idx="381">
                  <c:v>#N/A</c:v>
                </c:pt>
                <c:pt idx="382">
                  <c:v>25.825484836038935</c:v>
                </c:pt>
                <c:pt idx="383">
                  <c:v>20.982171688163589</c:v>
                </c:pt>
                <c:pt idx="384">
                  <c:v>24.602591127230419</c:v>
                </c:pt>
                <c:pt idx="385">
                  <c:v>24.052940228204392</c:v>
                </c:pt>
                <c:pt idx="386">
                  <c:v>22.377613228313233</c:v>
                </c:pt>
                <c:pt idx="387">
                  <c:v>21.998607840200858</c:v>
                </c:pt>
                <c:pt idx="388">
                  <c:v>22.538604947815806</c:v>
                </c:pt>
                <c:pt idx="389">
                  <c:v>32.825473369758015</c:v>
                </c:pt>
                <c:pt idx="390">
                  <c:v>26.878929845948623</c:v>
                </c:pt>
                <c:pt idx="391">
                  <c:v>20.513556377925564</c:v>
                </c:pt>
                <c:pt idx="392">
                  <c:v>42.007423962697324</c:v>
                </c:pt>
                <c:pt idx="393">
                  <c:v>23.294260137326631</c:v>
                </c:pt>
                <c:pt idx="394">
                  <c:v>31.493839705665611</c:v>
                </c:pt>
                <c:pt idx="395">
                  <c:v>28.923144367758791</c:v>
                </c:pt>
                <c:pt idx="396">
                  <c:v>28.554899014380045</c:v>
                </c:pt>
                <c:pt idx="397">
                  <c:v>#N/A</c:v>
                </c:pt>
                <c:pt idx="398">
                  <c:v>#N/A</c:v>
                </c:pt>
                <c:pt idx="399">
                  <c:v>#N/A</c:v>
                </c:pt>
                <c:pt idx="400">
                  <c:v>39.861032250704724</c:v>
                </c:pt>
                <c:pt idx="401">
                  <c:v>31.4938397056656</c:v>
                </c:pt>
                <c:pt idx="402">
                  <c:v>32.794011981676697</c:v>
                </c:pt>
                <c:pt idx="403">
                  <c:v>#N/A</c:v>
                </c:pt>
                <c:pt idx="404">
                  <c:v>#N/A</c:v>
                </c:pt>
                <c:pt idx="405">
                  <c:v>29.685246266972754</c:v>
                </c:pt>
                <c:pt idx="406">
                  <c:v>20.644111860957661</c:v>
                </c:pt>
                <c:pt idx="407">
                  <c:v>20.367226736722998</c:v>
                </c:pt>
                <c:pt idx="408">
                  <c:v>#N/A</c:v>
                </c:pt>
                <c:pt idx="409">
                  <c:v>19.094818376091894</c:v>
                </c:pt>
                <c:pt idx="410">
                  <c:v>20.64158218553651</c:v>
                </c:pt>
                <c:pt idx="411">
                  <c:v>#N/A</c:v>
                </c:pt>
                <c:pt idx="412">
                  <c:v>27.966204580340005</c:v>
                </c:pt>
                <c:pt idx="413">
                  <c:v>18.960297879277348</c:v>
                </c:pt>
                <c:pt idx="414">
                  <c:v>24.01571880592261</c:v>
                </c:pt>
                <c:pt idx="415">
                  <c:v>18.822998715525568</c:v>
                </c:pt>
                <c:pt idx="416">
                  <c:v>#N/A</c:v>
                </c:pt>
                <c:pt idx="417">
                  <c:v>#N/A</c:v>
                </c:pt>
                <c:pt idx="418">
                  <c:v>31.493839705665618</c:v>
                </c:pt>
                <c:pt idx="419">
                  <c:v>20.992218198815895</c:v>
                </c:pt>
                <c:pt idx="420">
                  <c:v>22.976953247592547</c:v>
                </c:pt>
                <c:pt idx="421">
                  <c:v>#N/A</c:v>
                </c:pt>
                <c:pt idx="422">
                  <c:v>19.322315845852231</c:v>
                </c:pt>
                <c:pt idx="423">
                  <c:v>#N/A</c:v>
                </c:pt>
                <c:pt idx="424">
                  <c:v>#N/A</c:v>
                </c:pt>
                <c:pt idx="425">
                  <c:v>25.455443575186464</c:v>
                </c:pt>
                <c:pt idx="426">
                  <c:v>34.767966615136991</c:v>
                </c:pt>
                <c:pt idx="427">
                  <c:v>17.24685641792372</c:v>
                </c:pt>
                <c:pt idx="428">
                  <c:v>16.936528362498276</c:v>
                </c:pt>
                <c:pt idx="429">
                  <c:v>#N/A</c:v>
                </c:pt>
                <c:pt idx="430">
                  <c:v>#N/A</c:v>
                </c:pt>
                <c:pt idx="431">
                  <c:v>#N/A</c:v>
                </c:pt>
                <c:pt idx="432">
                  <c:v>#N/A</c:v>
                </c:pt>
                <c:pt idx="433">
                  <c:v>18.334240680208289</c:v>
                </c:pt>
                <c:pt idx="434">
                  <c:v>21.046290849355699</c:v>
                </c:pt>
                <c:pt idx="435">
                  <c:v>20.001165940370274</c:v>
                </c:pt>
                <c:pt idx="436">
                  <c:v>#N/A</c:v>
                </c:pt>
                <c:pt idx="437">
                  <c:v>#N/A</c:v>
                </c:pt>
                <c:pt idx="438">
                  <c:v>16.122835333888744</c:v>
                </c:pt>
                <c:pt idx="439">
                  <c:v>#N/A</c:v>
                </c:pt>
                <c:pt idx="440">
                  <c:v>#N/A</c:v>
                </c:pt>
                <c:pt idx="441">
                  <c:v>18.348264279405115</c:v>
                </c:pt>
                <c:pt idx="442">
                  <c:v>13.782990970553747</c:v>
                </c:pt>
                <c:pt idx="443">
                  <c:v>16.141468576414034</c:v>
                </c:pt>
                <c:pt idx="444">
                  <c:v>13.503124770065492</c:v>
                </c:pt>
                <c:pt idx="445">
                  <c:v>13.503124770065492</c:v>
                </c:pt>
                <c:pt idx="446">
                  <c:v>19.286368104461179</c:v>
                </c:pt>
                <c:pt idx="447">
                  <c:v>14.820496019757096</c:v>
                </c:pt>
                <c:pt idx="448">
                  <c:v>11.357527883738248</c:v>
                </c:pt>
                <c:pt idx="449">
                  <c:v>#N/A</c:v>
                </c:pt>
                <c:pt idx="450">
                  <c:v>23.252146718504324</c:v>
                </c:pt>
                <c:pt idx="451">
                  <c:v>13.719521000354998</c:v>
                </c:pt>
                <c:pt idx="452">
                  <c:v>28.177286182166586</c:v>
                </c:pt>
                <c:pt idx="453">
                  <c:v>22.318805349761163</c:v>
                </c:pt>
                <c:pt idx="454">
                  <c:v>34.804455913294454</c:v>
                </c:pt>
                <c:pt idx="455">
                  <c:v>39.39172446164909</c:v>
                </c:pt>
                <c:pt idx="456">
                  <c:v>#N/A</c:v>
                </c:pt>
                <c:pt idx="457">
                  <c:v>#N/A</c:v>
                </c:pt>
                <c:pt idx="458">
                  <c:v>22.813845394841429</c:v>
                </c:pt>
                <c:pt idx="459">
                  <c:v>18.790257258609298</c:v>
                </c:pt>
                <c:pt idx="460">
                  <c:v>11.759407012177929</c:v>
                </c:pt>
                <c:pt idx="461">
                  <c:v>22.137923597360672</c:v>
                </c:pt>
                <c:pt idx="462">
                  <c:v>19.978338660041022</c:v>
                </c:pt>
                <c:pt idx="463">
                  <c:v>12.939772379245415</c:v>
                </c:pt>
                <c:pt idx="464">
                  <c:v>9.5586555186078872</c:v>
                </c:pt>
                <c:pt idx="465">
                  <c:v>11.799317864464465</c:v>
                </c:pt>
                <c:pt idx="466">
                  <c:v>#N/A</c:v>
                </c:pt>
                <c:pt idx="467">
                  <c:v>#N/A</c:v>
                </c:pt>
                <c:pt idx="468">
                  <c:v>11.799317864464456</c:v>
                </c:pt>
                <c:pt idx="469">
                  <c:v>#N/A</c:v>
                </c:pt>
                <c:pt idx="470">
                  <c:v>22.019881077905563</c:v>
                </c:pt>
                <c:pt idx="471">
                  <c:v>#N/A</c:v>
                </c:pt>
                <c:pt idx="472">
                  <c:v>11.889325114405144</c:v>
                </c:pt>
                <c:pt idx="473">
                  <c:v>#N/A</c:v>
                </c:pt>
                <c:pt idx="474">
                  <c:v>#N/A</c:v>
                </c:pt>
                <c:pt idx="475">
                  <c:v>16.323767275302199</c:v>
                </c:pt>
                <c:pt idx="476">
                  <c:v>#N/A</c:v>
                </c:pt>
                <c:pt idx="477">
                  <c:v>#N/A</c:v>
                </c:pt>
                <c:pt idx="478">
                  <c:v>#N/A</c:v>
                </c:pt>
                <c:pt idx="479">
                  <c:v>#N/A</c:v>
                </c:pt>
                <c:pt idx="480">
                  <c:v>13.842040957580453</c:v>
                </c:pt>
                <c:pt idx="481">
                  <c:v>12.282321769627822</c:v>
                </c:pt>
                <c:pt idx="482">
                  <c:v>9.9402119902120276</c:v>
                </c:pt>
                <c:pt idx="483">
                  <c:v>#N/A</c:v>
                </c:pt>
                <c:pt idx="484">
                  <c:v>#N/A</c:v>
                </c:pt>
                <c:pt idx="485">
                  <c:v>#N/A</c:v>
                </c:pt>
                <c:pt idx="486">
                  <c:v>26.665221069394224</c:v>
                </c:pt>
                <c:pt idx="487">
                  <c:v>#N/A</c:v>
                </c:pt>
                <c:pt idx="488">
                  <c:v>#N/A</c:v>
                </c:pt>
                <c:pt idx="489">
                  <c:v>22.648252908533554</c:v>
                </c:pt>
                <c:pt idx="490">
                  <c:v>#N/A</c:v>
                </c:pt>
                <c:pt idx="491">
                  <c:v>#N/A</c:v>
                </c:pt>
                <c:pt idx="492">
                  <c:v>#N/A</c:v>
                </c:pt>
                <c:pt idx="493">
                  <c:v>#N/A</c:v>
                </c:pt>
                <c:pt idx="494">
                  <c:v>12.081971840052324</c:v>
                </c:pt>
                <c:pt idx="495">
                  <c:v>#N/A</c:v>
                </c:pt>
                <c:pt idx="496">
                  <c:v>#N/A</c:v>
                </c:pt>
                <c:pt idx="497">
                  <c:v>14.326844949773806</c:v>
                </c:pt>
                <c:pt idx="498">
                  <c:v>#N/A</c:v>
                </c:pt>
                <c:pt idx="499">
                  <c:v>#N/A</c:v>
                </c:pt>
                <c:pt idx="500">
                  <c:v>12.356428362954912</c:v>
                </c:pt>
                <c:pt idx="501">
                  <c:v>#N/A</c:v>
                </c:pt>
                <c:pt idx="502">
                  <c:v>13.997776858831669</c:v>
                </c:pt>
                <c:pt idx="503">
                  <c:v>11.31201094628835</c:v>
                </c:pt>
                <c:pt idx="504">
                  <c:v>24.742308579741085</c:v>
                </c:pt>
                <c:pt idx="505">
                  <c:v>19.669647961323712</c:v>
                </c:pt>
                <c:pt idx="506">
                  <c:v>#N/A</c:v>
                </c:pt>
                <c:pt idx="507">
                  <c:v>#N/A</c:v>
                </c:pt>
                <c:pt idx="508">
                  <c:v>#N/A</c:v>
                </c:pt>
                <c:pt idx="509">
                  <c:v>#N/A</c:v>
                </c:pt>
                <c:pt idx="510">
                  <c:v>#N/A</c:v>
                </c:pt>
                <c:pt idx="511">
                  <c:v>15.081819839274397</c:v>
                </c:pt>
                <c:pt idx="512">
                  <c:v>11.966114543136873</c:v>
                </c:pt>
                <c:pt idx="513">
                  <c:v>#N/A</c:v>
                </c:pt>
                <c:pt idx="514">
                  <c:v>18.812333796166779</c:v>
                </c:pt>
                <c:pt idx="515">
                  <c:v>#N/A</c:v>
                </c:pt>
                <c:pt idx="516">
                  <c:v>#N/A</c:v>
                </c:pt>
                <c:pt idx="517">
                  <c:v>#N/A</c:v>
                </c:pt>
                <c:pt idx="518">
                  <c:v>14.866713199718459</c:v>
                </c:pt>
                <c:pt idx="519">
                  <c:v>13.82791651566024</c:v>
                </c:pt>
                <c:pt idx="520">
                  <c:v>#N/A</c:v>
                </c:pt>
                <c:pt idx="521">
                  <c:v>21.184640573252882</c:v>
                </c:pt>
                <c:pt idx="522">
                  <c:v>#N/A</c:v>
                </c:pt>
                <c:pt idx="523">
                  <c:v>#N/A</c:v>
                </c:pt>
                <c:pt idx="524">
                  <c:v>15.282700024824349</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6DB6-444F-BEEF-A9B67552320D}"/>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Plant_Real'!$A$26:$A$1000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Plant_Real'!$O$26:$O$1000</c:f>
              <c:numCache>
                <c:formatCode>0.00</c:formatCode>
                <c:ptCount val="975"/>
                <c:pt idx="0">
                  <c:v>#N/A</c:v>
                </c:pt>
                <c:pt idx="1">
                  <c:v>#N/A</c:v>
                </c:pt>
                <c:pt idx="2">
                  <c:v>#N/A</c:v>
                </c:pt>
                <c:pt idx="3">
                  <c:v>#N/A</c:v>
                </c:pt>
                <c:pt idx="4">
                  <c:v>#N/A</c:v>
                </c:pt>
                <c:pt idx="5">
                  <c:v>#N/A</c:v>
                </c:pt>
                <c:pt idx="6">
                  <c:v>#N/A</c:v>
                </c:pt>
                <c:pt idx="7">
                  <c:v>#N/A</c:v>
                </c:pt>
                <c:pt idx="8">
                  <c:v>#N/A</c:v>
                </c:pt>
                <c:pt idx="9">
                  <c:v>201.97138241816123</c:v>
                </c:pt>
                <c:pt idx="10">
                  <c:v>#N/A</c:v>
                </c:pt>
                <c:pt idx="11">
                  <c:v>#N/A</c:v>
                </c:pt>
                <c:pt idx="12">
                  <c:v>#N/A</c:v>
                </c:pt>
                <c:pt idx="13">
                  <c:v>#N/A</c:v>
                </c:pt>
                <c:pt idx="14">
                  <c:v>#N/A</c:v>
                </c:pt>
                <c:pt idx="15">
                  <c:v>#N/A</c:v>
                </c:pt>
                <c:pt idx="16">
                  <c:v>#N/A</c:v>
                </c:pt>
                <c:pt idx="17">
                  <c:v>#N/A</c:v>
                </c:pt>
                <c:pt idx="18">
                  <c:v>#N/A</c:v>
                </c:pt>
                <c:pt idx="19">
                  <c:v>55.37457579807996</c:v>
                </c:pt>
                <c:pt idx="20">
                  <c:v>#N/A</c:v>
                </c:pt>
                <c:pt idx="21">
                  <c:v>#N/A</c:v>
                </c:pt>
                <c:pt idx="22">
                  <c:v>#N/A</c:v>
                </c:pt>
                <c:pt idx="23">
                  <c:v>52.262576376410181</c:v>
                </c:pt>
                <c:pt idx="24">
                  <c:v>53.247318535892795</c:v>
                </c:pt>
                <c:pt idx="25">
                  <c:v>#N/A</c:v>
                </c:pt>
                <c:pt idx="26">
                  <c:v>#N/A</c:v>
                </c:pt>
                <c:pt idx="27">
                  <c:v>53.244064765507837</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84.600423857374068</c:v>
                </c:pt>
                <c:pt idx="42">
                  <c:v>#N/A</c:v>
                </c:pt>
                <c:pt idx="43">
                  <c:v>#N/A</c:v>
                </c:pt>
                <c:pt idx="44">
                  <c:v>#N/A</c:v>
                </c:pt>
                <c:pt idx="45">
                  <c:v>#N/A</c:v>
                </c:pt>
                <c:pt idx="46">
                  <c:v>47.060337462181543</c:v>
                </c:pt>
                <c:pt idx="47">
                  <c:v>#N/A</c:v>
                </c:pt>
                <c:pt idx="48">
                  <c:v>60.904780090400344</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47.521325470600495</c:v>
                </c:pt>
                <c:pt idx="81">
                  <c:v>#N/A</c:v>
                </c:pt>
                <c:pt idx="82">
                  <c:v>#N/A</c:v>
                </c:pt>
                <c:pt idx="83">
                  <c:v>#N/A</c:v>
                </c:pt>
                <c:pt idx="84">
                  <c:v>#N/A</c:v>
                </c:pt>
                <c:pt idx="85">
                  <c:v>48.803318708441843</c:v>
                </c:pt>
                <c:pt idx="86">
                  <c:v>71.359206374364376</c:v>
                </c:pt>
                <c:pt idx="87">
                  <c:v>#N/A</c:v>
                </c:pt>
                <c:pt idx="88">
                  <c:v>#N/A</c:v>
                </c:pt>
                <c:pt idx="89">
                  <c:v>#N/A</c:v>
                </c:pt>
                <c:pt idx="90">
                  <c:v>#N/A</c:v>
                </c:pt>
                <c:pt idx="91">
                  <c:v>#N/A</c:v>
                </c:pt>
                <c:pt idx="92">
                  <c:v>#N/A</c:v>
                </c:pt>
                <c:pt idx="93">
                  <c:v>#N/A</c:v>
                </c:pt>
                <c:pt idx="94">
                  <c:v>#N/A</c:v>
                </c:pt>
                <c:pt idx="95">
                  <c:v>#N/A</c:v>
                </c:pt>
                <c:pt idx="96">
                  <c:v>#N/A</c:v>
                </c:pt>
                <c:pt idx="97">
                  <c:v>#N/A</c:v>
                </c:pt>
                <c:pt idx="98">
                  <c:v>71.75925425709282</c:v>
                </c:pt>
                <c:pt idx="99">
                  <c:v>49.55123671893972</c:v>
                </c:pt>
                <c:pt idx="100">
                  <c:v>#N/A</c:v>
                </c:pt>
                <c:pt idx="101">
                  <c:v>#N/A</c:v>
                </c:pt>
                <c:pt idx="102">
                  <c:v>#N/A</c:v>
                </c:pt>
                <c:pt idx="103">
                  <c:v>#N/A</c:v>
                </c:pt>
                <c:pt idx="104">
                  <c:v>#N/A</c:v>
                </c:pt>
                <c:pt idx="105">
                  <c:v>#N/A</c:v>
                </c:pt>
                <c:pt idx="106">
                  <c:v>58.992279066132582</c:v>
                </c:pt>
                <c:pt idx="107">
                  <c:v>75.708889881829393</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71.205817387597222</c:v>
                </c:pt>
                <c:pt idx="124">
                  <c:v>#N/A</c:v>
                </c:pt>
                <c:pt idx="125">
                  <c:v>70.395838166338351</c:v>
                </c:pt>
                <c:pt idx="126">
                  <c:v>65.250634504133785</c:v>
                </c:pt>
                <c:pt idx="127">
                  <c:v>#N/A</c:v>
                </c:pt>
                <c:pt idx="128">
                  <c:v>#N/A</c:v>
                </c:pt>
                <c:pt idx="129">
                  <c:v>#N/A</c:v>
                </c:pt>
                <c:pt idx="130">
                  <c:v>#N/A</c:v>
                </c:pt>
                <c:pt idx="131">
                  <c:v>#N/A</c:v>
                </c:pt>
                <c:pt idx="132">
                  <c:v>#N/A</c:v>
                </c:pt>
                <c:pt idx="133">
                  <c:v>#N/A</c:v>
                </c:pt>
                <c:pt idx="134">
                  <c:v>#N/A</c:v>
                </c:pt>
                <c:pt idx="135">
                  <c:v>#N/A</c:v>
                </c:pt>
                <c:pt idx="136">
                  <c:v>#N/A</c:v>
                </c:pt>
                <c:pt idx="137">
                  <c:v>#N/A</c:v>
                </c:pt>
                <c:pt idx="138">
                  <c:v>58.943163014705874</c:v>
                </c:pt>
                <c:pt idx="139">
                  <c:v>78.166492735859975</c:v>
                </c:pt>
                <c:pt idx="140">
                  <c:v>#N/A</c:v>
                </c:pt>
                <c:pt idx="141">
                  <c:v>#N/A</c:v>
                </c:pt>
                <c:pt idx="142">
                  <c:v>#N/A</c:v>
                </c:pt>
                <c:pt idx="143">
                  <c:v>#N/A</c:v>
                </c:pt>
                <c:pt idx="144">
                  <c:v>#N/A</c:v>
                </c:pt>
                <c:pt idx="145">
                  <c:v>#N/A</c:v>
                </c:pt>
                <c:pt idx="146">
                  <c:v>88.852199915125524</c:v>
                </c:pt>
                <c:pt idx="147">
                  <c:v>87.968761212752995</c:v>
                </c:pt>
                <c:pt idx="148">
                  <c:v>97.62772583266883</c:v>
                </c:pt>
                <c:pt idx="149">
                  <c:v>#N/A</c:v>
                </c:pt>
                <c:pt idx="150">
                  <c:v>142.77201248018488</c:v>
                </c:pt>
                <c:pt idx="151">
                  <c:v>101.44302070910396</c:v>
                </c:pt>
                <c:pt idx="152">
                  <c:v>101.44302070910396</c:v>
                </c:pt>
                <c:pt idx="153">
                  <c:v>#N/A</c:v>
                </c:pt>
                <c:pt idx="154">
                  <c:v>#N/A</c:v>
                </c:pt>
                <c:pt idx="155">
                  <c:v>#N/A</c:v>
                </c:pt>
                <c:pt idx="156">
                  <c:v>#N/A</c:v>
                </c:pt>
                <c:pt idx="157">
                  <c:v>#N/A</c:v>
                </c:pt>
                <c:pt idx="158">
                  <c:v>#N/A</c:v>
                </c:pt>
                <c:pt idx="159">
                  <c:v>#N/A</c:v>
                </c:pt>
                <c:pt idx="160">
                  <c:v>#N/A</c:v>
                </c:pt>
                <c:pt idx="161">
                  <c:v>#N/A</c:v>
                </c:pt>
                <c:pt idx="162">
                  <c:v>96.861351658439233</c:v>
                </c:pt>
                <c:pt idx="163">
                  <c:v>#N/A</c:v>
                </c:pt>
                <c:pt idx="164">
                  <c:v>#N/A</c:v>
                </c:pt>
                <c:pt idx="165">
                  <c:v>#N/A</c:v>
                </c:pt>
                <c:pt idx="166">
                  <c:v>#N/A</c:v>
                </c:pt>
                <c:pt idx="167">
                  <c:v>#N/A</c:v>
                </c:pt>
                <c:pt idx="168">
                  <c:v>71.293433937001709</c:v>
                </c:pt>
                <c:pt idx="169">
                  <c:v>#N/A</c:v>
                </c:pt>
                <c:pt idx="170">
                  <c:v>#N/A</c:v>
                </c:pt>
                <c:pt idx="171">
                  <c:v>#N/A</c:v>
                </c:pt>
                <c:pt idx="172">
                  <c:v>#N/A</c:v>
                </c:pt>
                <c:pt idx="173">
                  <c:v>#N/A</c:v>
                </c:pt>
                <c:pt idx="174">
                  <c:v>74.641085755658366</c:v>
                </c:pt>
                <c:pt idx="175">
                  <c:v>#N/A</c:v>
                </c:pt>
                <c:pt idx="176">
                  <c:v>#N/A</c:v>
                </c:pt>
                <c:pt idx="177">
                  <c:v>#N/A</c:v>
                </c:pt>
                <c:pt idx="178">
                  <c:v>#N/A</c:v>
                </c:pt>
                <c:pt idx="179">
                  <c:v>#N/A</c:v>
                </c:pt>
                <c:pt idx="180">
                  <c:v>#N/A</c:v>
                </c:pt>
                <c:pt idx="181">
                  <c:v>95.214476908816792</c:v>
                </c:pt>
                <c:pt idx="182">
                  <c:v>97.934928087827345</c:v>
                </c:pt>
                <c:pt idx="183">
                  <c:v>97.955251008166471</c:v>
                </c:pt>
                <c:pt idx="184">
                  <c:v>95.988678301856979</c:v>
                </c:pt>
                <c:pt idx="185">
                  <c:v>#N/A</c:v>
                </c:pt>
                <c:pt idx="186">
                  <c:v>#N/A</c:v>
                </c:pt>
                <c:pt idx="187">
                  <c:v>#N/A</c:v>
                </c:pt>
                <c:pt idx="188">
                  <c:v>#N/A</c:v>
                </c:pt>
                <c:pt idx="189">
                  <c:v>#N/A</c:v>
                </c:pt>
                <c:pt idx="190">
                  <c:v>#N/A</c:v>
                </c:pt>
                <c:pt idx="191">
                  <c:v>#N/A</c:v>
                </c:pt>
                <c:pt idx="192">
                  <c:v>#N/A</c:v>
                </c:pt>
                <c:pt idx="193">
                  <c:v>71.069684242614173</c:v>
                </c:pt>
                <c:pt idx="194">
                  <c:v>#N/A</c:v>
                </c:pt>
                <c:pt idx="195">
                  <c:v>#N/A</c:v>
                </c:pt>
                <c:pt idx="196">
                  <c:v>#N/A</c:v>
                </c:pt>
                <c:pt idx="197">
                  <c:v>75.894689177680519</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75.608344375249331</c:v>
                </c:pt>
                <c:pt idx="227">
                  <c:v>#N/A</c:v>
                </c:pt>
                <c:pt idx="228">
                  <c:v>#N/A</c:v>
                </c:pt>
                <c:pt idx="229">
                  <c:v>#N/A</c:v>
                </c:pt>
                <c:pt idx="230">
                  <c:v>#N/A</c:v>
                </c:pt>
                <c:pt idx="231">
                  <c:v>#N/A</c:v>
                </c:pt>
                <c:pt idx="232">
                  <c:v>#N/A</c:v>
                </c:pt>
                <c:pt idx="233">
                  <c:v>#N/A</c:v>
                </c:pt>
                <c:pt idx="234">
                  <c:v>#N/A</c:v>
                </c:pt>
                <c:pt idx="235">
                  <c:v>#N/A</c:v>
                </c:pt>
                <c:pt idx="236">
                  <c:v>#N/A</c:v>
                </c:pt>
                <c:pt idx="237">
                  <c:v>81.143762706375625</c:v>
                </c:pt>
                <c:pt idx="238">
                  <c:v>84.365440414938803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83.631121049636917</c:v>
                </c:pt>
                <c:pt idx="262">
                  <c:v>#N/A</c:v>
                </c:pt>
                <c:pt idx="263">
                  <c:v>#N/A</c:v>
                </c:pt>
                <c:pt idx="264">
                  <c:v>113.94941035458316</c:v>
                </c:pt>
                <c:pt idx="265">
                  <c:v>113.09324457826661</c:v>
                </c:pt>
                <c:pt idx="266">
                  <c:v>#N/A</c:v>
                </c:pt>
                <c:pt idx="267">
                  <c:v>67.000165743498997</c:v>
                </c:pt>
                <c:pt idx="268">
                  <c:v>#N/A</c:v>
                </c:pt>
                <c:pt idx="269">
                  <c:v>#N/A</c:v>
                </c:pt>
                <c:pt idx="270">
                  <c:v>#N/A</c:v>
                </c:pt>
                <c:pt idx="271">
                  <c:v>#N/A</c:v>
                </c:pt>
                <c:pt idx="272">
                  <c:v>#N/A</c:v>
                </c:pt>
                <c:pt idx="273">
                  <c:v>54.101682083902233</c:v>
                </c:pt>
                <c:pt idx="274">
                  <c:v>#N/A</c:v>
                </c:pt>
                <c:pt idx="275">
                  <c:v>56.116783720329224</c:v>
                </c:pt>
                <c:pt idx="276">
                  <c:v>74.704492593067769</c:v>
                </c:pt>
                <c:pt idx="277">
                  <c:v>68.063372000554864</c:v>
                </c:pt>
                <c:pt idx="278">
                  <c:v>#N/A</c:v>
                </c:pt>
                <c:pt idx="279">
                  <c:v>66.424771000799396</c:v>
                </c:pt>
                <c:pt idx="280">
                  <c:v>#N/A</c:v>
                </c:pt>
                <c:pt idx="281">
                  <c:v>#N/A</c:v>
                </c:pt>
                <c:pt idx="282">
                  <c:v>#N/A</c:v>
                </c:pt>
                <c:pt idx="283">
                  <c:v>#N/A</c:v>
                </c:pt>
                <c:pt idx="284">
                  <c:v>#N/A</c:v>
                </c:pt>
                <c:pt idx="285">
                  <c:v>30.735594317875503</c:v>
                </c:pt>
                <c:pt idx="286">
                  <c:v>#N/A</c:v>
                </c:pt>
                <c:pt idx="287">
                  <c:v>53.870150559099585</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65.307023992828661</c:v>
                </c:pt>
                <c:pt idx="318">
                  <c:v>#N/A</c:v>
                </c:pt>
                <c:pt idx="319">
                  <c:v>67.642411591027653</c:v>
                </c:pt>
                <c:pt idx="320">
                  <c:v>#N/A</c:v>
                </c:pt>
                <c:pt idx="321">
                  <c:v>#N/A</c:v>
                </c:pt>
                <c:pt idx="322">
                  <c:v>#N/A</c:v>
                </c:pt>
                <c:pt idx="323">
                  <c:v>#N/A</c:v>
                </c:pt>
                <c:pt idx="324">
                  <c:v>#N/A</c:v>
                </c:pt>
                <c:pt idx="325">
                  <c:v>#N/A</c:v>
                </c:pt>
                <c:pt idx="326">
                  <c:v>#N/A</c:v>
                </c:pt>
                <c:pt idx="327">
                  <c:v>#N/A</c:v>
                </c:pt>
                <c:pt idx="328">
                  <c:v>#N/A</c:v>
                </c:pt>
                <c:pt idx="329">
                  <c:v>46.907609199947991</c:v>
                </c:pt>
                <c:pt idx="330">
                  <c:v>59.591035998383489</c:v>
                </c:pt>
                <c:pt idx="331">
                  <c:v>#N/A</c:v>
                </c:pt>
                <c:pt idx="332">
                  <c:v>54.545365029807002</c:v>
                </c:pt>
                <c:pt idx="333">
                  <c:v>56.722632530121935</c:v>
                </c:pt>
                <c:pt idx="334">
                  <c:v>#N/A</c:v>
                </c:pt>
                <c:pt idx="335">
                  <c:v>#N/A</c:v>
                </c:pt>
                <c:pt idx="336">
                  <c:v>#N/A</c:v>
                </c:pt>
                <c:pt idx="337">
                  <c:v>#N/A</c:v>
                </c:pt>
                <c:pt idx="338">
                  <c:v>#N/A</c:v>
                </c:pt>
                <c:pt idx="339">
                  <c:v>#N/A</c:v>
                </c:pt>
                <c:pt idx="340">
                  <c:v>#N/A</c:v>
                </c:pt>
                <c:pt idx="341">
                  <c:v>47.402755930975466</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56.45129121710891</c:v>
                </c:pt>
                <c:pt idx="355">
                  <c:v>57.742833551174918</c:v>
                </c:pt>
                <c:pt idx="356">
                  <c:v>#N/A</c:v>
                </c:pt>
                <c:pt idx="357">
                  <c:v>#N/A</c:v>
                </c:pt>
                <c:pt idx="358">
                  <c:v>#N/A</c:v>
                </c:pt>
                <c:pt idx="359">
                  <c:v>#N/A</c:v>
                </c:pt>
                <c:pt idx="360">
                  <c:v>#N/A</c:v>
                </c:pt>
                <c:pt idx="361">
                  <c:v>#N/A</c:v>
                </c:pt>
                <c:pt idx="362">
                  <c:v>#N/A</c:v>
                </c:pt>
                <c:pt idx="363">
                  <c:v>#N/A</c:v>
                </c:pt>
                <c:pt idx="364">
                  <c:v>#N/A</c:v>
                </c:pt>
                <c:pt idx="365">
                  <c:v>#N/A</c:v>
                </c:pt>
                <c:pt idx="366">
                  <c:v>#N/A</c:v>
                </c:pt>
                <c:pt idx="367">
                  <c:v>90.440605341104586</c:v>
                </c:pt>
                <c:pt idx="368">
                  <c:v>50.475301043183052</c:v>
                </c:pt>
                <c:pt idx="369">
                  <c:v>#N/A</c:v>
                </c:pt>
                <c:pt idx="370">
                  <c:v>#N/A</c:v>
                </c:pt>
                <c:pt idx="371">
                  <c:v>#N/A</c:v>
                </c:pt>
                <c:pt idx="372">
                  <c:v>#N/A</c:v>
                </c:pt>
                <c:pt idx="373">
                  <c:v>#N/A</c:v>
                </c:pt>
                <c:pt idx="374">
                  <c:v>#N/A</c:v>
                </c:pt>
                <c:pt idx="375">
                  <c:v>#N/A</c:v>
                </c:pt>
                <c:pt idx="376">
                  <c:v>38.344804001914603</c:v>
                </c:pt>
                <c:pt idx="377">
                  <c:v>#N/A</c:v>
                </c:pt>
                <c:pt idx="378">
                  <c:v>#N/A</c:v>
                </c:pt>
                <c:pt idx="379">
                  <c:v>#N/A</c:v>
                </c:pt>
                <c:pt idx="380">
                  <c:v>#N/A</c:v>
                </c:pt>
                <c:pt idx="381">
                  <c:v>41.527986259831543</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43.346586997343195</c:v>
                </c:pt>
                <c:pt idx="398">
                  <c:v>82.714403353555483</c:v>
                </c:pt>
                <c:pt idx="399">
                  <c:v>#N/A</c:v>
                </c:pt>
                <c:pt idx="400">
                  <c:v>#N/A</c:v>
                </c:pt>
                <c:pt idx="401">
                  <c:v>#N/A</c:v>
                </c:pt>
                <c:pt idx="402">
                  <c:v>#N/A</c:v>
                </c:pt>
                <c:pt idx="403">
                  <c:v>#N/A</c:v>
                </c:pt>
                <c:pt idx="404">
                  <c:v>77.241113345462296</c:v>
                </c:pt>
                <c:pt idx="405">
                  <c:v>#N/A</c:v>
                </c:pt>
                <c:pt idx="406">
                  <c:v>#N/A</c:v>
                </c:pt>
                <c:pt idx="407">
                  <c:v>#N/A</c:v>
                </c:pt>
                <c:pt idx="408">
                  <c:v>43.102161475683772</c:v>
                </c:pt>
                <c:pt idx="409">
                  <c:v>#N/A</c:v>
                </c:pt>
                <c:pt idx="410">
                  <c:v>#N/A</c:v>
                </c:pt>
                <c:pt idx="411">
                  <c:v>31.32866087746396</c:v>
                </c:pt>
                <c:pt idx="412">
                  <c:v>#N/A</c:v>
                </c:pt>
                <c:pt idx="413">
                  <c:v>#N/A</c:v>
                </c:pt>
                <c:pt idx="414">
                  <c:v>#N/A</c:v>
                </c:pt>
                <c:pt idx="415">
                  <c:v>#N/A</c:v>
                </c:pt>
                <c:pt idx="416">
                  <c:v>34.038081697211958</c:v>
                </c:pt>
                <c:pt idx="417">
                  <c:v>35.474250267565942</c:v>
                </c:pt>
                <c:pt idx="418">
                  <c:v>#N/A</c:v>
                </c:pt>
                <c:pt idx="419">
                  <c:v>#N/A</c:v>
                </c:pt>
                <c:pt idx="420">
                  <c:v>#N/A</c:v>
                </c:pt>
                <c:pt idx="421">
                  <c:v>42.85859578769152</c:v>
                </c:pt>
                <c:pt idx="422">
                  <c:v>#N/A</c:v>
                </c:pt>
                <c:pt idx="423">
                  <c:v>37.856675386090913</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40.882171604740009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18.024605132614351</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27.292516548181727</c:v>
                </c:pt>
                <c:pt idx="474">
                  <c:v>27.139667305309572</c:v>
                </c:pt>
                <c:pt idx="475">
                  <c:v>#N/A</c:v>
                </c:pt>
                <c:pt idx="476">
                  <c:v>#N/A</c:v>
                </c:pt>
                <c:pt idx="477">
                  <c:v>#N/A</c:v>
                </c:pt>
                <c:pt idx="478">
                  <c:v>#N/A</c:v>
                </c:pt>
                <c:pt idx="479">
                  <c:v>#N/A</c:v>
                </c:pt>
                <c:pt idx="480">
                  <c:v>#N/A</c:v>
                </c:pt>
                <c:pt idx="481">
                  <c:v>#N/A</c:v>
                </c:pt>
                <c:pt idx="482">
                  <c:v>#N/A</c:v>
                </c:pt>
                <c:pt idx="483">
                  <c:v>#N/A</c:v>
                </c:pt>
                <c:pt idx="484">
                  <c:v>37.938023155458389</c:v>
                </c:pt>
                <c:pt idx="485">
                  <c:v>#N/A</c:v>
                </c:pt>
                <c:pt idx="486">
                  <c:v>#N/A</c:v>
                </c:pt>
                <c:pt idx="487">
                  <c:v>18.574455843757502</c:v>
                </c:pt>
                <c:pt idx="488">
                  <c:v>#N/A</c:v>
                </c:pt>
                <c:pt idx="489">
                  <c:v>#N/A</c:v>
                </c:pt>
                <c:pt idx="490">
                  <c:v>#N/A</c:v>
                </c:pt>
                <c:pt idx="491">
                  <c:v>#N/A</c:v>
                </c:pt>
                <c:pt idx="492">
                  <c:v>#N/A</c:v>
                </c:pt>
                <c:pt idx="493">
                  <c:v>#N/A</c:v>
                </c:pt>
                <c:pt idx="494">
                  <c:v>#N/A</c:v>
                </c:pt>
                <c:pt idx="495">
                  <c:v>#N/A</c:v>
                </c:pt>
                <c:pt idx="496">
                  <c:v>27.547911985054171</c:v>
                </c:pt>
                <c:pt idx="497">
                  <c:v>#N/A</c:v>
                </c:pt>
                <c:pt idx="498">
                  <c:v>35.569387321660436</c:v>
                </c:pt>
                <c:pt idx="499">
                  <c:v>42.549403118745644</c:v>
                </c:pt>
                <c:pt idx="500">
                  <c:v>#N/A</c:v>
                </c:pt>
                <c:pt idx="501">
                  <c:v>#N/A</c:v>
                </c:pt>
                <c:pt idx="502">
                  <c:v>#N/A</c:v>
                </c:pt>
                <c:pt idx="503">
                  <c:v>#N/A</c:v>
                </c:pt>
                <c:pt idx="504">
                  <c:v>#N/A</c:v>
                </c:pt>
                <c:pt idx="505">
                  <c:v>#N/A</c:v>
                </c:pt>
                <c:pt idx="506">
                  <c:v>27.885730658120266</c:v>
                </c:pt>
                <c:pt idx="507">
                  <c:v>#N/A</c:v>
                </c:pt>
                <c:pt idx="508">
                  <c:v>#N/A</c:v>
                </c:pt>
                <c:pt idx="509">
                  <c:v>31.029277674758816</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Plant_Real'!$B$26:$B$1000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4-6DB6-444F-BEEF-A9B67552320D}"/>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6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92337753637662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B5F6-49F0-9E1F-67A198711175}"/>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52.599999999999987</c:v>
                </c:pt>
                <c:pt idx="35">
                  <c:v>37.777497544714848</c:v>
                </c:pt>
                <c:pt idx="36">
                  <c:v>#N/A</c:v>
                </c:pt>
                <c:pt idx="37">
                  <c:v>#N/A</c:v>
                </c:pt>
                <c:pt idx="38">
                  <c:v>49.199999999999982</c:v>
                </c:pt>
                <c:pt idx="39">
                  <c:v>49.149999999999991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51.25985888088136</c:v>
                </c:pt>
                <c:pt idx="56">
                  <c:v>#N/A</c:v>
                </c:pt>
                <c:pt idx="57">
                  <c:v>#N/A</c:v>
                </c:pt>
                <c:pt idx="58">
                  <c:v>#N/A</c:v>
                </c:pt>
                <c:pt idx="59">
                  <c:v>#N/A</c:v>
                </c:pt>
                <c:pt idx="60">
                  <c:v>44.593666571790088</c:v>
                </c:pt>
                <c:pt idx="61">
                  <c:v>#N/A</c:v>
                </c:pt>
                <c:pt idx="62">
                  <c:v>#N/A</c:v>
                </c:pt>
                <c:pt idx="63">
                  <c:v>#N/A</c:v>
                </c:pt>
                <c:pt idx="64">
                  <c:v>#N/A</c:v>
                </c:pt>
                <c:pt idx="65">
                  <c:v>#N/A</c:v>
                </c:pt>
                <c:pt idx="66">
                  <c:v>#N/A</c:v>
                </c:pt>
                <c:pt idx="67">
                  <c:v>#N/A</c:v>
                </c:pt>
                <c:pt idx="68">
                  <c:v>#N/A</c:v>
                </c:pt>
                <c:pt idx="69">
                  <c:v>57.4</c:v>
                </c:pt>
                <c:pt idx="70">
                  <c:v>#N/A</c:v>
                </c:pt>
                <c:pt idx="71">
                  <c:v>#N/A</c:v>
                </c:pt>
                <c:pt idx="72">
                  <c:v>56.619999999999969</c:v>
                </c:pt>
                <c:pt idx="73">
                  <c:v>#N/A</c:v>
                </c:pt>
                <c:pt idx="74">
                  <c:v>62.949999999999989</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60.049999999999976</c:v>
                </c:pt>
                <c:pt idx="90">
                  <c:v>#N/A</c:v>
                </c:pt>
                <c:pt idx="91">
                  <c:v>#N/A</c:v>
                </c:pt>
                <c:pt idx="92">
                  <c:v>#N/A</c:v>
                </c:pt>
                <c:pt idx="93">
                  <c:v>#N/A</c:v>
                </c:pt>
                <c:pt idx="94">
                  <c:v>69.05876303582636</c:v>
                </c:pt>
                <c:pt idx="95">
                  <c:v>#N/A</c:v>
                </c:pt>
                <c:pt idx="96">
                  <c:v>#N/A</c:v>
                </c:pt>
                <c:pt idx="97">
                  <c:v>#N/A</c:v>
                </c:pt>
                <c:pt idx="98">
                  <c:v>#N/A</c:v>
                </c:pt>
                <c:pt idx="99">
                  <c:v>#N/A</c:v>
                </c:pt>
                <c:pt idx="100">
                  <c:v>#N/A</c:v>
                </c:pt>
                <c:pt idx="101">
                  <c:v>#N/A</c:v>
                </c:pt>
                <c:pt idx="102">
                  <c:v>#N/A</c:v>
                </c:pt>
                <c:pt idx="103">
                  <c:v>#N/A</c:v>
                </c:pt>
                <c:pt idx="104">
                  <c:v>72.601505795300668</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86.899999999999935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117.29999999999994</c:v>
                </c:pt>
                <c:pt idx="219">
                  <c:v>117.29999999999998</c:v>
                </c:pt>
                <c:pt idx="220">
                  <c:v>117.29999999999994</c:v>
                </c:pt>
                <c:pt idx="221">
                  <c:v>117.29999999999993</c:v>
                </c:pt>
                <c:pt idx="222">
                  <c:v>117.29999999999994</c:v>
                </c:pt>
                <c:pt idx="223">
                  <c:v>#N/A</c:v>
                </c:pt>
                <c:pt idx="224">
                  <c:v>#N/A</c:v>
                </c:pt>
                <c:pt idx="225">
                  <c:v>128.8290018251268</c:v>
                </c:pt>
                <c:pt idx="226">
                  <c:v>#N/A</c:v>
                </c:pt>
                <c:pt idx="227">
                  <c:v>#N/A</c:v>
                </c:pt>
                <c:pt idx="228">
                  <c:v>#N/A</c:v>
                </c:pt>
                <c:pt idx="229">
                  <c:v>#N/A</c:v>
                </c:pt>
                <c:pt idx="230">
                  <c:v>#N/A</c:v>
                </c:pt>
                <c:pt idx="231">
                  <c:v>#N/A</c:v>
                </c:pt>
                <c:pt idx="232">
                  <c:v>#N/A</c:v>
                </c:pt>
                <c:pt idx="233">
                  <c:v>#N/A</c:v>
                </c:pt>
                <c:pt idx="234">
                  <c:v>#N/A</c:v>
                </c:pt>
                <c:pt idx="235">
                  <c:v>#N/A</c:v>
                </c:pt>
                <c:pt idx="236">
                  <c:v>115.46999999999993</c:v>
                </c:pt>
                <c:pt idx="237">
                  <c:v>#N/A</c:v>
                </c:pt>
                <c:pt idx="238">
                  <c:v>#N/A</c:v>
                </c:pt>
                <c:pt idx="239">
                  <c:v>#N/A</c:v>
                </c:pt>
                <c:pt idx="240">
                  <c:v>#N/A</c:v>
                </c:pt>
                <c:pt idx="241">
                  <c:v>117.88487022799035</c:v>
                </c:pt>
                <c:pt idx="242">
                  <c:v>#N/A</c:v>
                </c:pt>
                <c:pt idx="243">
                  <c:v>#N/A</c:v>
                </c:pt>
                <c:pt idx="244">
                  <c:v>100.99999999999994</c:v>
                </c:pt>
                <c:pt idx="245">
                  <c:v>#N/A</c:v>
                </c:pt>
                <c:pt idx="246">
                  <c:v>125.26999999999995</c:v>
                </c:pt>
                <c:pt idx="247">
                  <c:v>121.25999999999998</c:v>
                </c:pt>
                <c:pt idx="248">
                  <c:v>121.25999999999998</c:v>
                </c:pt>
                <c:pt idx="249">
                  <c:v>125.26999999999995</c:v>
                </c:pt>
                <c:pt idx="250">
                  <c:v>#N/A</c:v>
                </c:pt>
                <c:pt idx="251">
                  <c:v>#N/A</c:v>
                </c:pt>
                <c:pt idx="252">
                  <c:v>#N/A</c:v>
                </c:pt>
                <c:pt idx="253">
                  <c:v>#N/A</c:v>
                </c:pt>
                <c:pt idx="254">
                  <c:v>#N/A</c:v>
                </c:pt>
                <c:pt idx="255">
                  <c:v>#N/A</c:v>
                </c:pt>
                <c:pt idx="256">
                  <c:v>114.74999999999991</c:v>
                </c:pt>
                <c:pt idx="257">
                  <c:v>#N/A</c:v>
                </c:pt>
                <c:pt idx="258">
                  <c:v>#N/A</c:v>
                </c:pt>
                <c:pt idx="259">
                  <c:v>116.49999999999996</c:v>
                </c:pt>
                <c:pt idx="260">
                  <c:v>#N/A</c:v>
                </c:pt>
                <c:pt idx="261">
                  <c:v>#N/A</c:v>
                </c:pt>
                <c:pt idx="262">
                  <c:v>#N/A</c:v>
                </c:pt>
                <c:pt idx="263">
                  <c:v>#N/A</c:v>
                </c:pt>
                <c:pt idx="264">
                  <c:v>#N/A</c:v>
                </c:pt>
                <c:pt idx="265">
                  <c:v>#N/A</c:v>
                </c:pt>
                <c:pt idx="266">
                  <c:v>#N/A</c:v>
                </c:pt>
                <c:pt idx="267">
                  <c:v>#N/A</c:v>
                </c:pt>
                <c:pt idx="268">
                  <c:v>#N/A</c:v>
                </c:pt>
                <c:pt idx="269">
                  <c:v>#N/A</c:v>
                </c:pt>
                <c:pt idx="270">
                  <c:v>107.12720451932337</c:v>
                </c:pt>
                <c:pt idx="271">
                  <c:v>101.99999999999994</c:v>
                </c:pt>
                <c:pt idx="272">
                  <c:v>#N/A</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86.899999999999935</c:v>
                </c:pt>
                <c:pt idx="295">
                  <c:v>89.999999999999972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74.434338628867735</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94.999999999999957</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82.499999999999957</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59.720329500947948</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71.609999999999985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58.499999999999972</c:v>
                </c:pt>
                <c:pt idx="425">
                  <c:v>#N/A</c:v>
                </c:pt>
                <c:pt idx="426">
                  <c:v>#N/A</c:v>
                </c:pt>
                <c:pt idx="427">
                  <c:v>#N/A</c:v>
                </c:pt>
                <c:pt idx="428">
                  <c:v>#N/A</c:v>
                </c:pt>
                <c:pt idx="429">
                  <c:v>51.88</c:v>
                </c:pt>
                <c:pt idx="430">
                  <c:v>#N/A</c:v>
                </c:pt>
                <c:pt idx="431">
                  <c:v>#N/A</c:v>
                </c:pt>
                <c:pt idx="432">
                  <c:v>43.849999999999959</c:v>
                </c:pt>
                <c:pt idx="433">
                  <c:v>#N/A</c:v>
                </c:pt>
                <c:pt idx="434">
                  <c:v>#N/A</c:v>
                </c:pt>
                <c:pt idx="435">
                  <c:v>#N/A</c:v>
                </c:pt>
                <c:pt idx="436">
                  <c:v>#N/A</c:v>
                </c:pt>
                <c:pt idx="437">
                  <c:v>#N/A</c:v>
                </c:pt>
                <c:pt idx="438">
                  <c:v>#N/A</c:v>
                </c:pt>
                <c:pt idx="439">
                  <c:v>41.433515894248913</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43.879999999999974</c:v>
                </c:pt>
                <c:pt idx="477">
                  <c:v>45.399999999999956</c:v>
                </c:pt>
                <c:pt idx="478">
                  <c:v>#N/A</c:v>
                </c:pt>
                <c:pt idx="479">
                  <c:v>#N/A</c:v>
                </c:pt>
                <c:pt idx="480">
                  <c:v>#N/A</c:v>
                </c:pt>
                <c:pt idx="481">
                  <c:v>#N/A</c:v>
                </c:pt>
                <c:pt idx="482">
                  <c:v>#N/A</c:v>
                </c:pt>
                <c:pt idx="483">
                  <c:v>#N/A</c:v>
                </c:pt>
                <c:pt idx="484">
                  <c:v>#N/A</c:v>
                </c:pt>
                <c:pt idx="485">
                  <c:v>36.500000000000007</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45.809999999999995</c:v>
                </c:pt>
                <c:pt idx="509">
                  <c:v>#N/A</c:v>
                </c:pt>
                <c:pt idx="510">
                  <c:v>44.849999999999973</c:v>
                </c:pt>
                <c:pt idx="511">
                  <c:v>#N/A</c:v>
                </c:pt>
                <c:pt idx="512">
                  <c:v>#N/A</c:v>
                </c:pt>
                <c:pt idx="513">
                  <c:v>#N/A</c:v>
                </c:pt>
                <c:pt idx="514">
                  <c:v>#N/A</c:v>
                </c:pt>
                <c:pt idx="515">
                  <c:v>#N/A</c:v>
                </c:pt>
                <c:pt idx="516">
                  <c:v>#N/A</c:v>
                </c:pt>
                <c:pt idx="517">
                  <c:v>37.999999999999979</c:v>
                </c:pt>
                <c:pt idx="518">
                  <c:v>#N/A</c:v>
                </c:pt>
                <c:pt idx="519">
                  <c:v>#N/A</c:v>
                </c:pt>
                <c:pt idx="520">
                  <c:v>44.249999999999964</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B5F6-49F0-9E1F-67A198711175}"/>
            </c:ext>
          </c:extLst>
        </c:ser>
        <c:ser>
          <c:idx val="0"/>
          <c:order val="1"/>
          <c:tx>
            <c:v> West (non-ISO)</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Plant_Nominal'!$D$26:$D$1000</c:f>
              <c:numCache>
                <c:formatCode>0.00</c:formatCode>
                <c:ptCount val="975"/>
                <c:pt idx="0">
                  <c:v>#N/A</c:v>
                </c:pt>
                <c:pt idx="1">
                  <c:v>56.749824126498552</c:v>
                </c:pt>
                <c:pt idx="2">
                  <c:v>#N/A</c:v>
                </c:pt>
                <c:pt idx="3">
                  <c:v>#N/A</c:v>
                </c:pt>
                <c:pt idx="4">
                  <c:v>#N/A</c:v>
                </c:pt>
                <c:pt idx="5">
                  <c:v>#N/A</c:v>
                </c:pt>
                <c:pt idx="6">
                  <c:v>#N/A</c:v>
                </c:pt>
                <c:pt idx="7">
                  <c:v>#N/A</c:v>
                </c:pt>
                <c:pt idx="8">
                  <c:v>#N/A</c:v>
                </c:pt>
                <c:pt idx="9">
                  <c:v>#N/A</c:v>
                </c:pt>
                <c:pt idx="10">
                  <c:v>37.598940316297764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23.130414169992342</c:v>
                </c:pt>
                <c:pt idx="31">
                  <c:v>#N/A</c:v>
                </c:pt>
                <c:pt idx="32">
                  <c:v>#N/A</c:v>
                </c:pt>
                <c:pt idx="33">
                  <c:v>#N/A</c:v>
                </c:pt>
                <c:pt idx="34">
                  <c:v>#N/A</c:v>
                </c:pt>
                <c:pt idx="35">
                  <c:v>#N/A</c:v>
                </c:pt>
                <c:pt idx="36">
                  <c:v>#N/A</c:v>
                </c:pt>
                <c:pt idx="37">
                  <c:v>27.249999999999986</c:v>
                </c:pt>
                <c:pt idx="38">
                  <c:v>#N/A</c:v>
                </c:pt>
                <c:pt idx="39">
                  <c:v>#N/A</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#N/A</c:v>
                </c:pt>
                <c:pt idx="56">
                  <c:v>#N/A</c:v>
                </c:pt>
                <c:pt idx="57">
                  <c:v>#N/A</c:v>
                </c:pt>
                <c:pt idx="58">
                  <c:v>#N/A</c:v>
                </c:pt>
                <c:pt idx="59">
                  <c:v>56.678532592746777</c:v>
                </c:pt>
                <c:pt idx="60">
                  <c:v>#N/A</c:v>
                </c:pt>
                <c:pt idx="61">
                  <c:v>#N/A</c:v>
                </c:pt>
                <c:pt idx="62">
                  <c:v>45.661468166771066</c:v>
                </c:pt>
                <c:pt idx="63">
                  <c:v>#N/A</c:v>
                </c:pt>
                <c:pt idx="64">
                  <c:v>#N/A</c:v>
                </c:pt>
                <c:pt idx="65">
                  <c:v>#N/A</c:v>
                </c:pt>
                <c:pt idx="66">
                  <c:v>37.789999999999978</c:v>
                </c:pt>
                <c:pt idx="67">
                  <c:v>#N/A</c:v>
                </c:pt>
                <c:pt idx="68">
                  <c:v>57.105669565442142</c:v>
                </c:pt>
                <c:pt idx="69">
                  <c:v>#N/A</c:v>
                </c:pt>
                <c:pt idx="70">
                  <c:v>#N/A</c:v>
                </c:pt>
                <c:pt idx="71">
                  <c:v>#N/A</c:v>
                </c:pt>
                <c:pt idx="72">
                  <c:v>#N/A</c:v>
                </c:pt>
                <c:pt idx="73">
                  <c:v>#N/A</c:v>
                </c:pt>
                <c:pt idx="74">
                  <c:v>#N/A</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#N/A</c:v>
                </c:pt>
                <c:pt idx="90">
                  <c:v>48.749999999999979</c:v>
                </c:pt>
                <c:pt idx="91">
                  <c:v>55.504684467165859</c:v>
                </c:pt>
                <c:pt idx="92">
                  <c:v>48.175550715341849</c:v>
                </c:pt>
                <c:pt idx="93">
                  <c:v>#N/A</c:v>
                </c:pt>
                <c:pt idx="94">
                  <c:v>#N/A</c:v>
                </c:pt>
                <c:pt idx="95">
                  <c:v>#N/A</c:v>
                </c:pt>
                <c:pt idx="96">
                  <c:v>#N/A</c:v>
                </c:pt>
                <c:pt idx="97">
                  <c:v>#N/A</c:v>
                </c:pt>
                <c:pt idx="98">
                  <c:v>#N/A</c:v>
                </c:pt>
                <c:pt idx="99">
                  <c:v>#N/A</c:v>
                </c:pt>
                <c:pt idx="100">
                  <c:v>#N/A</c:v>
                </c:pt>
                <c:pt idx="101">
                  <c:v>#N/A</c:v>
                </c:pt>
                <c:pt idx="102">
                  <c:v>63.77821271875878</c:v>
                </c:pt>
                <c:pt idx="103">
                  <c:v>#N/A</c:v>
                </c:pt>
                <c:pt idx="104">
                  <c:v>#N/A</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#N/A</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101.38999999999994</c:v>
                </c:pt>
                <c:pt idx="158">
                  <c:v>101.38999999999994</c:v>
                </c:pt>
                <c:pt idx="159">
                  <c:v>99.689999999999912</c:v>
                </c:pt>
                <c:pt idx="160">
                  <c:v>#N/A</c:v>
                </c:pt>
                <c:pt idx="161">
                  <c:v>#N/A</c:v>
                </c:pt>
                <c:pt idx="162">
                  <c:v>#N/A</c:v>
                </c:pt>
                <c:pt idx="163">
                  <c:v>63.799999999999955</c:v>
                </c:pt>
                <c:pt idx="164">
                  <c:v>#N/A</c:v>
                </c:pt>
                <c:pt idx="165">
                  <c:v>#N/A</c:v>
                </c:pt>
                <c:pt idx="166">
                  <c:v>#N/A</c:v>
                </c:pt>
                <c:pt idx="167">
                  <c:v>#N/A</c:v>
                </c:pt>
                <c:pt idx="168">
                  <c:v>#N/A</c:v>
                </c:pt>
                <c:pt idx="169">
                  <c:v>#N/A</c:v>
                </c:pt>
                <c:pt idx="170">
                  <c:v>#N/A</c:v>
                </c:pt>
                <c:pt idx="171">
                  <c:v>#N/A</c:v>
                </c:pt>
                <c:pt idx="172">
                  <c:v>#N/A</c:v>
                </c:pt>
                <c:pt idx="173">
                  <c:v>#N/A</c:v>
                </c:pt>
                <c:pt idx="174">
                  <c:v>#N/A</c:v>
                </c:pt>
                <c:pt idx="175">
                  <c:v>59.334499812487266</c:v>
                </c:pt>
                <c:pt idx="176">
                  <c:v>#N/A</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77.499999999999957</c:v>
                </c:pt>
                <c:pt idx="191">
                  <c:v>#N/A</c:v>
                </c:pt>
                <c:pt idx="192">
                  <c:v>103.02197439574653</c:v>
                </c:pt>
                <c:pt idx="193">
                  <c:v>#N/A</c:v>
                </c:pt>
                <c:pt idx="194">
                  <c:v>61.325887023699806</c:v>
                </c:pt>
                <c:pt idx="195">
                  <c:v>#N/A</c:v>
                </c:pt>
                <c:pt idx="196">
                  <c:v>#N/A</c:v>
                </c:pt>
                <c:pt idx="197">
                  <c:v>#N/A</c:v>
                </c:pt>
                <c:pt idx="198">
                  <c:v>64.899999999999977</c:v>
                </c:pt>
                <c:pt idx="199">
                  <c:v>83.853113700123231</c:v>
                </c:pt>
                <c:pt idx="200">
                  <c:v>83.853114120161024</c:v>
                </c:pt>
                <c:pt idx="201">
                  <c:v>83.853113944763862</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100.94607885297839</c:v>
                </c:pt>
                <c:pt idx="224">
                  <c:v>#N/A</c:v>
                </c:pt>
                <c:pt idx="225">
                  <c:v>#N/A</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#N/A</c:v>
                </c:pt>
                <c:pt idx="237">
                  <c:v>#N/A</c:v>
                </c:pt>
                <c:pt idx="238">
                  <c:v>#N/A</c:v>
                </c:pt>
                <c:pt idx="239">
                  <c:v>60.804198022100074</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84.249999999999915</c:v>
                </c:pt>
                <c:pt idx="256">
                  <c:v>#N/A</c:v>
                </c:pt>
                <c:pt idx="257">
                  <c:v>#N/A</c:v>
                </c:pt>
                <c:pt idx="258">
                  <c:v>#N/A</c:v>
                </c:pt>
                <c:pt idx="259">
                  <c:v>#N/A</c:v>
                </c:pt>
                <c:pt idx="260">
                  <c:v>72.862678647962483</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#N/A</c:v>
                </c:pt>
                <c:pt idx="295">
                  <c:v>#N/A</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55.321451418495101</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#N/A</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32.656039037574182</c:v>
                </c:pt>
                <c:pt idx="345">
                  <c:v>59.999999999999972</c:v>
                </c:pt>
                <c:pt idx="346">
                  <c:v>#N/A</c:v>
                </c:pt>
                <c:pt idx="347">
                  <c:v>#N/A</c:v>
                </c:pt>
                <c:pt idx="348">
                  <c:v>59.999999999999972</c:v>
                </c:pt>
                <c:pt idx="349">
                  <c:v>#N/A</c:v>
                </c:pt>
                <c:pt idx="350">
                  <c:v>#N/A</c:v>
                </c:pt>
                <c:pt idx="351">
                  <c:v>#N/A</c:v>
                </c:pt>
                <c:pt idx="352">
                  <c:v>29.062444939060981</c:v>
                </c:pt>
                <c:pt idx="353">
                  <c:v>#N/A</c:v>
                </c:pt>
                <c:pt idx="354">
                  <c:v>#N/A</c:v>
                </c:pt>
                <c:pt idx="355">
                  <c:v>#N/A</c:v>
                </c:pt>
                <c:pt idx="356">
                  <c:v>33.881012039072004</c:v>
                </c:pt>
                <c:pt idx="357">
                  <c:v>#N/A</c:v>
                </c:pt>
                <c:pt idx="358">
                  <c:v>#N/A</c:v>
                </c:pt>
                <c:pt idx="359">
                  <c:v>#N/A</c:v>
                </c:pt>
                <c:pt idx="360">
                  <c:v>#N/A</c:v>
                </c:pt>
                <c:pt idx="361">
                  <c:v>#N/A</c:v>
                </c:pt>
                <c:pt idx="362">
                  <c:v>#N/A</c:v>
                </c:pt>
                <c:pt idx="363">
                  <c:v>34.439196117634168</c:v>
                </c:pt>
                <c:pt idx="364">
                  <c:v>#N/A</c:v>
                </c:pt>
                <c:pt idx="365">
                  <c:v>26.911635227084208</c:v>
                </c:pt>
                <c:pt idx="366">
                  <c:v>#N/A</c:v>
                </c:pt>
                <c:pt idx="367">
                  <c:v>#N/A</c:v>
                </c:pt>
                <c:pt idx="368">
                  <c:v>#N/A</c:v>
                </c:pt>
                <c:pt idx="369">
                  <c:v>#N/A</c:v>
                </c:pt>
                <c:pt idx="370">
                  <c:v>33.18029267719384</c:v>
                </c:pt>
                <c:pt idx="371">
                  <c:v>#N/A</c:v>
                </c:pt>
                <c:pt idx="372">
                  <c:v>#N/A</c:v>
                </c:pt>
                <c:pt idx="373">
                  <c:v>#N/A</c:v>
                </c:pt>
                <c:pt idx="374">
                  <c:v>#N/A</c:v>
                </c:pt>
                <c:pt idx="375">
                  <c:v>#N/A</c:v>
                </c:pt>
                <c:pt idx="376">
                  <c:v>#N/A</c:v>
                </c:pt>
                <c:pt idx="377">
                  <c:v>#N/A</c:v>
                </c:pt>
                <c:pt idx="378">
                  <c:v>#N/A</c:v>
                </c:pt>
                <c:pt idx="379">
                  <c:v>68.299999999999955</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49.829376268136983</c:v>
                </c:pt>
                <c:pt idx="400">
                  <c:v>#N/A</c:v>
                </c:pt>
                <c:pt idx="401">
                  <c:v>#N/A</c:v>
                </c:pt>
                <c:pt idx="402">
                  <c:v>#N/A</c:v>
                </c:pt>
                <c:pt idx="403">
                  <c:v>54.46889750836889</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50.299999999999962</c:v>
                </c:pt>
                <c:pt idx="431">
                  <c:v>37.629999999999981</c:v>
                </c:pt>
                <c:pt idx="432">
                  <c:v>#N/A</c:v>
                </c:pt>
                <c:pt idx="433">
                  <c:v>#N/A</c:v>
                </c:pt>
                <c:pt idx="434">
                  <c:v>#N/A</c:v>
                </c:pt>
                <c:pt idx="435">
                  <c:v>#N/A</c:v>
                </c:pt>
                <c:pt idx="436">
                  <c:v>#N/A</c:v>
                </c:pt>
                <c:pt idx="437">
                  <c:v>44.51760184099362</c:v>
                </c:pt>
                <c:pt idx="438">
                  <c:v>#N/A</c:v>
                </c:pt>
                <c:pt idx="439">
                  <c:v>#N/A</c:v>
                </c:pt>
                <c:pt idx="440">
                  <c:v>42.421067459374576</c:v>
                </c:pt>
                <c:pt idx="441">
                  <c:v>#N/A</c:v>
                </c:pt>
                <c:pt idx="442">
                  <c:v>#N/A</c:v>
                </c:pt>
                <c:pt idx="443">
                  <c:v>#N/A</c:v>
                </c:pt>
                <c:pt idx="444">
                  <c:v>#N/A</c:v>
                </c:pt>
                <c:pt idx="445">
                  <c:v>#N/A</c:v>
                </c:pt>
                <c:pt idx="446">
                  <c:v>#N/A</c:v>
                </c:pt>
                <c:pt idx="447">
                  <c:v>#N/A</c:v>
                </c:pt>
                <c:pt idx="448">
                  <c:v>#N/A</c:v>
                </c:pt>
                <c:pt idx="449">
                  <c:v>27.099999999999987</c:v>
                </c:pt>
                <c:pt idx="450">
                  <c:v>#N/A</c:v>
                </c:pt>
                <c:pt idx="451">
                  <c:v>#N/A</c:v>
                </c:pt>
                <c:pt idx="452">
                  <c:v>#N/A</c:v>
                </c:pt>
                <c:pt idx="453">
                  <c:v>#N/A</c:v>
                </c:pt>
                <c:pt idx="454">
                  <c:v>#N/A</c:v>
                </c:pt>
                <c:pt idx="455">
                  <c:v>#N/A</c:v>
                </c:pt>
                <c:pt idx="456">
                  <c:v>#N/A</c:v>
                </c:pt>
                <c:pt idx="457">
                  <c:v>27.067791176359819</c:v>
                </c:pt>
                <c:pt idx="458">
                  <c:v>#N/A</c:v>
                </c:pt>
                <c:pt idx="459">
                  <c:v>#N/A</c:v>
                </c:pt>
                <c:pt idx="460">
                  <c:v>#N/A</c:v>
                </c:pt>
                <c:pt idx="461">
                  <c:v>#N/A</c:v>
                </c:pt>
                <c:pt idx="462">
                  <c:v>#N/A</c:v>
                </c:pt>
                <c:pt idx="463">
                  <c:v>#N/A</c:v>
                </c:pt>
                <c:pt idx="464">
                  <c:v>#N/A</c:v>
                </c:pt>
                <c:pt idx="465">
                  <c:v>#N/A</c:v>
                </c:pt>
                <c:pt idx="466">
                  <c:v>27.919999999999984</c:v>
                </c:pt>
                <c:pt idx="467">
                  <c:v>28.119999999999994</c:v>
                </c:pt>
                <c:pt idx="468">
                  <c:v>#N/A</c:v>
                </c:pt>
                <c:pt idx="469">
                  <c:v>17.29999999999999</c:v>
                </c:pt>
                <c:pt idx="470">
                  <c:v>#N/A</c:v>
                </c:pt>
                <c:pt idx="471">
                  <c:v>23.247599999999991</c:v>
                </c:pt>
                <c:pt idx="472">
                  <c:v>#N/A</c:v>
                </c:pt>
                <c:pt idx="473">
                  <c:v>#N/A</c:v>
                </c:pt>
                <c:pt idx="474">
                  <c:v>#N/A</c:v>
                </c:pt>
                <c:pt idx="475">
                  <c:v>#N/A</c:v>
                </c:pt>
                <c:pt idx="476">
                  <c:v>#N/A</c:v>
                </c:pt>
                <c:pt idx="477">
                  <c:v>#N/A</c:v>
                </c:pt>
                <c:pt idx="478">
                  <c:v>15.499999999999998</c:v>
                </c:pt>
                <c:pt idx="479">
                  <c:v>10.682526989743549</c:v>
                </c:pt>
                <c:pt idx="480">
                  <c:v>#N/A</c:v>
                </c:pt>
                <c:pt idx="481">
                  <c:v>#N/A</c:v>
                </c:pt>
                <c:pt idx="482">
                  <c:v>#N/A</c:v>
                </c:pt>
                <c:pt idx="483">
                  <c:v>17.999999999999993</c:v>
                </c:pt>
                <c:pt idx="484">
                  <c:v>#N/A</c:v>
                </c:pt>
                <c:pt idx="485">
                  <c:v>#N/A</c:v>
                </c:pt>
                <c:pt idx="486">
                  <c:v>#N/A</c:v>
                </c:pt>
                <c:pt idx="487">
                  <c:v>#N/A</c:v>
                </c:pt>
                <c:pt idx="488">
                  <c:v>52.819149208125296</c:v>
                </c:pt>
                <c:pt idx="489">
                  <c:v>#N/A</c:v>
                </c:pt>
                <c:pt idx="490">
                  <c:v>11.499999999999995</c:v>
                </c:pt>
                <c:pt idx="491">
                  <c:v>17.7</c:v>
                </c:pt>
                <c:pt idx="492">
                  <c:v>35.289999999999964</c:v>
                </c:pt>
                <c:pt idx="493">
                  <c:v>30.099999999999998</c:v>
                </c:pt>
                <c:pt idx="494">
                  <c:v>#N/A</c:v>
                </c:pt>
                <c:pt idx="495">
                  <c:v>24</c:v>
                </c:pt>
                <c:pt idx="496">
                  <c:v>#N/A</c:v>
                </c:pt>
                <c:pt idx="497">
                  <c:v>#N/A</c:v>
                </c:pt>
                <c:pt idx="498">
                  <c:v>#N/A</c:v>
                </c:pt>
                <c:pt idx="499">
                  <c:v>#N/A</c:v>
                </c:pt>
                <c:pt idx="500">
                  <c:v>#N/A</c:v>
                </c:pt>
                <c:pt idx="501">
                  <c:v>41.879999999999981</c:v>
                </c:pt>
                <c:pt idx="502">
                  <c:v>#N/A</c:v>
                </c:pt>
                <c:pt idx="503">
                  <c:v>#N/A</c:v>
                </c:pt>
                <c:pt idx="504">
                  <c:v>#N/A</c:v>
                </c:pt>
                <c:pt idx="505">
                  <c:v>#N/A</c:v>
                </c:pt>
                <c:pt idx="506">
                  <c:v>#N/A</c:v>
                </c:pt>
                <c:pt idx="507">
                  <c:v>14.64999999999999</c:v>
                </c:pt>
                <c:pt idx="508">
                  <c:v>#N/A</c:v>
                </c:pt>
                <c:pt idx="509">
                  <c:v>#N/A</c:v>
                </c:pt>
                <c:pt idx="510">
                  <c:v>#N/A</c:v>
                </c:pt>
                <c:pt idx="511">
                  <c:v>#N/A</c:v>
                </c:pt>
                <c:pt idx="512">
                  <c:v>#N/A</c:v>
                </c:pt>
                <c:pt idx="513">
                  <c:v>40.999999999999979</c:v>
                </c:pt>
                <c:pt idx="514">
                  <c:v>#N/A</c:v>
                </c:pt>
                <c:pt idx="515">
                  <c:v>44.109999999999992</c:v>
                </c:pt>
                <c:pt idx="516">
                  <c:v>39.999999999999986</c:v>
                </c:pt>
                <c:pt idx="517">
                  <c:v>#N/A</c:v>
                </c:pt>
                <c:pt idx="518">
                  <c:v>#N/A</c:v>
                </c:pt>
                <c:pt idx="519">
                  <c:v>#N/A</c:v>
                </c:pt>
                <c:pt idx="520">
                  <c:v>#N/A</c:v>
                </c:pt>
                <c:pt idx="521">
                  <c:v>#N/A</c:v>
                </c:pt>
                <c:pt idx="522">
                  <c:v>46.369999999999969</c:v>
                </c:pt>
                <c:pt idx="523">
                  <c:v>43.129999999999981</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B5F6-49F0-9E1F-67A198711175}"/>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Plant_Nominal'!$E$26:$E$1000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#N/A</c:v>
                </c:pt>
                <c:pt idx="9">
                  <c:v>#N/A</c:v>
                </c:pt>
                <c:pt idx="10">
                  <c:v>#N/A</c:v>
                </c:pt>
                <c:pt idx="11">
                  <c:v>#N/A</c:v>
                </c:pt>
                <c:pt idx="12">
                  <c:v>#N/A</c:v>
                </c:pt>
                <c:pt idx="13">
                  <c:v>#N/A</c:v>
                </c:pt>
                <c:pt idx="14">
                  <c:v>#N/A</c:v>
                </c:pt>
                <c:pt idx="15">
                  <c:v>31.552623901153318</c:v>
                </c:pt>
                <c:pt idx="16">
                  <c:v>#N/A</c:v>
                </c:pt>
                <c:pt idx="17">
                  <c:v>86.807971992777723</c:v>
                </c:pt>
                <c:pt idx="18">
                  <c:v>73.198224593799992</c:v>
                </c:pt>
                <c:pt idx="19">
                  <c:v>#N/A</c:v>
                </c:pt>
                <c:pt idx="20">
                  <c:v>#N/A</c:v>
                </c:pt>
                <c:pt idx="21">
                  <c:v>#N/A</c:v>
                </c:pt>
                <c:pt idx="22">
                  <c:v>39.136941133000732</c:v>
                </c:pt>
                <c:pt idx="23">
                  <c:v>#N/A</c:v>
                </c:pt>
                <c:pt idx="24">
                  <c:v>#N/A</c:v>
                </c:pt>
                <c:pt idx="25">
                  <c:v>#N/A</c:v>
                </c:pt>
                <c:pt idx="26">
                  <c:v>29.749999999999996</c:v>
                </c:pt>
                <c:pt idx="27">
                  <c:v>#N/A</c:v>
                </c:pt>
                <c:pt idx="28">
                  <c:v>25.834657109888852</c:v>
                </c:pt>
                <c:pt idx="29">
                  <c:v>21.019697910274392</c:v>
                </c:pt>
                <c:pt idx="30">
                  <c:v>#N/A</c:v>
                </c:pt>
                <c:pt idx="31">
                  <c:v>29.899999999999984</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#N/A</c:v>
                </c:pt>
                <c:pt idx="44">
                  <c:v>#N/A</c:v>
                </c:pt>
                <c:pt idx="45">
                  <c:v>#N/A</c:v>
                </c:pt>
                <c:pt idx="46">
                  <c:v>#N/A</c:v>
                </c:pt>
                <c:pt idx="47">
                  <c:v>#N/A</c:v>
                </c:pt>
                <c:pt idx="48">
                  <c:v>#N/A</c:v>
                </c:pt>
                <c:pt idx="49">
                  <c:v>#N/A</c:v>
                </c:pt>
                <c:pt idx="50">
                  <c:v>32.999999999999986</c:v>
                </c:pt>
                <c:pt idx="51">
                  <c:v>#N/A</c:v>
                </c:pt>
                <c:pt idx="52">
                  <c:v>27.749999999999982</c:v>
                </c:pt>
                <c:pt idx="53">
                  <c:v>#N/A</c:v>
                </c:pt>
                <c:pt idx="54">
                  <c:v>24.839999999999996</c:v>
                </c:pt>
                <c:pt idx="55">
                  <c:v>#N/A</c:v>
                </c:pt>
                <c:pt idx="56">
                  <c:v>67.323038922016423</c:v>
                </c:pt>
                <c:pt idx="57">
                  <c:v>67.323032194336093</c:v>
                </c:pt>
                <c:pt idx="58">
                  <c:v>#N/A</c:v>
                </c:pt>
                <c:pt idx="59">
                  <c:v>#N/A</c:v>
                </c:pt>
                <c:pt idx="60">
                  <c:v>#N/A</c:v>
                </c:pt>
                <c:pt idx="61">
                  <c:v>67.323038922016423</c:v>
                </c:pt>
                <c:pt idx="62">
                  <c:v>#N/A</c:v>
                </c:pt>
                <c:pt idx="63">
                  <c:v>#N/A</c:v>
                </c:pt>
                <c:pt idx="64">
                  <c:v>#N/A</c:v>
                </c:pt>
                <c:pt idx="65">
                  <c:v>#N/A</c:v>
                </c:pt>
                <c:pt idx="66">
                  <c:v>#N/A</c:v>
                </c:pt>
                <c:pt idx="67">
                  <c:v>#N/A</c:v>
                </c:pt>
                <c:pt idx="68">
                  <c:v>#N/A</c:v>
                </c:pt>
                <c:pt idx="69">
                  <c:v>#N/A</c:v>
                </c:pt>
                <c:pt idx="70">
                  <c:v>#N/A</c:v>
                </c:pt>
                <c:pt idx="71">
                  <c:v>29.499999999999979</c:v>
                </c:pt>
                <c:pt idx="72">
                  <c:v>#N/A</c:v>
                </c:pt>
                <c:pt idx="73">
                  <c:v>28.306807868841883</c:v>
                </c:pt>
                <c:pt idx="74">
                  <c:v>#N/A</c:v>
                </c:pt>
                <c:pt idx="75">
                  <c:v>46.280562468424343</c:v>
                </c:pt>
                <c:pt idx="76">
                  <c:v>#N/A</c:v>
                </c:pt>
                <c:pt idx="77">
                  <c:v>40.651293636315287</c:v>
                </c:pt>
                <c:pt idx="78">
                  <c:v>#N/A</c:v>
                </c:pt>
                <c:pt idx="79">
                  <c:v>38.999999999999993</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36.180169571742262</c:v>
                </c:pt>
                <c:pt idx="94">
                  <c:v>#N/A</c:v>
                </c:pt>
                <c:pt idx="95">
                  <c:v>#N/A</c:v>
                </c:pt>
                <c:pt idx="96">
                  <c:v>47.24857985810754</c:v>
                </c:pt>
                <c:pt idx="97">
                  <c:v>56.439131790111183</c:v>
                </c:pt>
                <c:pt idx="98">
                  <c:v>#N/A</c:v>
                </c:pt>
                <c:pt idx="99">
                  <c:v>#N/A</c:v>
                </c:pt>
                <c:pt idx="100">
                  <c:v>30.999999999999989</c:v>
                </c:pt>
                <c:pt idx="101">
                  <c:v>32.999999999999993</c:v>
                </c:pt>
                <c:pt idx="102">
                  <c:v>#N/A</c:v>
                </c:pt>
                <c:pt idx="103">
                  <c:v>44.999999999999979</c:v>
                </c:pt>
                <c:pt idx="104">
                  <c:v>#N/A</c:v>
                </c:pt>
                <c:pt idx="105">
                  <c:v>#N/A</c:v>
                </c:pt>
                <c:pt idx="106">
                  <c:v>#N/A</c:v>
                </c:pt>
                <c:pt idx="107">
                  <c:v>#N/A</c:v>
                </c:pt>
                <c:pt idx="108">
                  <c:v>#N/A</c:v>
                </c:pt>
                <c:pt idx="109">
                  <c:v>#N/A</c:v>
                </c:pt>
                <c:pt idx="110">
                  <c:v>#N/A</c:v>
                </c:pt>
                <c:pt idx="111">
                  <c:v>40.999999999999986</c:v>
                </c:pt>
                <c:pt idx="112">
                  <c:v>#N/A</c:v>
                </c:pt>
                <c:pt idx="113">
                  <c:v>63.726937315977807</c:v>
                </c:pt>
                <c:pt idx="114">
                  <c:v>74.957163091601501</c:v>
                </c:pt>
                <c:pt idx="115">
                  <c:v>#N/A</c:v>
                </c:pt>
                <c:pt idx="116">
                  <c:v>#N/A</c:v>
                </c:pt>
                <c:pt idx="117">
                  <c:v>#N/A</c:v>
                </c:pt>
                <c:pt idx="118">
                  <c:v>58.960925096402818</c:v>
                </c:pt>
                <c:pt idx="119">
                  <c:v>49.651138217016779</c:v>
                </c:pt>
                <c:pt idx="120">
                  <c:v>#N/A</c:v>
                </c:pt>
                <c:pt idx="121">
                  <c:v>#N/A</c:v>
                </c:pt>
                <c:pt idx="122">
                  <c:v>60.212073937500186</c:v>
                </c:pt>
                <c:pt idx="123">
                  <c:v>#N/A</c:v>
                </c:pt>
                <c:pt idx="124">
                  <c:v>#N/A</c:v>
                </c:pt>
                <c:pt idx="125">
                  <c:v>#N/A</c:v>
                </c:pt>
                <c:pt idx="126">
                  <c:v>#N/A</c:v>
                </c:pt>
                <c:pt idx="127">
                  <c:v>#N/A</c:v>
                </c:pt>
                <c:pt idx="128">
                  <c:v>#N/A</c:v>
                </c:pt>
                <c:pt idx="129">
                  <c:v>#N/A</c:v>
                </c:pt>
                <c:pt idx="130">
                  <c:v>#N/A</c:v>
                </c:pt>
                <c:pt idx="131">
                  <c:v>#N/A</c:v>
                </c:pt>
                <c:pt idx="132">
                  <c:v>#N/A</c:v>
                </c:pt>
                <c:pt idx="133">
                  <c:v>54.57460701370114</c:v>
                </c:pt>
                <c:pt idx="134">
                  <c:v>48.249999999999986</c:v>
                </c:pt>
                <c:pt idx="135">
                  <c:v>#N/A</c:v>
                </c:pt>
                <c:pt idx="136">
                  <c:v>39.219999999999963</c:v>
                </c:pt>
                <c:pt idx="137">
                  <c:v>39.219999999999985</c:v>
                </c:pt>
                <c:pt idx="138">
                  <c:v>#N/A</c:v>
                </c:pt>
                <c:pt idx="139">
                  <c:v>#N/A</c:v>
                </c:pt>
                <c:pt idx="140">
                  <c:v>#N/A</c:v>
                </c:pt>
                <c:pt idx="141">
                  <c:v>#N/A</c:v>
                </c:pt>
                <c:pt idx="142">
                  <c:v>78.470303545304816</c:v>
                </c:pt>
                <c:pt idx="143">
                  <c:v>68.341407116448863</c:v>
                </c:pt>
                <c:pt idx="144">
                  <c:v>63.895501186522999</c:v>
                </c:pt>
                <c:pt idx="145">
                  <c:v>#N/A</c:v>
                </c:pt>
                <c:pt idx="146">
                  <c:v>#N/A</c:v>
                </c:pt>
                <c:pt idx="147">
                  <c:v>#N/A</c:v>
                </c:pt>
                <c:pt idx="148">
                  <c:v>#N/A</c:v>
                </c:pt>
                <c:pt idx="149">
                  <c:v>44.449999999999982</c:v>
                </c:pt>
                <c:pt idx="150">
                  <c:v>#N/A</c:v>
                </c:pt>
                <c:pt idx="151">
                  <c:v>#N/A</c:v>
                </c:pt>
                <c:pt idx="152">
                  <c:v>#N/A</c:v>
                </c:pt>
                <c:pt idx="153">
                  <c:v>#N/A</c:v>
                </c:pt>
                <c:pt idx="154">
                  <c:v>61.249999999999993</c:v>
                </c:pt>
                <c:pt idx="155">
                  <c:v>#N/A</c:v>
                </c:pt>
                <c:pt idx="156">
                  <c:v>#N/A</c:v>
                </c:pt>
                <c:pt idx="157">
                  <c:v>#N/A</c:v>
                </c:pt>
                <c:pt idx="158">
                  <c:v>#N/A</c:v>
                </c:pt>
                <c:pt idx="159">
                  <c:v>#N/A</c:v>
                </c:pt>
                <c:pt idx="160">
                  <c:v>#N/A</c:v>
                </c:pt>
                <c:pt idx="161">
                  <c:v>#N/A</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#N/A</c:v>
                </c:pt>
                <c:pt idx="173">
                  <c:v>53.950428129023472</c:v>
                </c:pt>
                <c:pt idx="174">
                  <c:v>#N/A</c:v>
                </c:pt>
                <c:pt idx="175">
                  <c:v>#N/A</c:v>
                </c:pt>
                <c:pt idx="176">
                  <c:v>#N/A</c:v>
                </c:pt>
                <c:pt idx="177">
                  <c:v>#N/A</c:v>
                </c:pt>
                <c:pt idx="178">
                  <c:v>50.149999999999984</c:v>
                </c:pt>
                <c:pt idx="179">
                  <c:v>#N/A</c:v>
                </c:pt>
                <c:pt idx="180">
                  <c:v>#N/A</c:v>
                </c:pt>
                <c:pt idx="181">
                  <c:v>#N/A</c:v>
                </c:pt>
                <c:pt idx="182">
                  <c:v>#N/A</c:v>
                </c:pt>
                <c:pt idx="183">
                  <c:v>#N/A</c:v>
                </c:pt>
                <c:pt idx="184">
                  <c:v>#N/A</c:v>
                </c:pt>
                <c:pt idx="185">
                  <c:v>114.99999999999994</c:v>
                </c:pt>
                <c:pt idx="186">
                  <c:v>114.9999999999999</c:v>
                </c:pt>
                <c:pt idx="187">
                  <c:v>#N/A</c:v>
                </c:pt>
                <c:pt idx="188">
                  <c:v>#N/A</c:v>
                </c:pt>
                <c:pt idx="189">
                  <c:v>#N/A</c:v>
                </c:pt>
                <c:pt idx="190">
                  <c:v>#N/A</c:v>
                </c:pt>
                <c:pt idx="191">
                  <c:v>49.949999999999982</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#N/A</c:v>
                </c:pt>
                <c:pt idx="210">
                  <c:v>#N/A</c:v>
                </c:pt>
                <c:pt idx="211">
                  <c:v>#N/A</c:v>
                </c:pt>
                <c:pt idx="212">
                  <c:v>#N/A</c:v>
                </c:pt>
                <c:pt idx="213">
                  <c:v>67.999999999999986</c:v>
                </c:pt>
                <c:pt idx="214">
                  <c:v>#N/A</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#N/A</c:v>
                </c:pt>
                <c:pt idx="229">
                  <c:v>72.998959793892197</c:v>
                </c:pt>
                <c:pt idx="230">
                  <c:v>#N/A</c:v>
                </c:pt>
                <c:pt idx="231">
                  <c:v>#N/A</c:v>
                </c:pt>
                <c:pt idx="232">
                  <c:v>#N/A</c:v>
                </c:pt>
                <c:pt idx="233">
                  <c:v>44.651495280003147</c:v>
                </c:pt>
                <c:pt idx="234">
                  <c:v>#N/A</c:v>
                </c:pt>
                <c:pt idx="235">
                  <c:v>52.029204111852195</c:v>
                </c:pt>
                <c:pt idx="236">
                  <c:v>#N/A</c:v>
                </c:pt>
                <c:pt idx="237">
                  <c:v>#N/A</c:v>
                </c:pt>
                <c:pt idx="238">
                  <c:v>#N/A</c:v>
                </c:pt>
                <c:pt idx="239">
                  <c:v>#N/A</c:v>
                </c:pt>
                <c:pt idx="240">
                  <c:v>54.152447835647081</c:v>
                </c:pt>
                <c:pt idx="241">
                  <c:v>#N/A</c:v>
                </c:pt>
                <c:pt idx="242">
                  <c:v>#N/A</c:v>
                </c:pt>
                <c:pt idx="243">
                  <c:v>95.600243290906477</c:v>
                </c:pt>
                <c:pt idx="244">
                  <c:v>#N/A</c:v>
                </c:pt>
                <c:pt idx="245">
                  <c:v>65.999999999999972</c:v>
                </c:pt>
                <c:pt idx="246">
                  <c:v>#N/A</c:v>
                </c:pt>
                <c:pt idx="247">
                  <c:v>#N/A</c:v>
                </c:pt>
                <c:pt idx="248">
                  <c:v>#N/A</c:v>
                </c:pt>
                <c:pt idx="249">
                  <c:v>#N/A</c:v>
                </c:pt>
                <c:pt idx="250">
                  <c:v>93.085630222442759</c:v>
                </c:pt>
                <c:pt idx="251">
                  <c:v>54.483284297840306</c:v>
                </c:pt>
                <c:pt idx="252">
                  <c:v>#N/A</c:v>
                </c:pt>
                <c:pt idx="253">
                  <c:v>55.650842022661408</c:v>
                </c:pt>
                <c:pt idx="254">
                  <c:v>43.838713823563069</c:v>
                </c:pt>
                <c:pt idx="255">
                  <c:v>#N/A</c:v>
                </c:pt>
                <c:pt idx="256">
                  <c:v>#N/A</c:v>
                </c:pt>
                <c:pt idx="257">
                  <c:v>91.42999999999995</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56.754374454370989</c:v>
                </c:pt>
                <c:pt idx="273">
                  <c:v>#N/A</c:v>
                </c:pt>
                <c:pt idx="274">
                  <c:v>#N/A</c:v>
                </c:pt>
                <c:pt idx="275">
                  <c:v>#N/A</c:v>
                </c:pt>
                <c:pt idx="276">
                  <c:v>#N/A</c:v>
                </c:pt>
                <c:pt idx="277">
                  <c:v>#N/A</c:v>
                </c:pt>
                <c:pt idx="278">
                  <c:v>#N/A</c:v>
                </c:pt>
                <c:pt idx="279">
                  <c:v>#N/A</c:v>
                </c:pt>
                <c:pt idx="280">
                  <c:v>#N/A</c:v>
                </c:pt>
                <c:pt idx="281">
                  <c:v>#N/A</c:v>
                </c:pt>
                <c:pt idx="282">
                  <c:v>#N/A</c:v>
                </c:pt>
                <c:pt idx="283">
                  <c:v>#N/A</c:v>
                </c:pt>
                <c:pt idx="284">
                  <c:v>68.999999999999972</c:v>
                </c:pt>
                <c:pt idx="285">
                  <c:v>#N/A</c:v>
                </c:pt>
                <c:pt idx="286">
                  <c:v>#N/A</c:v>
                </c:pt>
                <c:pt idx="287">
                  <c:v>#N/A</c:v>
                </c:pt>
                <c:pt idx="288">
                  <c:v>#N/A</c:v>
                </c:pt>
                <c:pt idx="289">
                  <c:v>46.908990674098902</c:v>
                </c:pt>
                <c:pt idx="290">
                  <c:v>#N/A</c:v>
                </c:pt>
                <c:pt idx="291">
                  <c:v>#N/A</c:v>
                </c:pt>
                <c:pt idx="292">
                  <c:v>79.181012945934285</c:v>
                </c:pt>
                <c:pt idx="293">
                  <c:v>41.477470678082561</c:v>
                </c:pt>
                <c:pt idx="294">
                  <c:v>#N/A</c:v>
                </c:pt>
                <c:pt idx="295">
                  <c:v>#N/A</c:v>
                </c:pt>
                <c:pt idx="296">
                  <c:v>59.899999999999956</c:v>
                </c:pt>
                <c:pt idx="297">
                  <c:v>#N/A</c:v>
                </c:pt>
                <c:pt idx="298">
                  <c:v>#N/A</c:v>
                </c:pt>
                <c:pt idx="299">
                  <c:v>44.003744784654906</c:v>
                </c:pt>
                <c:pt idx="300">
                  <c:v>44.00374478465492</c:v>
                </c:pt>
                <c:pt idx="301">
                  <c:v>#N/A</c:v>
                </c:pt>
                <c:pt idx="302">
                  <c:v>#N/A</c:v>
                </c:pt>
                <c:pt idx="303">
                  <c:v>#N/A</c:v>
                </c:pt>
                <c:pt idx="304">
                  <c:v>#N/A</c:v>
                </c:pt>
                <c:pt idx="305">
                  <c:v>68.977142883476773</c:v>
                </c:pt>
                <c:pt idx="306">
                  <c:v>38</c:v>
                </c:pt>
                <c:pt idx="307">
                  <c:v>#N/A</c:v>
                </c:pt>
                <c:pt idx="308">
                  <c:v>#N/A</c:v>
                </c:pt>
                <c:pt idx="309">
                  <c:v>#N/A</c:v>
                </c:pt>
                <c:pt idx="310">
                  <c:v>#N/A</c:v>
                </c:pt>
                <c:pt idx="311">
                  <c:v>#N/A</c:v>
                </c:pt>
                <c:pt idx="312">
                  <c:v>78.50712191043857</c:v>
                </c:pt>
                <c:pt idx="313">
                  <c:v>#N/A</c:v>
                </c:pt>
                <c:pt idx="314">
                  <c:v>#N/A</c:v>
                </c:pt>
                <c:pt idx="315">
                  <c:v>#N/A</c:v>
                </c:pt>
                <c:pt idx="316">
                  <c:v>#N/A</c:v>
                </c:pt>
                <c:pt idx="317">
                  <c:v>#N/A</c:v>
                </c:pt>
                <c:pt idx="318">
                  <c:v>#N/A</c:v>
                </c:pt>
                <c:pt idx="319">
                  <c:v>#N/A</c:v>
                </c:pt>
                <c:pt idx="320">
                  <c:v>#N/A</c:v>
                </c:pt>
                <c:pt idx="321">
                  <c:v>#N/A</c:v>
                </c:pt>
                <c:pt idx="322">
                  <c:v>44.650351234525957</c:v>
                </c:pt>
                <c:pt idx="323">
                  <c:v>#N/A</c:v>
                </c:pt>
                <c:pt idx="324">
                  <c:v>#N/A</c:v>
                </c:pt>
                <c:pt idx="325">
                  <c:v>#N/A</c:v>
                </c:pt>
                <c:pt idx="326">
                  <c:v>#N/A</c:v>
                </c:pt>
                <c:pt idx="327">
                  <c:v>#N/A</c:v>
                </c:pt>
                <c:pt idx="328">
                  <c:v>#N/A</c:v>
                </c:pt>
                <c:pt idx="329">
                  <c:v>#N/A</c:v>
                </c:pt>
                <c:pt idx="330">
                  <c:v>#N/A</c:v>
                </c:pt>
                <c:pt idx="331">
                  <c:v>49.249999999999964</c:v>
                </c:pt>
                <c:pt idx="332">
                  <c:v>#N/A</c:v>
                </c:pt>
                <c:pt idx="333">
                  <c:v>#N/A</c:v>
                </c:pt>
                <c:pt idx="334">
                  <c:v>#N/A</c:v>
                </c:pt>
                <c:pt idx="335">
                  <c:v>#N/A</c:v>
                </c:pt>
                <c:pt idx="336">
                  <c:v>49.249999999999957</c:v>
                </c:pt>
                <c:pt idx="337">
                  <c:v>31.789828310522275</c:v>
                </c:pt>
                <c:pt idx="338">
                  <c:v>#N/A</c:v>
                </c:pt>
                <c:pt idx="339">
                  <c:v>#N/A</c:v>
                </c:pt>
                <c:pt idx="340">
                  <c:v>#N/A</c:v>
                </c:pt>
                <c:pt idx="341">
                  <c:v>#N/A</c:v>
                </c:pt>
                <c:pt idx="342">
                  <c:v>#N/A</c:v>
                </c:pt>
                <c:pt idx="343">
                  <c:v>#N/A</c:v>
                </c:pt>
                <c:pt idx="344">
                  <c:v>#N/A</c:v>
                </c:pt>
                <c:pt idx="345">
                  <c:v>#N/A</c:v>
                </c:pt>
                <c:pt idx="346">
                  <c:v>26.991768317662522</c:v>
                </c:pt>
                <c:pt idx="347">
                  <c:v>54.056426572876141</c:v>
                </c:pt>
                <c:pt idx="348">
                  <c:v>#N/A</c:v>
                </c:pt>
                <c:pt idx="349">
                  <c:v>#N/A</c:v>
                </c:pt>
                <c:pt idx="350">
                  <c:v>#N/A</c:v>
                </c:pt>
                <c:pt idx="351">
                  <c:v>#N/A</c:v>
                </c:pt>
                <c:pt idx="352">
                  <c:v>#N/A</c:v>
                </c:pt>
                <c:pt idx="353">
                  <c:v>52.999999999999972</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35.749999999999986</c:v>
                </c:pt>
                <c:pt idx="390">
                  <c:v>#N/A</c:v>
                </c:pt>
                <c:pt idx="391">
                  <c:v>#N/A</c:v>
                </c:pt>
                <c:pt idx="392">
                  <c:v>45.749999999999979</c:v>
                </c:pt>
                <c:pt idx="393">
                  <c:v>#N/A</c:v>
                </c:pt>
                <c:pt idx="394">
                  <c:v>#N/A</c:v>
                </c:pt>
                <c:pt idx="395">
                  <c:v>#N/A</c:v>
                </c:pt>
                <c:pt idx="396">
                  <c:v>#N/A</c:v>
                </c:pt>
                <c:pt idx="397">
                  <c:v>#N/A</c:v>
                </c:pt>
                <c:pt idx="398">
                  <c:v>#N/A</c:v>
                </c:pt>
                <c:pt idx="399">
                  <c:v>#N/A</c:v>
                </c:pt>
                <c:pt idx="400">
                  <c:v>42.999999999999986</c:v>
                </c:pt>
                <c:pt idx="401">
                  <c:v>#N/A</c:v>
                </c:pt>
                <c:pt idx="402">
                  <c:v>35.999999999999972</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25.325214644236112</c:v>
                </c:pt>
                <c:pt idx="420">
                  <c:v>#N/A</c:v>
                </c:pt>
                <c:pt idx="421">
                  <c:v>#N/A</c:v>
                </c:pt>
                <c:pt idx="422">
                  <c:v>#N/A</c:v>
                </c:pt>
                <c:pt idx="423">
                  <c:v>#N/A</c:v>
                </c:pt>
                <c:pt idx="424">
                  <c:v>#N/A</c:v>
                </c:pt>
                <c:pt idx="425">
                  <c:v>28.094919912215154</c:v>
                </c:pt>
                <c:pt idx="426">
                  <c:v>39.642762409714614</c:v>
                </c:pt>
                <c:pt idx="427">
                  <c:v>21.000000000000007</c:v>
                </c:pt>
                <c:pt idx="428">
                  <c:v>#N/A</c:v>
                </c:pt>
                <c:pt idx="429">
                  <c:v>#N/A</c:v>
                </c:pt>
                <c:pt idx="430">
                  <c:v>#N/A</c:v>
                </c:pt>
                <c:pt idx="431">
                  <c:v>#N/A</c:v>
                </c:pt>
                <c:pt idx="432">
                  <c:v>#N/A</c:v>
                </c:pt>
                <c:pt idx="433">
                  <c:v>#N/A</c:v>
                </c:pt>
                <c:pt idx="434">
                  <c:v>22.227957869641941</c:v>
                </c:pt>
                <c:pt idx="435">
                  <c:v>#N/A</c:v>
                </c:pt>
                <c:pt idx="436">
                  <c:v>#N/A</c:v>
                </c:pt>
                <c:pt idx="437">
                  <c:v>#N/A</c:v>
                </c:pt>
                <c:pt idx="438">
                  <c:v>#N/A</c:v>
                </c:pt>
                <c:pt idx="439">
                  <c:v>#N/A</c:v>
                </c:pt>
                <c:pt idx="440">
                  <c:v>#N/A</c:v>
                </c:pt>
                <c:pt idx="441">
                  <c:v>#N/A</c:v>
                </c:pt>
                <c:pt idx="442">
                  <c:v>16.732345615769574</c:v>
                </c:pt>
                <c:pt idx="443">
                  <c:v>18.983025137781574</c:v>
                </c:pt>
                <c:pt idx="444">
                  <c:v>#N/A</c:v>
                </c:pt>
                <c:pt idx="445">
                  <c:v>#N/A</c:v>
                </c:pt>
                <c:pt idx="446">
                  <c:v>22.499999999999989</c:v>
                </c:pt>
                <c:pt idx="447">
                  <c:v>#N/A</c:v>
                </c:pt>
                <c:pt idx="448">
                  <c:v>#N/A</c:v>
                </c:pt>
                <c:pt idx="449">
                  <c:v>#N/A</c:v>
                </c:pt>
                <c:pt idx="450">
                  <c:v>26.499999999999972</c:v>
                </c:pt>
                <c:pt idx="451">
                  <c:v>#N/A</c:v>
                </c:pt>
                <c:pt idx="452">
                  <c:v>33.129999999999981</c:v>
                </c:pt>
                <c:pt idx="453">
                  <c:v>#N/A</c:v>
                </c:pt>
                <c:pt idx="454">
                  <c:v>41.041842934614571</c:v>
                </c:pt>
                <c:pt idx="455">
                  <c:v>46.043028708536646</c:v>
                </c:pt>
                <c:pt idx="456">
                  <c:v>#N/A</c:v>
                </c:pt>
                <c:pt idx="457">
                  <c:v>#N/A</c:v>
                </c:pt>
                <c:pt idx="458">
                  <c:v>25.499999999999989</c:v>
                </c:pt>
                <c:pt idx="459">
                  <c:v>#N/A</c:v>
                </c:pt>
                <c:pt idx="460">
                  <c:v>#N/A</c:v>
                </c:pt>
                <c:pt idx="461">
                  <c:v>25.285442833023865</c:v>
                </c:pt>
                <c:pt idx="462">
                  <c:v>21.78</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19.509999999999984</c:v>
                </c:pt>
                <c:pt idx="476">
                  <c:v>#N/A</c:v>
                </c:pt>
                <c:pt idx="477">
                  <c:v>#N/A</c:v>
                </c:pt>
                <c:pt idx="478">
                  <c:v>#N/A</c:v>
                </c:pt>
                <c:pt idx="479">
                  <c:v>#N/A</c:v>
                </c:pt>
                <c:pt idx="480">
                  <c:v>#N/A</c:v>
                </c:pt>
                <c:pt idx="481">
                  <c:v>#N/A</c:v>
                </c:pt>
                <c:pt idx="482">
                  <c:v>#N/A</c:v>
                </c:pt>
                <c:pt idx="483">
                  <c:v>#N/A</c:v>
                </c:pt>
                <c:pt idx="484">
                  <c:v>#N/A</c:v>
                </c:pt>
                <c:pt idx="485">
                  <c:v>#N/A</c:v>
                </c:pt>
                <c:pt idx="486">
                  <c:v>31.86999999999999</c:v>
                </c:pt>
                <c:pt idx="487">
                  <c:v>#N/A</c:v>
                </c:pt>
                <c:pt idx="488">
                  <c:v>#N/A</c:v>
                </c:pt>
                <c:pt idx="489">
                  <c:v>25.999999999999989</c:v>
                </c:pt>
                <c:pt idx="490">
                  <c:v>#N/A</c:v>
                </c:pt>
                <c:pt idx="491">
                  <c:v>#N/A</c:v>
                </c:pt>
                <c:pt idx="492">
                  <c:v>#N/A</c:v>
                </c:pt>
                <c:pt idx="493">
                  <c:v>#N/A</c:v>
                </c:pt>
                <c:pt idx="494">
                  <c:v>#N/A</c:v>
                </c:pt>
                <c:pt idx="495">
                  <c:v>#N/A</c:v>
                </c:pt>
                <c:pt idx="496">
                  <c:v>#N/A</c:v>
                </c:pt>
                <c:pt idx="497">
                  <c:v>18.569999999999997</c:v>
                </c:pt>
                <c:pt idx="498">
                  <c:v>#N/A</c:v>
                </c:pt>
                <c:pt idx="499">
                  <c:v>#N/A</c:v>
                </c:pt>
                <c:pt idx="500">
                  <c:v>#N/A</c:v>
                </c:pt>
                <c:pt idx="501">
                  <c:v>#N/A</c:v>
                </c:pt>
                <c:pt idx="502">
                  <c:v>#N/A</c:v>
                </c:pt>
                <c:pt idx="503">
                  <c:v>#N/A</c:v>
                </c:pt>
                <c:pt idx="504">
                  <c:v>30.249999999999982</c:v>
                </c:pt>
                <c:pt idx="505">
                  <c:v>23.134714674745712</c:v>
                </c:pt>
                <c:pt idx="506">
                  <c:v>#N/A</c:v>
                </c:pt>
                <c:pt idx="507">
                  <c:v>#N/A</c:v>
                </c:pt>
                <c:pt idx="508">
                  <c:v>#N/A</c:v>
                </c:pt>
                <c:pt idx="509">
                  <c:v>#N/A</c:v>
                </c:pt>
                <c:pt idx="510">
                  <c:v>#N/A</c:v>
                </c:pt>
                <c:pt idx="511">
                  <c:v>#N/A</c:v>
                </c:pt>
                <c:pt idx="512">
                  <c:v>#N/A</c:v>
                </c:pt>
                <c:pt idx="513">
                  <c:v>#N/A</c:v>
                </c:pt>
                <c:pt idx="514">
                  <c:v>22.999999999999993</c:v>
                </c:pt>
                <c:pt idx="515">
                  <c:v>#N/A</c:v>
                </c:pt>
                <c:pt idx="516">
                  <c:v>#N/A</c:v>
                </c:pt>
                <c:pt idx="517">
                  <c:v>#N/A</c:v>
                </c:pt>
                <c:pt idx="518">
                  <c:v>#N/A</c:v>
                </c:pt>
                <c:pt idx="519">
                  <c:v>#N/A</c:v>
                </c:pt>
                <c:pt idx="520">
                  <c:v>#N/A</c:v>
                </c:pt>
                <c:pt idx="521">
                  <c:v>24.879999999999995</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B5F6-49F0-9E1F-67A198711175}"/>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24.999999999999993</c:v>
                </c:pt>
                <c:pt idx="17">
                  <c:v>#N/A</c:v>
                </c:pt>
                <c:pt idx="18">
                  <c:v>#N/A</c:v>
                </c:pt>
                <c:pt idx="19">
                  <c:v>#N/A</c:v>
                </c:pt>
                <c:pt idx="20">
                  <c:v>#N/A</c:v>
                </c:pt>
                <c:pt idx="21">
                  <c:v>#N/A</c:v>
                </c:pt>
                <c:pt idx="22">
                  <c:v>#N/A</c:v>
                </c:pt>
                <c:pt idx="23">
                  <c:v>#N/A</c:v>
                </c:pt>
                <c:pt idx="24">
                  <c:v>#N/A</c:v>
                </c:pt>
                <c:pt idx="25">
                  <c:v>24.830079151556465</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23.796610268696114</c:v>
                </c:pt>
                <c:pt idx="44">
                  <c:v>18.383233240779703</c:v>
                </c:pt>
                <c:pt idx="45">
                  <c:v>#N/A</c:v>
                </c:pt>
                <c:pt idx="46">
                  <c:v>#N/A</c:v>
                </c:pt>
                <c:pt idx="47">
                  <c:v>#N/A</c:v>
                </c:pt>
                <c:pt idx="48">
                  <c:v>#N/A</c:v>
                </c:pt>
                <c:pt idx="49">
                  <c:v>24.679999999999996</c:v>
                </c:pt>
                <c:pt idx="50">
                  <c:v>#N/A</c:v>
                </c:pt>
                <c:pt idx="51">
                  <c:v>#N/A</c:v>
                </c:pt>
                <c:pt idx="52">
                  <c:v>#N/A</c:v>
                </c:pt>
                <c:pt idx="53">
                  <c:v>#N/A</c:v>
                </c:pt>
                <c:pt idx="54">
                  <c:v>#N/A</c:v>
                </c:pt>
                <c:pt idx="55">
                  <c:v>#N/A</c:v>
                </c:pt>
                <c:pt idx="56">
                  <c:v>#N/A</c:v>
                </c:pt>
                <c:pt idx="57">
                  <c:v>#N/A</c:v>
                </c:pt>
                <c:pt idx="58">
                  <c:v>28.74832603801519</c:v>
                </c:pt>
                <c:pt idx="59">
                  <c:v>#N/A</c:v>
                </c:pt>
                <c:pt idx="60">
                  <c:v>#N/A</c:v>
                </c:pt>
                <c:pt idx="61">
                  <c:v>#N/A</c:v>
                </c:pt>
                <c:pt idx="62">
                  <c:v>#N/A</c:v>
                </c:pt>
                <c:pt idx="63">
                  <c:v>#N/A</c:v>
                </c:pt>
                <c:pt idx="64">
                  <c:v>27.537897242304066</c:v>
                </c:pt>
                <c:pt idx="65">
                  <c:v>29.238512466005936</c:v>
                </c:pt>
                <c:pt idx="66">
                  <c:v>#N/A</c:v>
                </c:pt>
                <c:pt idx="67">
                  <c:v>#N/A</c:v>
                </c:pt>
                <c:pt idx="68">
                  <c:v>#N/A</c:v>
                </c:pt>
                <c:pt idx="69">
                  <c:v>#N/A</c:v>
                </c:pt>
                <c:pt idx="70">
                  <c:v>25.509214798667141</c:v>
                </c:pt>
                <c:pt idx="71">
                  <c:v>#N/A</c:v>
                </c:pt>
                <c:pt idx="72">
                  <c:v>#N/A</c:v>
                </c:pt>
                <c:pt idx="73">
                  <c:v>#N/A</c:v>
                </c:pt>
                <c:pt idx="74">
                  <c:v>#N/A</c:v>
                </c:pt>
                <c:pt idx="75">
                  <c:v>#N/A</c:v>
                </c:pt>
                <c:pt idx="76">
                  <c:v>36.8880473152104</c:v>
                </c:pt>
                <c:pt idx="77">
                  <c:v>#N/A</c:v>
                </c:pt>
                <c:pt idx="78">
                  <c:v>#N/A</c:v>
                </c:pt>
                <c:pt idx="79">
                  <c:v>#N/A</c:v>
                </c:pt>
                <c:pt idx="80">
                  <c:v>#N/A</c:v>
                </c:pt>
                <c:pt idx="81">
                  <c:v>#N/A</c:v>
                </c:pt>
                <c:pt idx="82">
                  <c:v>#N/A</c:v>
                </c:pt>
                <c:pt idx="83">
                  <c:v>43.2</c:v>
                </c:pt>
                <c:pt idx="84">
                  <c:v>#N/A</c:v>
                </c:pt>
                <c:pt idx="85">
                  <c:v>#N/A</c:v>
                </c:pt>
                <c:pt idx="86">
                  <c:v>#N/A</c:v>
                </c:pt>
                <c:pt idx="87">
                  <c:v>#N/A</c:v>
                </c:pt>
                <c:pt idx="88">
                  <c:v>#N/A</c:v>
                </c:pt>
                <c:pt idx="89">
                  <c:v>#N/A</c:v>
                </c:pt>
                <c:pt idx="90">
                  <c:v>#N/A</c:v>
                </c:pt>
                <c:pt idx="91">
                  <c:v>#N/A</c:v>
                </c:pt>
                <c:pt idx="92">
                  <c:v>#N/A</c:v>
                </c:pt>
                <c:pt idx="93">
                  <c:v>#N/A</c:v>
                </c:pt>
                <c:pt idx="94">
                  <c:v>#N/A</c:v>
                </c:pt>
                <c:pt idx="95">
                  <c:v>28.83709590763138</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48.850506418142793</c:v>
                </c:pt>
                <c:pt idx="116">
                  <c:v>42.399999999999977</c:v>
                </c:pt>
                <c:pt idx="117">
                  <c:v>43.799999999999983</c:v>
                </c:pt>
                <c:pt idx="118">
                  <c:v>#N/A</c:v>
                </c:pt>
                <c:pt idx="119">
                  <c:v>#N/A</c:v>
                </c:pt>
                <c:pt idx="120">
                  <c:v>38.999999999999979</c:v>
                </c:pt>
                <c:pt idx="121">
                  <c:v>#N/A</c:v>
                </c:pt>
                <c:pt idx="122">
                  <c:v>#N/A</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#N/A</c:v>
                </c:pt>
                <c:pt idx="134">
                  <c:v>#N/A</c:v>
                </c:pt>
                <c:pt idx="135">
                  <c:v>#N/A</c:v>
                </c:pt>
                <c:pt idx="136">
                  <c:v>#N/A</c:v>
                </c:pt>
                <c:pt idx="137">
                  <c:v>#N/A</c:v>
                </c:pt>
                <c:pt idx="138">
                  <c:v>#N/A</c:v>
                </c:pt>
                <c:pt idx="139">
                  <c:v>#N/A</c:v>
                </c:pt>
                <c:pt idx="140">
                  <c:v>56.089925736649761</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44.999999999999979</c:v>
                </c:pt>
                <c:pt idx="161">
                  <c:v>44.449999999999989</c:v>
                </c:pt>
                <c:pt idx="162">
                  <c:v>#N/A</c:v>
                </c:pt>
                <c:pt idx="163">
                  <c:v>#N/A</c:v>
                </c:pt>
                <c:pt idx="164">
                  <c:v>#N/A</c:v>
                </c:pt>
                <c:pt idx="165">
                  <c:v>#N/A</c:v>
                </c:pt>
                <c:pt idx="166">
                  <c:v>#N/A</c:v>
                </c:pt>
                <c:pt idx="167">
                  <c:v>#N/A</c:v>
                </c:pt>
                <c:pt idx="168">
                  <c:v>#N/A</c:v>
                </c:pt>
                <c:pt idx="169">
                  <c:v>#N/A</c:v>
                </c:pt>
                <c:pt idx="170">
                  <c:v>#N/A</c:v>
                </c:pt>
                <c:pt idx="171">
                  <c:v>#N/A</c:v>
                </c:pt>
                <c:pt idx="172">
                  <c:v>63.768638499262678</c:v>
                </c:pt>
                <c:pt idx="173">
                  <c:v>#N/A</c:v>
                </c:pt>
                <c:pt idx="174">
                  <c:v>#N/A</c:v>
                </c:pt>
                <c:pt idx="175">
                  <c:v>#N/A</c:v>
                </c:pt>
                <c:pt idx="176">
                  <c:v>58.04528038006729</c:v>
                </c:pt>
                <c:pt idx="177">
                  <c:v>37.369999999999983</c:v>
                </c:pt>
                <c:pt idx="178">
                  <c:v>#N/A</c:v>
                </c:pt>
                <c:pt idx="179">
                  <c:v>60.510712451806747</c:v>
                </c:pt>
                <c:pt idx="180">
                  <c:v>50.238329459996869</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46.499999999999957</c:v>
                </c:pt>
                <c:pt idx="210">
                  <c:v>50.521249229779336</c:v>
                </c:pt>
                <c:pt idx="211">
                  <c:v>#N/A</c:v>
                </c:pt>
                <c:pt idx="212">
                  <c:v>51.817110237480065</c:v>
                </c:pt>
                <c:pt idx="213">
                  <c:v>#N/A</c:v>
                </c:pt>
                <c:pt idx="214">
                  <c:v>70.147631206504457</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52.735387995094747</c:v>
                </c:pt>
                <c:pt idx="229">
                  <c:v>#N/A</c:v>
                </c:pt>
                <c:pt idx="230">
                  <c:v>#N/A</c:v>
                </c:pt>
                <c:pt idx="231">
                  <c:v>#N/A</c:v>
                </c:pt>
                <c:pt idx="232">
                  <c:v>59.954967659812823</c:v>
                </c:pt>
                <c:pt idx="233">
                  <c:v>#N/A</c:v>
                </c:pt>
                <c:pt idx="234">
                  <c:v>#N/A</c:v>
                </c:pt>
                <c:pt idx="235">
                  <c:v>#N/A</c:v>
                </c:pt>
                <c:pt idx="236">
                  <c:v>#N/A</c:v>
                </c:pt>
                <c:pt idx="237">
                  <c:v>#N/A</c:v>
                </c:pt>
                <c:pt idx="238">
                  <c:v>#N/A</c:v>
                </c:pt>
                <c:pt idx="239">
                  <c:v>#N/A</c:v>
                </c:pt>
                <c:pt idx="240">
                  <c:v>#N/A</c:v>
                </c:pt>
                <c:pt idx="241">
                  <c:v>#N/A</c:v>
                </c:pt>
                <c:pt idx="242">
                  <c:v>52.502953648415961</c:v>
                </c:pt>
                <c:pt idx="243">
                  <c:v>#N/A</c:v>
                </c:pt>
                <c:pt idx="244">
                  <c:v>#N/A</c:v>
                </c:pt>
                <c:pt idx="245">
                  <c:v>#N/A</c:v>
                </c:pt>
                <c:pt idx="246">
                  <c:v>#N/A</c:v>
                </c:pt>
                <c:pt idx="247">
                  <c:v>#N/A</c:v>
                </c:pt>
                <c:pt idx="248">
                  <c:v>#N/A</c:v>
                </c:pt>
                <c:pt idx="249">
                  <c:v>#N/A</c:v>
                </c:pt>
                <c:pt idx="250">
                  <c:v>#N/A</c:v>
                </c:pt>
                <c:pt idx="251">
                  <c:v>#N/A</c:v>
                </c:pt>
                <c:pt idx="252">
                  <c:v>37.499999999999986</c:v>
                </c:pt>
                <c:pt idx="253">
                  <c:v>#N/A</c:v>
                </c:pt>
                <c:pt idx="254">
                  <c:v>#N/A</c:v>
                </c:pt>
                <c:pt idx="255">
                  <c:v>#N/A</c:v>
                </c:pt>
                <c:pt idx="256">
                  <c:v>#N/A</c:v>
                </c:pt>
                <c:pt idx="257">
                  <c:v>#N/A</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#N/A</c:v>
                </c:pt>
                <c:pt idx="285">
                  <c:v>#N/A</c:v>
                </c:pt>
                <c:pt idx="286">
                  <c:v>23.949999999999989</c:v>
                </c:pt>
                <c:pt idx="287">
                  <c:v>#N/A</c:v>
                </c:pt>
                <c:pt idx="288">
                  <c:v>37.799416455070038</c:v>
                </c:pt>
                <c:pt idx="289">
                  <c:v>#N/A</c:v>
                </c:pt>
                <c:pt idx="290">
                  <c:v>#N/A</c:v>
                </c:pt>
                <c:pt idx="291">
                  <c:v>#N/A</c:v>
                </c:pt>
                <c:pt idx="292">
                  <c:v>#N/A</c:v>
                </c:pt>
                <c:pt idx="293">
                  <c:v>#N/A</c:v>
                </c:pt>
                <c:pt idx="294">
                  <c:v>#N/A</c:v>
                </c:pt>
                <c:pt idx="295">
                  <c:v>#N/A</c:v>
                </c:pt>
                <c:pt idx="296">
                  <c:v>#N/A</c:v>
                </c:pt>
                <c:pt idx="297">
                  <c:v>47.234192384384286</c:v>
                </c:pt>
                <c:pt idx="298">
                  <c:v>#N/A</c:v>
                </c:pt>
                <c:pt idx="299">
                  <c:v>#N/A</c:v>
                </c:pt>
                <c:pt idx="300">
                  <c:v>#N/A</c:v>
                </c:pt>
                <c:pt idx="301">
                  <c:v>26.899999999999981</c:v>
                </c:pt>
                <c:pt idx="302">
                  <c:v>28.254813366468603</c:v>
                </c:pt>
                <c:pt idx="303">
                  <c:v>#N/A</c:v>
                </c:pt>
                <c:pt idx="304">
                  <c:v>#N/A</c:v>
                </c:pt>
                <c:pt idx="305">
                  <c:v>#N/A</c:v>
                </c:pt>
                <c:pt idx="306">
                  <c:v>#N/A</c:v>
                </c:pt>
                <c:pt idx="307">
                  <c:v>29.469999999999978</c:v>
                </c:pt>
                <c:pt idx="308">
                  <c:v>27.649999999999991</c:v>
                </c:pt>
                <c:pt idx="309">
                  <c:v>30.679999999999978</c:v>
                </c:pt>
                <c:pt idx="310">
                  <c:v>#N/A</c:v>
                </c:pt>
                <c:pt idx="311">
                  <c:v>#N/A</c:v>
                </c:pt>
                <c:pt idx="312">
                  <c:v>#N/A</c:v>
                </c:pt>
                <c:pt idx="313">
                  <c:v>41.32387506280287</c:v>
                </c:pt>
                <c:pt idx="314">
                  <c:v>30.67086956521737</c:v>
                </c:pt>
                <c:pt idx="315">
                  <c:v>31.5</c:v>
                </c:pt>
                <c:pt idx="316">
                  <c:v>32.559999999999995</c:v>
                </c:pt>
                <c:pt idx="317">
                  <c:v>#N/A</c:v>
                </c:pt>
                <c:pt idx="318">
                  <c:v>31.999999999999982</c:v>
                </c:pt>
                <c:pt idx="319">
                  <c:v>#N/A</c:v>
                </c:pt>
                <c:pt idx="320">
                  <c:v>#N/A</c:v>
                </c:pt>
                <c:pt idx="321">
                  <c:v>35.939999999999976</c:v>
                </c:pt>
                <c:pt idx="322">
                  <c:v>#N/A</c:v>
                </c:pt>
                <c:pt idx="323">
                  <c:v>29.499999999999964</c:v>
                </c:pt>
                <c:pt idx="324">
                  <c:v>#N/A</c:v>
                </c:pt>
                <c:pt idx="325">
                  <c:v>#N/A</c:v>
                </c:pt>
                <c:pt idx="326">
                  <c:v>31.499999999999979</c:v>
                </c:pt>
                <c:pt idx="327">
                  <c:v>36.805339454115604</c:v>
                </c:pt>
                <c:pt idx="328">
                  <c:v>33.041294219804215</c:v>
                </c:pt>
                <c:pt idx="329">
                  <c:v>#N/A</c:v>
                </c:pt>
                <c:pt idx="330">
                  <c:v>#N/A</c:v>
                </c:pt>
                <c:pt idx="331">
                  <c:v>#N/A</c:v>
                </c:pt>
                <c:pt idx="332">
                  <c:v>#N/A</c:v>
                </c:pt>
                <c:pt idx="333">
                  <c:v>#N/A</c:v>
                </c:pt>
                <c:pt idx="334">
                  <c:v>31.307688578621146</c:v>
                </c:pt>
                <c:pt idx="335">
                  <c:v>31.667071018228185</c:v>
                </c:pt>
                <c:pt idx="336">
                  <c:v>#N/A</c:v>
                </c:pt>
                <c:pt idx="337">
                  <c:v>#N/A</c:v>
                </c:pt>
                <c:pt idx="338">
                  <c:v>#N/A</c:v>
                </c:pt>
                <c:pt idx="339">
                  <c:v>#N/A</c:v>
                </c:pt>
                <c:pt idx="340">
                  <c:v>#N/A</c:v>
                </c:pt>
                <c:pt idx="341">
                  <c:v>#N/A</c:v>
                </c:pt>
                <c:pt idx="342">
                  <c:v>25.90583179983706</c:v>
                </c:pt>
                <c:pt idx="343">
                  <c:v>22.869299422822891</c:v>
                </c:pt>
                <c:pt idx="344">
                  <c:v>#N/A</c:v>
                </c:pt>
                <c:pt idx="345">
                  <c:v>#N/A</c:v>
                </c:pt>
                <c:pt idx="346">
                  <c:v>#N/A</c:v>
                </c:pt>
                <c:pt idx="347">
                  <c:v>#N/A</c:v>
                </c:pt>
                <c:pt idx="348">
                  <c:v>#N/A</c:v>
                </c:pt>
                <c:pt idx="349">
                  <c:v>22.904699064870062</c:v>
                </c:pt>
                <c:pt idx="350">
                  <c:v>24.360701884070593</c:v>
                </c:pt>
                <c:pt idx="351">
                  <c:v>25.609999999999992</c:v>
                </c:pt>
                <c:pt idx="352">
                  <c:v>#N/A</c:v>
                </c:pt>
                <c:pt idx="353">
                  <c:v>#N/A</c:v>
                </c:pt>
                <c:pt idx="354">
                  <c:v>#N/A</c:v>
                </c:pt>
                <c:pt idx="355">
                  <c:v>#N/A</c:v>
                </c:pt>
                <c:pt idx="356">
                  <c:v>#N/A</c:v>
                </c:pt>
                <c:pt idx="357">
                  <c:v>22.91855669688438</c:v>
                </c:pt>
                <c:pt idx="358">
                  <c:v>21.474025593952646</c:v>
                </c:pt>
                <c:pt idx="359">
                  <c:v>22.849999999999987</c:v>
                </c:pt>
                <c:pt idx="360">
                  <c:v>21.47402559395265</c:v>
                </c:pt>
                <c:pt idx="361">
                  <c:v>24.365425710040913</c:v>
                </c:pt>
                <c:pt idx="362">
                  <c:v>#N/A</c:v>
                </c:pt>
                <c:pt idx="363">
                  <c:v>#N/A</c:v>
                </c:pt>
                <c:pt idx="364">
                  <c:v>26.911635227084208</c:v>
                </c:pt>
                <c:pt idx="365">
                  <c:v>#N/A</c:v>
                </c:pt>
                <c:pt idx="366">
                  <c:v>26.249999999999979</c:v>
                </c:pt>
                <c:pt idx="367">
                  <c:v>#N/A</c:v>
                </c:pt>
                <c:pt idx="368">
                  <c:v>#N/A</c:v>
                </c:pt>
                <c:pt idx="369">
                  <c:v>23.699999999999985</c:v>
                </c:pt>
                <c:pt idx="370">
                  <c:v>#N/A</c:v>
                </c:pt>
                <c:pt idx="371">
                  <c:v>21.861835493077248</c:v>
                </c:pt>
                <c:pt idx="372">
                  <c:v>#N/A</c:v>
                </c:pt>
                <c:pt idx="373">
                  <c:v>23.663435930058441</c:v>
                </c:pt>
                <c:pt idx="374">
                  <c:v>#N/A</c:v>
                </c:pt>
                <c:pt idx="375">
                  <c:v>24.899999999999984</c:v>
                </c:pt>
                <c:pt idx="376">
                  <c:v>#N/A</c:v>
                </c:pt>
                <c:pt idx="377">
                  <c:v>#N/A</c:v>
                </c:pt>
                <c:pt idx="378">
                  <c:v>24.999999999999989</c:v>
                </c:pt>
                <c:pt idx="379">
                  <c:v>#N/A</c:v>
                </c:pt>
                <c:pt idx="380">
                  <c:v>#N/A</c:v>
                </c:pt>
                <c:pt idx="381">
                  <c:v>#N/A</c:v>
                </c:pt>
                <c:pt idx="382">
                  <c:v>27.499999999999989</c:v>
                </c:pt>
                <c:pt idx="383">
                  <c:v>22.400262543932332</c:v>
                </c:pt>
                <c:pt idx="384">
                  <c:v>26.274017324539958</c:v>
                </c:pt>
                <c:pt idx="385">
                  <c:v>26.274017324539958</c:v>
                </c:pt>
                <c:pt idx="386">
                  <c:v>24.349999999999987</c:v>
                </c:pt>
                <c:pt idx="387">
                  <c:v>24.289999999999981</c:v>
                </c:pt>
                <c:pt idx="388">
                  <c:v>23.999999999999996</c:v>
                </c:pt>
                <c:pt idx="389">
                  <c:v>#N/A</c:v>
                </c:pt>
                <c:pt idx="390">
                  <c:v>29.949999999999978</c:v>
                </c:pt>
                <c:pt idx="391">
                  <c:v>22.400262543932332</c:v>
                </c:pt>
                <c:pt idx="392">
                  <c:v>#N/A</c:v>
                </c:pt>
                <c:pt idx="393">
                  <c:v>24.999999999999986</c:v>
                </c:pt>
                <c:pt idx="394">
                  <c:v>33.799999999999976</c:v>
                </c:pt>
                <c:pt idx="395">
                  <c:v>31.499999999999993</c:v>
                </c:pt>
                <c:pt idx="396">
                  <c:v>31.678187811827417</c:v>
                </c:pt>
                <c:pt idx="397">
                  <c:v>#N/A</c:v>
                </c:pt>
                <c:pt idx="398">
                  <c:v>#N/A</c:v>
                </c:pt>
                <c:pt idx="399">
                  <c:v>#N/A</c:v>
                </c:pt>
                <c:pt idx="400">
                  <c:v>#N/A</c:v>
                </c:pt>
                <c:pt idx="401">
                  <c:v>33.799999999999983</c:v>
                </c:pt>
                <c:pt idx="402">
                  <c:v>#N/A</c:v>
                </c:pt>
                <c:pt idx="403">
                  <c:v>#N/A</c:v>
                </c:pt>
                <c:pt idx="404">
                  <c:v>#N/A</c:v>
                </c:pt>
                <c:pt idx="405">
                  <c:v>32.329999999999984</c:v>
                </c:pt>
                <c:pt idx="406">
                  <c:v>24.164272542911316</c:v>
                </c:pt>
                <c:pt idx="407">
                  <c:v>22.999999999999989</c:v>
                </c:pt>
                <c:pt idx="408">
                  <c:v>#N/A</c:v>
                </c:pt>
                <c:pt idx="409">
                  <c:v>21.192875551529205</c:v>
                </c:pt>
                <c:pt idx="410">
                  <c:v>22.999999999999989</c:v>
                </c:pt>
                <c:pt idx="411">
                  <c:v>#N/A</c:v>
                </c:pt>
                <c:pt idx="412">
                  <c:v>29.499999999999993</c:v>
                </c:pt>
                <c:pt idx="413">
                  <c:v>20.704147065462731</c:v>
                </c:pt>
                <c:pt idx="414">
                  <c:v>25.099999999999991</c:v>
                </c:pt>
                <c:pt idx="415">
                  <c:v>20.499999999999989</c:v>
                </c:pt>
                <c:pt idx="416">
                  <c:v>#N/A</c:v>
                </c:pt>
                <c:pt idx="417">
                  <c:v>#N/A</c:v>
                </c:pt>
                <c:pt idx="418">
                  <c:v>33.799999999999983</c:v>
                </c:pt>
                <c:pt idx="419">
                  <c:v>#N/A</c:v>
                </c:pt>
                <c:pt idx="420">
                  <c:v>26.89490505201206</c:v>
                </c:pt>
                <c:pt idx="421">
                  <c:v>#N/A</c:v>
                </c:pt>
                <c:pt idx="422">
                  <c:v>21.529999999999998</c:v>
                </c:pt>
                <c:pt idx="423">
                  <c:v>#N/A</c:v>
                </c:pt>
                <c:pt idx="424">
                  <c:v>#N/A</c:v>
                </c:pt>
                <c:pt idx="425">
                  <c:v>#N/A</c:v>
                </c:pt>
                <c:pt idx="426">
                  <c:v>#N/A</c:v>
                </c:pt>
                <c:pt idx="427">
                  <c:v>#N/A</c:v>
                </c:pt>
                <c:pt idx="428">
                  <c:v>21.739562171228037</c:v>
                </c:pt>
                <c:pt idx="429">
                  <c:v>#N/A</c:v>
                </c:pt>
                <c:pt idx="430">
                  <c:v>#N/A</c:v>
                </c:pt>
                <c:pt idx="431">
                  <c:v>#N/A</c:v>
                </c:pt>
                <c:pt idx="432">
                  <c:v>#N/A</c:v>
                </c:pt>
                <c:pt idx="433">
                  <c:v>21.261896107004858</c:v>
                </c:pt>
                <c:pt idx="434">
                  <c:v>#N/A</c:v>
                </c:pt>
                <c:pt idx="435">
                  <c:v>23.394867663136907</c:v>
                </c:pt>
                <c:pt idx="436">
                  <c:v>#N/A</c:v>
                </c:pt>
                <c:pt idx="437">
                  <c:v>#N/A</c:v>
                </c:pt>
                <c:pt idx="438">
                  <c:v>19.499999999999989</c:v>
                </c:pt>
                <c:pt idx="439">
                  <c:v>#N/A</c:v>
                </c:pt>
                <c:pt idx="440">
                  <c:v>#N/A</c:v>
                </c:pt>
                <c:pt idx="441">
                  <c:v>22.505172277125627</c:v>
                </c:pt>
                <c:pt idx="442">
                  <c:v>#N/A</c:v>
                </c:pt>
                <c:pt idx="443">
                  <c:v>#N/A</c:v>
                </c:pt>
                <c:pt idx="444">
                  <c:v>15.599999999999996</c:v>
                </c:pt>
                <c:pt idx="445">
                  <c:v>15.599999999999985</c:v>
                </c:pt>
                <c:pt idx="446">
                  <c:v>#N/A</c:v>
                </c:pt>
                <c:pt idx="447">
                  <c:v>15.849999999999994</c:v>
                </c:pt>
                <c:pt idx="448">
                  <c:v>13.249999999999993</c:v>
                </c:pt>
                <c:pt idx="449">
                  <c:v>#N/A</c:v>
                </c:pt>
                <c:pt idx="450">
                  <c:v>#N/A</c:v>
                </c:pt>
                <c:pt idx="451">
                  <c:v>15.849999999999994</c:v>
                </c:pt>
                <c:pt idx="452">
                  <c:v>#N/A</c:v>
                </c:pt>
                <c:pt idx="453">
                  <c:v>#N/A</c:v>
                </c:pt>
                <c:pt idx="454">
                  <c:v>#N/A</c:v>
                </c:pt>
                <c:pt idx="455">
                  <c:v>#N/A</c:v>
                </c:pt>
                <c:pt idx="456">
                  <c:v>#N/A</c:v>
                </c:pt>
                <c:pt idx="457">
                  <c:v>#N/A</c:v>
                </c:pt>
                <c:pt idx="458">
                  <c:v>#N/A</c:v>
                </c:pt>
                <c:pt idx="459">
                  <c:v>20.595368207426421</c:v>
                </c:pt>
                <c:pt idx="460">
                  <c:v>14.349999999999993</c:v>
                </c:pt>
                <c:pt idx="461">
                  <c:v>#N/A</c:v>
                </c:pt>
                <c:pt idx="462">
                  <c:v>#N/A</c:v>
                </c:pt>
                <c:pt idx="463">
                  <c:v>14.749999999999993</c:v>
                </c:pt>
                <c:pt idx="464">
                  <c:v>11.999999999999993</c:v>
                </c:pt>
                <c:pt idx="465">
                  <c:v>13.45</c:v>
                </c:pt>
                <c:pt idx="466">
                  <c:v>#N/A</c:v>
                </c:pt>
                <c:pt idx="467">
                  <c:v>#N/A</c:v>
                </c:pt>
                <c:pt idx="468">
                  <c:v>13.449999999999989</c:v>
                </c:pt>
                <c:pt idx="469">
                  <c:v>#N/A</c:v>
                </c:pt>
                <c:pt idx="470">
                  <c:v>28.318027054854927</c:v>
                </c:pt>
                <c:pt idx="471">
                  <c:v>#N/A</c:v>
                </c:pt>
                <c:pt idx="472">
                  <c:v>14.209999999999997</c:v>
                </c:pt>
                <c:pt idx="473">
                  <c:v>#N/A</c:v>
                </c:pt>
                <c:pt idx="474">
                  <c:v>#N/A</c:v>
                </c:pt>
                <c:pt idx="475">
                  <c:v>#N/A</c:v>
                </c:pt>
                <c:pt idx="476">
                  <c:v>#N/A</c:v>
                </c:pt>
                <c:pt idx="477">
                  <c:v>#N/A</c:v>
                </c:pt>
                <c:pt idx="478">
                  <c:v>#N/A</c:v>
                </c:pt>
                <c:pt idx="479">
                  <c:v>#N/A</c:v>
                </c:pt>
                <c:pt idx="480">
                  <c:v>15.629999999999999</c:v>
                </c:pt>
                <c:pt idx="481">
                  <c:v>14.100000000000001</c:v>
                </c:pt>
                <c:pt idx="482">
                  <c:v>11.969999999999995</c:v>
                </c:pt>
                <c:pt idx="483">
                  <c:v>#N/A</c:v>
                </c:pt>
                <c:pt idx="484">
                  <c:v>#N/A</c:v>
                </c:pt>
                <c:pt idx="485">
                  <c:v>#N/A</c:v>
                </c:pt>
                <c:pt idx="486">
                  <c:v>#N/A</c:v>
                </c:pt>
                <c:pt idx="487">
                  <c:v>#N/A</c:v>
                </c:pt>
                <c:pt idx="488">
                  <c:v>#N/A</c:v>
                </c:pt>
                <c:pt idx="489">
                  <c:v>#N/A</c:v>
                </c:pt>
                <c:pt idx="490">
                  <c:v>#N/A</c:v>
                </c:pt>
                <c:pt idx="491">
                  <c:v>#N/A</c:v>
                </c:pt>
                <c:pt idx="492">
                  <c:v>#N/A</c:v>
                </c:pt>
                <c:pt idx="493">
                  <c:v>#N/A</c:v>
                </c:pt>
                <c:pt idx="494">
                  <c:v>13.86999999999999</c:v>
                </c:pt>
                <c:pt idx="495">
                  <c:v>#N/A</c:v>
                </c:pt>
                <c:pt idx="496">
                  <c:v>#N/A</c:v>
                </c:pt>
                <c:pt idx="497">
                  <c:v>#N/A</c:v>
                </c:pt>
                <c:pt idx="498">
                  <c:v>#N/A</c:v>
                </c:pt>
                <c:pt idx="499">
                  <c:v>#N/A</c:v>
                </c:pt>
                <c:pt idx="500">
                  <c:v>14</c:v>
                </c:pt>
                <c:pt idx="501">
                  <c:v>#N/A</c:v>
                </c:pt>
                <c:pt idx="502">
                  <c:v>16.729999999999993</c:v>
                </c:pt>
                <c:pt idx="503">
                  <c:v>13.519999999999985</c:v>
                </c:pt>
                <c:pt idx="504">
                  <c:v>#N/A</c:v>
                </c:pt>
                <c:pt idx="505">
                  <c:v>#N/A</c:v>
                </c:pt>
                <c:pt idx="506">
                  <c:v>#N/A</c:v>
                </c:pt>
                <c:pt idx="507">
                  <c:v>#N/A</c:v>
                </c:pt>
                <c:pt idx="508">
                  <c:v>#N/A</c:v>
                </c:pt>
                <c:pt idx="509">
                  <c:v>#N/A</c:v>
                </c:pt>
                <c:pt idx="510">
                  <c:v>#N/A</c:v>
                </c:pt>
                <c:pt idx="511">
                  <c:v>16.699999999999989</c:v>
                </c:pt>
                <c:pt idx="512">
                  <c:v>13.249999999999995</c:v>
                </c:pt>
                <c:pt idx="513">
                  <c:v>#N/A</c:v>
                </c:pt>
                <c:pt idx="514">
                  <c:v>#N/A</c:v>
                </c:pt>
                <c:pt idx="515">
                  <c:v>#N/A</c:v>
                </c:pt>
                <c:pt idx="516">
                  <c:v>#N/A</c:v>
                </c:pt>
                <c:pt idx="517">
                  <c:v>#N/A</c:v>
                </c:pt>
                <c:pt idx="518">
                  <c:v>17.459999999999997</c:v>
                </c:pt>
                <c:pt idx="519">
                  <c:v>16.239999999999984</c:v>
                </c:pt>
                <c:pt idx="520">
                  <c:v>#N/A</c:v>
                </c:pt>
                <c:pt idx="521">
                  <c:v>#N/A</c:v>
                </c:pt>
                <c:pt idx="522">
                  <c:v>#N/A</c:v>
                </c:pt>
                <c:pt idx="523">
                  <c:v>#N/A</c:v>
                </c:pt>
                <c:pt idx="524">
                  <c:v>17.149999999999991</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5-B5F6-49F0-9E1F-67A198711175}"/>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27.835305022923453</c:v>
                </c:pt>
                <c:pt idx="9">
                  <c:v>#N/A</c:v>
                </c:pt>
                <c:pt idx="10">
                  <c:v>#N/A</c:v>
                </c:pt>
                <c:pt idx="11">
                  <c:v>#N/A</c:v>
                </c:pt>
                <c:pt idx="12">
                  <c:v>26.869999999999987</c:v>
                </c:pt>
                <c:pt idx="13">
                  <c:v>#N/A</c:v>
                </c:pt>
                <c:pt idx="14">
                  <c:v>#N/A</c:v>
                </c:pt>
                <c:pt idx="15">
                  <c:v>#N/A</c:v>
                </c:pt>
                <c:pt idx="16">
                  <c:v>#N/A</c:v>
                </c:pt>
                <c:pt idx="17">
                  <c:v>#N/A</c:v>
                </c:pt>
                <c:pt idx="18">
                  <c:v>#N/A</c:v>
                </c:pt>
                <c:pt idx="19">
                  <c:v>#N/A</c:v>
                </c:pt>
                <c:pt idx="20">
                  <c:v>25.409999999999989</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27.449999999999989</c:v>
                </c:pt>
                <c:pt idx="54">
                  <c:v>#N/A</c:v>
                </c:pt>
                <c:pt idx="55">
                  <c:v>#N/A</c:v>
                </c:pt>
                <c:pt idx="56">
                  <c:v>#N/A</c:v>
                </c:pt>
                <c:pt idx="57">
                  <c:v>#N/A</c:v>
                </c:pt>
                <c:pt idx="58">
                  <c:v>#N/A</c:v>
                </c:pt>
                <c:pt idx="59">
                  <c:v>#N/A</c:v>
                </c:pt>
                <c:pt idx="60">
                  <c:v>#N/A</c:v>
                </c:pt>
                <c:pt idx="61">
                  <c:v>#N/A</c:v>
                </c:pt>
                <c:pt idx="62">
                  <c:v>#N/A</c:v>
                </c:pt>
                <c:pt idx="63">
                  <c:v>30.279999999999987</c:v>
                </c:pt>
                <c:pt idx="64">
                  <c:v>#N/A</c:v>
                </c:pt>
                <c:pt idx="65">
                  <c:v>#N/A</c:v>
                </c:pt>
                <c:pt idx="66">
                  <c:v>#N/A</c:v>
                </c:pt>
                <c:pt idx="67">
                  <c:v>30.28</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49.25999999999997</c:v>
                </c:pt>
                <c:pt idx="85">
                  <c:v>#N/A</c:v>
                </c:pt>
                <c:pt idx="86">
                  <c:v>#N/A</c:v>
                </c:pt>
                <c:pt idx="87">
                  <c:v>40.557855801051716</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41.21999999999997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54.249999999999979</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65.999999999999972</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42.999999999999964</c:v>
                </c:pt>
                <c:pt idx="304">
                  <c:v>38.249999999999986</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24.999999999999989</c:v>
                </c:pt>
                <c:pt idx="340">
                  <c:v>24.999999999999989</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36.249999999999972</c:v>
                </c:pt>
                <c:pt idx="373">
                  <c:v>#N/A</c:v>
                </c:pt>
                <c:pt idx="374">
                  <c:v>27.999999999999986</c:v>
                </c:pt>
                <c:pt idx="375">
                  <c:v>#N/A</c:v>
                </c:pt>
                <c:pt idx="376">
                  <c:v>#N/A</c:v>
                </c:pt>
                <c:pt idx="377">
                  <c:v>34.999999999999979</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24.999999999999993</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6-B5F6-49F0-9E1F-67A198711175}"/>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43.084417603277231</c:v>
                </c:pt>
                <c:pt idx="24">
                  <c:v>43.300658308333503</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#N/A</c:v>
                </c:pt>
                <c:pt idx="100">
                  <c:v>#N/A</c:v>
                </c:pt>
                <c:pt idx="101">
                  <c:v>#N/A</c:v>
                </c:pt>
                <c:pt idx="102">
                  <c:v>#N/A</c:v>
                </c:pt>
                <c:pt idx="103">
                  <c:v>#N/A</c:v>
                </c:pt>
                <c:pt idx="104">
                  <c:v>#N/A</c:v>
                </c:pt>
                <c:pt idx="105">
                  <c:v>#N/A</c:v>
                </c:pt>
                <c:pt idx="106">
                  <c:v>#N/A</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72.82912917587656</c:v>
                </c:pt>
                <c:pt idx="140">
                  <c:v>#N/A</c:v>
                </c:pt>
                <c:pt idx="141">
                  <c:v>#N/A</c:v>
                </c:pt>
                <c:pt idx="142">
                  <c:v>#N/A</c:v>
                </c:pt>
                <c:pt idx="143">
                  <c:v>#N/A</c:v>
                </c:pt>
                <c:pt idx="144">
                  <c:v>#N/A</c:v>
                </c:pt>
                <c:pt idx="145">
                  <c:v>#N/A</c:v>
                </c:pt>
                <c:pt idx="146">
                  <c:v>86.106911464527656</c:v>
                </c:pt>
                <c:pt idx="147">
                  <c:v>86.276956030346255</c:v>
                </c:pt>
                <c:pt idx="148">
                  <c:v>94.611297782011832</c:v>
                </c:pt>
                <c:pt idx="149">
                  <c:v>#N/A</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#N/A</c:v>
                </c:pt>
                <c:pt idx="265">
                  <c:v>#N/A</c:v>
                </c:pt>
                <c:pt idx="266">
                  <c:v>#N/A</c:v>
                </c:pt>
                <c:pt idx="267">
                  <c:v>67.129191765903741</c:v>
                </c:pt>
                <c:pt idx="268">
                  <c:v>#N/A</c:v>
                </c:pt>
                <c:pt idx="269">
                  <c:v>#N/A</c:v>
                </c:pt>
                <c:pt idx="270">
                  <c:v>#N/A</c:v>
                </c:pt>
                <c:pt idx="271">
                  <c:v>#N/A</c:v>
                </c:pt>
                <c:pt idx="272">
                  <c:v>#N/A</c:v>
                </c:pt>
                <c:pt idx="273">
                  <c:v>#N/A</c:v>
                </c:pt>
                <c:pt idx="274">
                  <c:v>#N/A</c:v>
                </c:pt>
                <c:pt idx="275">
                  <c:v>#N/A</c:v>
                </c:pt>
                <c:pt idx="276">
                  <c:v>#N/A</c:v>
                </c:pt>
                <c:pt idx="277">
                  <c:v>#N/A</c:v>
                </c:pt>
                <c:pt idx="278">
                  <c:v>#N/A</c:v>
                </c:pt>
                <c:pt idx="279">
                  <c:v>65.782139378355097</c:v>
                </c:pt>
                <c:pt idx="280">
                  <c:v>#N/A</c:v>
                </c:pt>
                <c:pt idx="281">
                  <c:v>#N/A</c:v>
                </c:pt>
                <c:pt idx="282">
                  <c:v>#N/A</c:v>
                </c:pt>
                <c:pt idx="283">
                  <c:v>#N/A</c:v>
                </c:pt>
                <c:pt idx="284">
                  <c:v>#N/A</c:v>
                </c:pt>
                <c:pt idx="285">
                  <c:v>#N/A</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#N/A</c:v>
                </c:pt>
                <c:pt idx="319">
                  <c:v>67.789721371781809</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52.209194404598669</c:v>
                </c:pt>
                <c:pt idx="334">
                  <c:v>#N/A</c:v>
                </c:pt>
                <c:pt idx="335">
                  <c:v>#N/A</c:v>
                </c:pt>
                <c:pt idx="336">
                  <c:v>#N/A</c:v>
                </c:pt>
                <c:pt idx="337">
                  <c:v>#N/A</c:v>
                </c:pt>
                <c:pt idx="338">
                  <c:v>#N/A</c:v>
                </c:pt>
                <c:pt idx="339">
                  <c:v>#N/A</c:v>
                </c:pt>
                <c:pt idx="340">
                  <c:v>#N/A</c:v>
                </c:pt>
                <c:pt idx="341">
                  <c:v>49.535011922718681</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40.936309823435096</c:v>
                </c:pt>
                <c:pt idx="377">
                  <c:v>#N/A</c:v>
                </c:pt>
                <c:pt idx="378">
                  <c:v>#N/A</c:v>
                </c:pt>
                <c:pt idx="379">
                  <c:v>#N/A</c:v>
                </c:pt>
                <c:pt idx="380">
                  <c:v>#N/A</c:v>
                </c:pt>
                <c:pt idx="381">
                  <c:v>43.396186828463911</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44.569446561656065</c:v>
                </c:pt>
                <c:pt idx="398">
                  <c:v>#N/A</c:v>
                </c:pt>
                <c:pt idx="399">
                  <c:v>#N/A</c:v>
                </c:pt>
                <c:pt idx="400">
                  <c:v>#N/A</c:v>
                </c:pt>
                <c:pt idx="401">
                  <c:v>#N/A</c:v>
                </c:pt>
                <c:pt idx="402">
                  <c:v>#N/A</c:v>
                </c:pt>
                <c:pt idx="403">
                  <c:v>#N/A</c:v>
                </c:pt>
                <c:pt idx="404">
                  <c:v>#N/A</c:v>
                </c:pt>
                <c:pt idx="405">
                  <c:v>#N/A</c:v>
                </c:pt>
                <c:pt idx="406">
                  <c:v>#N/A</c:v>
                </c:pt>
                <c:pt idx="407">
                  <c:v>#N/A</c:v>
                </c:pt>
                <c:pt idx="408">
                  <c:v>48.399984598989704</c:v>
                </c:pt>
                <c:pt idx="409">
                  <c:v>#N/A</c:v>
                </c:pt>
                <c:pt idx="410">
                  <c:v>#N/A</c:v>
                </c:pt>
                <c:pt idx="411">
                  <c:v>33.359999999999971</c:v>
                </c:pt>
                <c:pt idx="412">
                  <c:v>#N/A</c:v>
                </c:pt>
                <c:pt idx="413">
                  <c:v>#N/A</c:v>
                </c:pt>
                <c:pt idx="414">
                  <c:v>#N/A</c:v>
                </c:pt>
                <c:pt idx="415">
                  <c:v>#N/A</c:v>
                </c:pt>
                <c:pt idx="416">
                  <c:v>38.499999999999986</c:v>
                </c:pt>
                <c:pt idx="417">
                  <c:v>39.539865490395371</c:v>
                </c:pt>
                <c:pt idx="418">
                  <c:v>#N/A</c:v>
                </c:pt>
                <c:pt idx="419">
                  <c:v>#N/A</c:v>
                </c:pt>
                <c:pt idx="420">
                  <c:v>#N/A</c:v>
                </c:pt>
                <c:pt idx="421">
                  <c:v>#N/A</c:v>
                </c:pt>
                <c:pt idx="422">
                  <c:v>#N/A</c:v>
                </c:pt>
                <c:pt idx="423">
                  <c:v>42.640945196391144</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45.199999999999989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30.622007312377733</c:v>
                </c:pt>
                <c:pt idx="474">
                  <c:v>30.399999999999991</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31.655097942930329</c:v>
                </c:pt>
                <c:pt idx="497">
                  <c:v>#N/A</c:v>
                </c:pt>
                <c:pt idx="498">
                  <c:v>#N/A</c:v>
                </c:pt>
                <c:pt idx="499">
                  <c:v>52.314635889085295</c:v>
                </c:pt>
                <c:pt idx="500">
                  <c:v>#N/A</c:v>
                </c:pt>
                <c:pt idx="501">
                  <c:v>#N/A</c:v>
                </c:pt>
                <c:pt idx="502">
                  <c:v>#N/A</c:v>
                </c:pt>
                <c:pt idx="503">
                  <c:v>#N/A</c:v>
                </c:pt>
                <c:pt idx="504">
                  <c:v>#N/A</c:v>
                </c:pt>
                <c:pt idx="505">
                  <c:v>#N/A</c:v>
                </c:pt>
                <c:pt idx="506">
                  <c:v>32.749999999999993</c:v>
                </c:pt>
                <c:pt idx="507">
                  <c:v>#N/A</c:v>
                </c:pt>
                <c:pt idx="508">
                  <c:v>#N/A</c:v>
                </c:pt>
                <c:pt idx="509">
                  <c:v>34.149999999999984</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7-B5F6-49F0-9E1F-67A198711175}"/>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90.660532629784953</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8-B5F6-49F0-9E1F-67A198711175}"/>
            </c:ext>
          </c:extLst>
        </c:ser>
        <c:ser>
          <c:idx val="8"/>
          <c:order val="7"/>
          <c:tx>
            <c:v> Southeast (non-ISO)</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44.999999999999979</c:v>
                </c:pt>
                <c:pt idx="100">
                  <c:v>#N/A</c:v>
                </c:pt>
                <c:pt idx="101">
                  <c:v>#N/A</c:v>
                </c:pt>
                <c:pt idx="102">
                  <c:v>#N/A</c:v>
                </c:pt>
                <c:pt idx="103">
                  <c:v>#N/A</c:v>
                </c:pt>
                <c:pt idx="104">
                  <c:v>#N/A</c:v>
                </c:pt>
                <c:pt idx="105">
                  <c:v>#N/A</c:v>
                </c:pt>
                <c:pt idx="106">
                  <c:v>53.999999999999972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32.294506247004961</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21.949999999999985</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22.199999999999978</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9-B5F6-49F0-9E1F-67A198711175}"/>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#N/A</c:v>
                </c:pt>
                <c:pt idx="140">
                  <c:v>#N/A</c:v>
                </c:pt>
                <c:pt idx="141">
                  <c:v>#N/A</c:v>
                </c:pt>
                <c:pt idx="142">
                  <c:v>#N/A</c:v>
                </c:pt>
                <c:pt idx="143">
                  <c:v>#N/A</c:v>
                </c:pt>
                <c:pt idx="144">
                  <c:v>#N/A</c:v>
                </c:pt>
                <c:pt idx="145">
                  <c:v>#N/A</c:v>
                </c:pt>
                <c:pt idx="146">
                  <c:v>#N/A</c:v>
                </c:pt>
                <c:pt idx="147">
                  <c:v>#N/A</c:v>
                </c:pt>
                <c:pt idx="148">
                  <c:v>#N/A</c:v>
                </c:pt>
                <c:pt idx="149">
                  <c:v>#N/A</c:v>
                </c:pt>
                <c:pt idx="150">
                  <c:v>125.99999999999997</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112.75037063281312</c:v>
                </c:pt>
                <c:pt idx="265">
                  <c:v>111.86625941300805</c:v>
                </c:pt>
                <c:pt idx="266">
                  <c:v>#N/A</c:v>
                </c:pt>
                <c:pt idx="267">
                  <c:v>#N/A</c:v>
                </c:pt>
                <c:pt idx="268">
                  <c:v>#N/A</c:v>
                </c:pt>
                <c:pt idx="269">
                  <c:v>#N/A</c:v>
                </c:pt>
                <c:pt idx="270">
                  <c:v>#N/A</c:v>
                </c:pt>
                <c:pt idx="271">
                  <c:v>#N/A</c:v>
                </c:pt>
                <c:pt idx="272">
                  <c:v>#N/A</c:v>
                </c:pt>
                <c:pt idx="273">
                  <c:v>56.610780455243635</c:v>
                </c:pt>
                <c:pt idx="274">
                  <c:v>#N/A</c:v>
                </c:pt>
                <c:pt idx="275">
                  <c:v>51.649999999999991</c:v>
                </c:pt>
                <c:pt idx="276">
                  <c:v>70.999999999999986</c:v>
                </c:pt>
                <c:pt idx="277">
                  <c:v>62.649999999999991</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58.999999999999972</c:v>
                </c:pt>
                <c:pt idx="355">
                  <c:v>59</c:v>
                </c:pt>
                <c:pt idx="356">
                  <c:v>#N/A</c:v>
                </c:pt>
                <c:pt idx="357">
                  <c:v>#N/A</c:v>
                </c:pt>
                <c:pt idx="358">
                  <c:v>#N/A</c:v>
                </c:pt>
                <c:pt idx="359">
                  <c:v>#N/A</c:v>
                </c:pt>
                <c:pt idx="360">
                  <c:v>#N/A</c:v>
                </c:pt>
                <c:pt idx="361">
                  <c:v>#N/A</c:v>
                </c:pt>
                <c:pt idx="362">
                  <c:v>#N/A</c:v>
                </c:pt>
                <c:pt idx="363">
                  <c:v>#N/A</c:v>
                </c:pt>
                <c:pt idx="364">
                  <c:v>#N/A</c:v>
                </c:pt>
                <c:pt idx="365">
                  <c:v>#N/A</c:v>
                </c:pt>
                <c:pt idx="366">
                  <c:v>#N/A</c:v>
                </c:pt>
                <c:pt idx="367">
                  <c:v>94.999999999999929</c:v>
                </c:pt>
                <c:pt idx="368">
                  <c:v>56.999999999999972</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87.999999999999986</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49.999999999999979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44.354861885325441</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42.638849298489447</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A-B5F6-49F0-9E1F-67A198711175}"/>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76343310992506197"/>
          <c:y val="3.2394588740625608E-3"/>
          <c:w val="0.23463187293895954"/>
          <c:h val="0.4955911280510473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D903-4690-84F1-AA160225EE55}"/>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52.599999999999987</c:v>
                </c:pt>
                <c:pt idx="35">
                  <c:v>37.777497544714848</c:v>
                </c:pt>
                <c:pt idx="36">
                  <c:v>#N/A</c:v>
                </c:pt>
                <c:pt idx="37">
                  <c:v>#N/A</c:v>
                </c:pt>
                <c:pt idx="38">
                  <c:v>49.199999999999982</c:v>
                </c:pt>
                <c:pt idx="39">
                  <c:v>49.149999999999991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51.25985888088136</c:v>
                </c:pt>
                <c:pt idx="56">
                  <c:v>#N/A</c:v>
                </c:pt>
                <c:pt idx="57">
                  <c:v>#N/A</c:v>
                </c:pt>
                <c:pt idx="58">
                  <c:v>#N/A</c:v>
                </c:pt>
                <c:pt idx="59">
                  <c:v>#N/A</c:v>
                </c:pt>
                <c:pt idx="60">
                  <c:v>44.593666571790088</c:v>
                </c:pt>
                <c:pt idx="61">
                  <c:v>#N/A</c:v>
                </c:pt>
                <c:pt idx="62">
                  <c:v>#N/A</c:v>
                </c:pt>
                <c:pt idx="63">
                  <c:v>#N/A</c:v>
                </c:pt>
                <c:pt idx="64">
                  <c:v>#N/A</c:v>
                </c:pt>
                <c:pt idx="65">
                  <c:v>#N/A</c:v>
                </c:pt>
                <c:pt idx="66">
                  <c:v>#N/A</c:v>
                </c:pt>
                <c:pt idx="67">
                  <c:v>#N/A</c:v>
                </c:pt>
                <c:pt idx="68">
                  <c:v>#N/A</c:v>
                </c:pt>
                <c:pt idx="69">
                  <c:v>57.4</c:v>
                </c:pt>
                <c:pt idx="70">
                  <c:v>#N/A</c:v>
                </c:pt>
                <c:pt idx="71">
                  <c:v>#N/A</c:v>
                </c:pt>
                <c:pt idx="72">
                  <c:v>56.619999999999969</c:v>
                </c:pt>
                <c:pt idx="73">
                  <c:v>#N/A</c:v>
                </c:pt>
                <c:pt idx="74">
                  <c:v>62.949999999999989</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60.049999999999976</c:v>
                </c:pt>
                <c:pt idx="90">
                  <c:v>#N/A</c:v>
                </c:pt>
                <c:pt idx="91">
                  <c:v>#N/A</c:v>
                </c:pt>
                <c:pt idx="92">
                  <c:v>#N/A</c:v>
                </c:pt>
                <c:pt idx="93">
                  <c:v>#N/A</c:v>
                </c:pt>
                <c:pt idx="94">
                  <c:v>69.05876303582636</c:v>
                </c:pt>
                <c:pt idx="95">
                  <c:v>#N/A</c:v>
                </c:pt>
                <c:pt idx="96">
                  <c:v>#N/A</c:v>
                </c:pt>
                <c:pt idx="97">
                  <c:v>#N/A</c:v>
                </c:pt>
                <c:pt idx="98">
                  <c:v>#N/A</c:v>
                </c:pt>
                <c:pt idx="99">
                  <c:v>#N/A</c:v>
                </c:pt>
                <c:pt idx="100">
                  <c:v>#N/A</c:v>
                </c:pt>
                <c:pt idx="101">
                  <c:v>#N/A</c:v>
                </c:pt>
                <c:pt idx="102">
                  <c:v>#N/A</c:v>
                </c:pt>
                <c:pt idx="103">
                  <c:v>#N/A</c:v>
                </c:pt>
                <c:pt idx="104">
                  <c:v>72.601505795300668</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86.899999999999935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117.29999999999994</c:v>
                </c:pt>
                <c:pt idx="219">
                  <c:v>117.29999999999998</c:v>
                </c:pt>
                <c:pt idx="220">
                  <c:v>117.29999999999994</c:v>
                </c:pt>
                <c:pt idx="221">
                  <c:v>117.29999999999993</c:v>
                </c:pt>
                <c:pt idx="222">
                  <c:v>117.29999999999994</c:v>
                </c:pt>
                <c:pt idx="223">
                  <c:v>#N/A</c:v>
                </c:pt>
                <c:pt idx="224">
                  <c:v>#N/A</c:v>
                </c:pt>
                <c:pt idx="225">
                  <c:v>128.8290018251268</c:v>
                </c:pt>
                <c:pt idx="226">
                  <c:v>#N/A</c:v>
                </c:pt>
                <c:pt idx="227">
                  <c:v>#N/A</c:v>
                </c:pt>
                <c:pt idx="228">
                  <c:v>#N/A</c:v>
                </c:pt>
                <c:pt idx="229">
                  <c:v>#N/A</c:v>
                </c:pt>
                <c:pt idx="230">
                  <c:v>#N/A</c:v>
                </c:pt>
                <c:pt idx="231">
                  <c:v>#N/A</c:v>
                </c:pt>
                <c:pt idx="232">
                  <c:v>#N/A</c:v>
                </c:pt>
                <c:pt idx="233">
                  <c:v>#N/A</c:v>
                </c:pt>
                <c:pt idx="234">
                  <c:v>#N/A</c:v>
                </c:pt>
                <c:pt idx="235">
                  <c:v>#N/A</c:v>
                </c:pt>
                <c:pt idx="236">
                  <c:v>115.46999999999993</c:v>
                </c:pt>
                <c:pt idx="237">
                  <c:v>#N/A</c:v>
                </c:pt>
                <c:pt idx="238">
                  <c:v>#N/A</c:v>
                </c:pt>
                <c:pt idx="239">
                  <c:v>#N/A</c:v>
                </c:pt>
                <c:pt idx="240">
                  <c:v>#N/A</c:v>
                </c:pt>
                <c:pt idx="241">
                  <c:v>117.88487022799035</c:v>
                </c:pt>
                <c:pt idx="242">
                  <c:v>#N/A</c:v>
                </c:pt>
                <c:pt idx="243">
                  <c:v>#N/A</c:v>
                </c:pt>
                <c:pt idx="244">
                  <c:v>100.99999999999994</c:v>
                </c:pt>
                <c:pt idx="245">
                  <c:v>#N/A</c:v>
                </c:pt>
                <c:pt idx="246">
                  <c:v>125.26999999999995</c:v>
                </c:pt>
                <c:pt idx="247">
                  <c:v>121.25999999999998</c:v>
                </c:pt>
                <c:pt idx="248">
                  <c:v>121.25999999999998</c:v>
                </c:pt>
                <c:pt idx="249">
                  <c:v>125.26999999999995</c:v>
                </c:pt>
                <c:pt idx="250">
                  <c:v>#N/A</c:v>
                </c:pt>
                <c:pt idx="251">
                  <c:v>#N/A</c:v>
                </c:pt>
                <c:pt idx="252">
                  <c:v>#N/A</c:v>
                </c:pt>
                <c:pt idx="253">
                  <c:v>#N/A</c:v>
                </c:pt>
                <c:pt idx="254">
                  <c:v>#N/A</c:v>
                </c:pt>
                <c:pt idx="255">
                  <c:v>#N/A</c:v>
                </c:pt>
                <c:pt idx="256">
                  <c:v>114.74999999999991</c:v>
                </c:pt>
                <c:pt idx="257">
                  <c:v>#N/A</c:v>
                </c:pt>
                <c:pt idx="258">
                  <c:v>#N/A</c:v>
                </c:pt>
                <c:pt idx="259">
                  <c:v>116.49999999999996</c:v>
                </c:pt>
                <c:pt idx="260">
                  <c:v>#N/A</c:v>
                </c:pt>
                <c:pt idx="261">
                  <c:v>#N/A</c:v>
                </c:pt>
                <c:pt idx="262">
                  <c:v>#N/A</c:v>
                </c:pt>
                <c:pt idx="263">
                  <c:v>#N/A</c:v>
                </c:pt>
                <c:pt idx="264">
                  <c:v>#N/A</c:v>
                </c:pt>
                <c:pt idx="265">
                  <c:v>#N/A</c:v>
                </c:pt>
                <c:pt idx="266">
                  <c:v>#N/A</c:v>
                </c:pt>
                <c:pt idx="267">
                  <c:v>#N/A</c:v>
                </c:pt>
                <c:pt idx="268">
                  <c:v>#N/A</c:v>
                </c:pt>
                <c:pt idx="269">
                  <c:v>#N/A</c:v>
                </c:pt>
                <c:pt idx="270">
                  <c:v>107.12720451932337</c:v>
                </c:pt>
                <c:pt idx="271">
                  <c:v>101.99999999999994</c:v>
                </c:pt>
                <c:pt idx="272">
                  <c:v>#N/A</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86.899999999999935</c:v>
                </c:pt>
                <c:pt idx="295">
                  <c:v>89.999999999999972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74.434338628867735</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94.999999999999957</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82.499999999999957</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59.720329500947948</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71.609999999999985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58.499999999999972</c:v>
                </c:pt>
                <c:pt idx="425">
                  <c:v>#N/A</c:v>
                </c:pt>
                <c:pt idx="426">
                  <c:v>#N/A</c:v>
                </c:pt>
                <c:pt idx="427">
                  <c:v>#N/A</c:v>
                </c:pt>
                <c:pt idx="428">
                  <c:v>#N/A</c:v>
                </c:pt>
                <c:pt idx="429">
                  <c:v>51.88</c:v>
                </c:pt>
                <c:pt idx="430">
                  <c:v>#N/A</c:v>
                </c:pt>
                <c:pt idx="431">
                  <c:v>#N/A</c:v>
                </c:pt>
                <c:pt idx="432">
                  <c:v>43.849999999999959</c:v>
                </c:pt>
                <c:pt idx="433">
                  <c:v>#N/A</c:v>
                </c:pt>
                <c:pt idx="434">
                  <c:v>#N/A</c:v>
                </c:pt>
                <c:pt idx="435">
                  <c:v>#N/A</c:v>
                </c:pt>
                <c:pt idx="436">
                  <c:v>#N/A</c:v>
                </c:pt>
                <c:pt idx="437">
                  <c:v>#N/A</c:v>
                </c:pt>
                <c:pt idx="438">
                  <c:v>#N/A</c:v>
                </c:pt>
                <c:pt idx="439">
                  <c:v>41.433515894248913</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43.879999999999974</c:v>
                </c:pt>
                <c:pt idx="477">
                  <c:v>45.399999999999956</c:v>
                </c:pt>
                <c:pt idx="478">
                  <c:v>#N/A</c:v>
                </c:pt>
                <c:pt idx="479">
                  <c:v>#N/A</c:v>
                </c:pt>
                <c:pt idx="480">
                  <c:v>#N/A</c:v>
                </c:pt>
                <c:pt idx="481">
                  <c:v>#N/A</c:v>
                </c:pt>
                <c:pt idx="482">
                  <c:v>#N/A</c:v>
                </c:pt>
                <c:pt idx="483">
                  <c:v>#N/A</c:v>
                </c:pt>
                <c:pt idx="484">
                  <c:v>#N/A</c:v>
                </c:pt>
                <c:pt idx="485">
                  <c:v>36.500000000000007</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45.809999999999995</c:v>
                </c:pt>
                <c:pt idx="509">
                  <c:v>#N/A</c:v>
                </c:pt>
                <c:pt idx="510">
                  <c:v>44.849999999999973</c:v>
                </c:pt>
                <c:pt idx="511">
                  <c:v>#N/A</c:v>
                </c:pt>
                <c:pt idx="512">
                  <c:v>#N/A</c:v>
                </c:pt>
                <c:pt idx="513">
                  <c:v>#N/A</c:v>
                </c:pt>
                <c:pt idx="514">
                  <c:v>#N/A</c:v>
                </c:pt>
                <c:pt idx="515">
                  <c:v>#N/A</c:v>
                </c:pt>
                <c:pt idx="516">
                  <c:v>#N/A</c:v>
                </c:pt>
                <c:pt idx="517">
                  <c:v>37.999999999999979</c:v>
                </c:pt>
                <c:pt idx="518">
                  <c:v>#N/A</c:v>
                </c:pt>
                <c:pt idx="519">
                  <c:v>#N/A</c:v>
                </c:pt>
                <c:pt idx="520">
                  <c:v>44.249999999999964</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D903-4690-84F1-AA160225EE55}"/>
            </c:ext>
          </c:extLst>
        </c:ser>
        <c:ser>
          <c:idx val="0"/>
          <c:order val="1"/>
          <c:tx>
            <c:v> West</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Plant_Nominal'!$D$26:$D$1000</c:f>
              <c:numCache>
                <c:formatCode>0.00</c:formatCode>
                <c:ptCount val="975"/>
                <c:pt idx="0">
                  <c:v>#N/A</c:v>
                </c:pt>
                <c:pt idx="1">
                  <c:v>56.749824126498552</c:v>
                </c:pt>
                <c:pt idx="2">
                  <c:v>#N/A</c:v>
                </c:pt>
                <c:pt idx="3">
                  <c:v>#N/A</c:v>
                </c:pt>
                <c:pt idx="4">
                  <c:v>#N/A</c:v>
                </c:pt>
                <c:pt idx="5">
                  <c:v>#N/A</c:v>
                </c:pt>
                <c:pt idx="6">
                  <c:v>#N/A</c:v>
                </c:pt>
                <c:pt idx="7">
                  <c:v>#N/A</c:v>
                </c:pt>
                <c:pt idx="8">
                  <c:v>#N/A</c:v>
                </c:pt>
                <c:pt idx="9">
                  <c:v>#N/A</c:v>
                </c:pt>
                <c:pt idx="10">
                  <c:v>37.598940316297764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23.130414169992342</c:v>
                </c:pt>
                <c:pt idx="31">
                  <c:v>#N/A</c:v>
                </c:pt>
                <c:pt idx="32">
                  <c:v>#N/A</c:v>
                </c:pt>
                <c:pt idx="33">
                  <c:v>#N/A</c:v>
                </c:pt>
                <c:pt idx="34">
                  <c:v>#N/A</c:v>
                </c:pt>
                <c:pt idx="35">
                  <c:v>#N/A</c:v>
                </c:pt>
                <c:pt idx="36">
                  <c:v>#N/A</c:v>
                </c:pt>
                <c:pt idx="37">
                  <c:v>27.249999999999986</c:v>
                </c:pt>
                <c:pt idx="38">
                  <c:v>#N/A</c:v>
                </c:pt>
                <c:pt idx="39">
                  <c:v>#N/A</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#N/A</c:v>
                </c:pt>
                <c:pt idx="56">
                  <c:v>#N/A</c:v>
                </c:pt>
                <c:pt idx="57">
                  <c:v>#N/A</c:v>
                </c:pt>
                <c:pt idx="58">
                  <c:v>#N/A</c:v>
                </c:pt>
                <c:pt idx="59">
                  <c:v>56.678532592746777</c:v>
                </c:pt>
                <c:pt idx="60">
                  <c:v>#N/A</c:v>
                </c:pt>
                <c:pt idx="61">
                  <c:v>#N/A</c:v>
                </c:pt>
                <c:pt idx="62">
                  <c:v>45.661468166771066</c:v>
                </c:pt>
                <c:pt idx="63">
                  <c:v>#N/A</c:v>
                </c:pt>
                <c:pt idx="64">
                  <c:v>#N/A</c:v>
                </c:pt>
                <c:pt idx="65">
                  <c:v>#N/A</c:v>
                </c:pt>
                <c:pt idx="66">
                  <c:v>37.789999999999978</c:v>
                </c:pt>
                <c:pt idx="67">
                  <c:v>#N/A</c:v>
                </c:pt>
                <c:pt idx="68">
                  <c:v>57.105669565442142</c:v>
                </c:pt>
                <c:pt idx="69">
                  <c:v>#N/A</c:v>
                </c:pt>
                <c:pt idx="70">
                  <c:v>#N/A</c:v>
                </c:pt>
                <c:pt idx="71">
                  <c:v>#N/A</c:v>
                </c:pt>
                <c:pt idx="72">
                  <c:v>#N/A</c:v>
                </c:pt>
                <c:pt idx="73">
                  <c:v>#N/A</c:v>
                </c:pt>
                <c:pt idx="74">
                  <c:v>#N/A</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#N/A</c:v>
                </c:pt>
                <c:pt idx="90">
                  <c:v>48.749999999999979</c:v>
                </c:pt>
                <c:pt idx="91">
                  <c:v>55.504684467165859</c:v>
                </c:pt>
                <c:pt idx="92">
                  <c:v>48.175550715341849</c:v>
                </c:pt>
                <c:pt idx="93">
                  <c:v>#N/A</c:v>
                </c:pt>
                <c:pt idx="94">
                  <c:v>#N/A</c:v>
                </c:pt>
                <c:pt idx="95">
                  <c:v>#N/A</c:v>
                </c:pt>
                <c:pt idx="96">
                  <c:v>#N/A</c:v>
                </c:pt>
                <c:pt idx="97">
                  <c:v>#N/A</c:v>
                </c:pt>
                <c:pt idx="98">
                  <c:v>#N/A</c:v>
                </c:pt>
                <c:pt idx="99">
                  <c:v>#N/A</c:v>
                </c:pt>
                <c:pt idx="100">
                  <c:v>#N/A</c:v>
                </c:pt>
                <c:pt idx="101">
                  <c:v>#N/A</c:v>
                </c:pt>
                <c:pt idx="102">
                  <c:v>63.77821271875878</c:v>
                </c:pt>
                <c:pt idx="103">
                  <c:v>#N/A</c:v>
                </c:pt>
                <c:pt idx="104">
                  <c:v>#N/A</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#N/A</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101.38999999999994</c:v>
                </c:pt>
                <c:pt idx="158">
                  <c:v>101.38999999999994</c:v>
                </c:pt>
                <c:pt idx="159">
                  <c:v>99.689999999999912</c:v>
                </c:pt>
                <c:pt idx="160">
                  <c:v>#N/A</c:v>
                </c:pt>
                <c:pt idx="161">
                  <c:v>#N/A</c:v>
                </c:pt>
                <c:pt idx="162">
                  <c:v>#N/A</c:v>
                </c:pt>
                <c:pt idx="163">
                  <c:v>63.799999999999955</c:v>
                </c:pt>
                <c:pt idx="164">
                  <c:v>#N/A</c:v>
                </c:pt>
                <c:pt idx="165">
                  <c:v>#N/A</c:v>
                </c:pt>
                <c:pt idx="166">
                  <c:v>#N/A</c:v>
                </c:pt>
                <c:pt idx="167">
                  <c:v>#N/A</c:v>
                </c:pt>
                <c:pt idx="168">
                  <c:v>#N/A</c:v>
                </c:pt>
                <c:pt idx="169">
                  <c:v>#N/A</c:v>
                </c:pt>
                <c:pt idx="170">
                  <c:v>#N/A</c:v>
                </c:pt>
                <c:pt idx="171">
                  <c:v>#N/A</c:v>
                </c:pt>
                <c:pt idx="172">
                  <c:v>#N/A</c:v>
                </c:pt>
                <c:pt idx="173">
                  <c:v>#N/A</c:v>
                </c:pt>
                <c:pt idx="174">
                  <c:v>#N/A</c:v>
                </c:pt>
                <c:pt idx="175">
                  <c:v>59.334499812487266</c:v>
                </c:pt>
                <c:pt idx="176">
                  <c:v>#N/A</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77.499999999999957</c:v>
                </c:pt>
                <c:pt idx="191">
                  <c:v>#N/A</c:v>
                </c:pt>
                <c:pt idx="192">
                  <c:v>103.02197439574653</c:v>
                </c:pt>
                <c:pt idx="193">
                  <c:v>#N/A</c:v>
                </c:pt>
                <c:pt idx="194">
                  <c:v>61.325887023699806</c:v>
                </c:pt>
                <c:pt idx="195">
                  <c:v>#N/A</c:v>
                </c:pt>
                <c:pt idx="196">
                  <c:v>#N/A</c:v>
                </c:pt>
                <c:pt idx="197">
                  <c:v>#N/A</c:v>
                </c:pt>
                <c:pt idx="198">
                  <c:v>64.899999999999977</c:v>
                </c:pt>
                <c:pt idx="199">
                  <c:v>83.853113700123231</c:v>
                </c:pt>
                <c:pt idx="200">
                  <c:v>83.853114120161024</c:v>
                </c:pt>
                <c:pt idx="201">
                  <c:v>83.853113944763862</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100.94607885297839</c:v>
                </c:pt>
                <c:pt idx="224">
                  <c:v>#N/A</c:v>
                </c:pt>
                <c:pt idx="225">
                  <c:v>#N/A</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#N/A</c:v>
                </c:pt>
                <c:pt idx="237">
                  <c:v>#N/A</c:v>
                </c:pt>
                <c:pt idx="238">
                  <c:v>#N/A</c:v>
                </c:pt>
                <c:pt idx="239">
                  <c:v>60.804198022100074</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84.249999999999915</c:v>
                </c:pt>
                <c:pt idx="256">
                  <c:v>#N/A</c:v>
                </c:pt>
                <c:pt idx="257">
                  <c:v>#N/A</c:v>
                </c:pt>
                <c:pt idx="258">
                  <c:v>#N/A</c:v>
                </c:pt>
                <c:pt idx="259">
                  <c:v>#N/A</c:v>
                </c:pt>
                <c:pt idx="260">
                  <c:v>72.862678647962483</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#N/A</c:v>
                </c:pt>
                <c:pt idx="295">
                  <c:v>#N/A</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55.321451418495101</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#N/A</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32.656039037574182</c:v>
                </c:pt>
                <c:pt idx="345">
                  <c:v>59.999999999999972</c:v>
                </c:pt>
                <c:pt idx="346">
                  <c:v>#N/A</c:v>
                </c:pt>
                <c:pt idx="347">
                  <c:v>#N/A</c:v>
                </c:pt>
                <c:pt idx="348">
                  <c:v>59.999999999999972</c:v>
                </c:pt>
                <c:pt idx="349">
                  <c:v>#N/A</c:v>
                </c:pt>
                <c:pt idx="350">
                  <c:v>#N/A</c:v>
                </c:pt>
                <c:pt idx="351">
                  <c:v>#N/A</c:v>
                </c:pt>
                <c:pt idx="352">
                  <c:v>29.062444939060981</c:v>
                </c:pt>
                <c:pt idx="353">
                  <c:v>#N/A</c:v>
                </c:pt>
                <c:pt idx="354">
                  <c:v>#N/A</c:v>
                </c:pt>
                <c:pt idx="355">
                  <c:v>#N/A</c:v>
                </c:pt>
                <c:pt idx="356">
                  <c:v>33.881012039072004</c:v>
                </c:pt>
                <c:pt idx="357">
                  <c:v>#N/A</c:v>
                </c:pt>
                <c:pt idx="358">
                  <c:v>#N/A</c:v>
                </c:pt>
                <c:pt idx="359">
                  <c:v>#N/A</c:v>
                </c:pt>
                <c:pt idx="360">
                  <c:v>#N/A</c:v>
                </c:pt>
                <c:pt idx="361">
                  <c:v>#N/A</c:v>
                </c:pt>
                <c:pt idx="362">
                  <c:v>#N/A</c:v>
                </c:pt>
                <c:pt idx="363">
                  <c:v>34.439196117634168</c:v>
                </c:pt>
                <c:pt idx="364">
                  <c:v>#N/A</c:v>
                </c:pt>
                <c:pt idx="365">
                  <c:v>26.911635227084208</c:v>
                </c:pt>
                <c:pt idx="366">
                  <c:v>#N/A</c:v>
                </c:pt>
                <c:pt idx="367">
                  <c:v>#N/A</c:v>
                </c:pt>
                <c:pt idx="368">
                  <c:v>#N/A</c:v>
                </c:pt>
                <c:pt idx="369">
                  <c:v>#N/A</c:v>
                </c:pt>
                <c:pt idx="370">
                  <c:v>33.18029267719384</c:v>
                </c:pt>
                <c:pt idx="371">
                  <c:v>#N/A</c:v>
                </c:pt>
                <c:pt idx="372">
                  <c:v>#N/A</c:v>
                </c:pt>
                <c:pt idx="373">
                  <c:v>#N/A</c:v>
                </c:pt>
                <c:pt idx="374">
                  <c:v>#N/A</c:v>
                </c:pt>
                <c:pt idx="375">
                  <c:v>#N/A</c:v>
                </c:pt>
                <c:pt idx="376">
                  <c:v>#N/A</c:v>
                </c:pt>
                <c:pt idx="377">
                  <c:v>#N/A</c:v>
                </c:pt>
                <c:pt idx="378">
                  <c:v>#N/A</c:v>
                </c:pt>
                <c:pt idx="379">
                  <c:v>68.299999999999955</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49.829376268136983</c:v>
                </c:pt>
                <c:pt idx="400">
                  <c:v>#N/A</c:v>
                </c:pt>
                <c:pt idx="401">
                  <c:v>#N/A</c:v>
                </c:pt>
                <c:pt idx="402">
                  <c:v>#N/A</c:v>
                </c:pt>
                <c:pt idx="403">
                  <c:v>54.46889750836889</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50.299999999999962</c:v>
                </c:pt>
                <c:pt idx="431">
                  <c:v>37.629999999999981</c:v>
                </c:pt>
                <c:pt idx="432">
                  <c:v>#N/A</c:v>
                </c:pt>
                <c:pt idx="433">
                  <c:v>#N/A</c:v>
                </c:pt>
                <c:pt idx="434">
                  <c:v>#N/A</c:v>
                </c:pt>
                <c:pt idx="435">
                  <c:v>#N/A</c:v>
                </c:pt>
                <c:pt idx="436">
                  <c:v>#N/A</c:v>
                </c:pt>
                <c:pt idx="437">
                  <c:v>44.51760184099362</c:v>
                </c:pt>
                <c:pt idx="438">
                  <c:v>#N/A</c:v>
                </c:pt>
                <c:pt idx="439">
                  <c:v>#N/A</c:v>
                </c:pt>
                <c:pt idx="440">
                  <c:v>42.421067459374576</c:v>
                </c:pt>
                <c:pt idx="441">
                  <c:v>#N/A</c:v>
                </c:pt>
                <c:pt idx="442">
                  <c:v>#N/A</c:v>
                </c:pt>
                <c:pt idx="443">
                  <c:v>#N/A</c:v>
                </c:pt>
                <c:pt idx="444">
                  <c:v>#N/A</c:v>
                </c:pt>
                <c:pt idx="445">
                  <c:v>#N/A</c:v>
                </c:pt>
                <c:pt idx="446">
                  <c:v>#N/A</c:v>
                </c:pt>
                <c:pt idx="447">
                  <c:v>#N/A</c:v>
                </c:pt>
                <c:pt idx="448">
                  <c:v>#N/A</c:v>
                </c:pt>
                <c:pt idx="449">
                  <c:v>27.099999999999987</c:v>
                </c:pt>
                <c:pt idx="450">
                  <c:v>#N/A</c:v>
                </c:pt>
                <c:pt idx="451">
                  <c:v>#N/A</c:v>
                </c:pt>
                <c:pt idx="452">
                  <c:v>#N/A</c:v>
                </c:pt>
                <c:pt idx="453">
                  <c:v>#N/A</c:v>
                </c:pt>
                <c:pt idx="454">
                  <c:v>#N/A</c:v>
                </c:pt>
                <c:pt idx="455">
                  <c:v>#N/A</c:v>
                </c:pt>
                <c:pt idx="456">
                  <c:v>#N/A</c:v>
                </c:pt>
                <c:pt idx="457">
                  <c:v>27.067791176359819</c:v>
                </c:pt>
                <c:pt idx="458">
                  <c:v>#N/A</c:v>
                </c:pt>
                <c:pt idx="459">
                  <c:v>#N/A</c:v>
                </c:pt>
                <c:pt idx="460">
                  <c:v>#N/A</c:v>
                </c:pt>
                <c:pt idx="461">
                  <c:v>#N/A</c:v>
                </c:pt>
                <c:pt idx="462">
                  <c:v>#N/A</c:v>
                </c:pt>
                <c:pt idx="463">
                  <c:v>#N/A</c:v>
                </c:pt>
                <c:pt idx="464">
                  <c:v>#N/A</c:v>
                </c:pt>
                <c:pt idx="465">
                  <c:v>#N/A</c:v>
                </c:pt>
                <c:pt idx="466">
                  <c:v>27.919999999999984</c:v>
                </c:pt>
                <c:pt idx="467">
                  <c:v>28.119999999999994</c:v>
                </c:pt>
                <c:pt idx="468">
                  <c:v>#N/A</c:v>
                </c:pt>
                <c:pt idx="469">
                  <c:v>17.29999999999999</c:v>
                </c:pt>
                <c:pt idx="470">
                  <c:v>#N/A</c:v>
                </c:pt>
                <c:pt idx="471">
                  <c:v>23.247599999999991</c:v>
                </c:pt>
                <c:pt idx="472">
                  <c:v>#N/A</c:v>
                </c:pt>
                <c:pt idx="473">
                  <c:v>#N/A</c:v>
                </c:pt>
                <c:pt idx="474">
                  <c:v>#N/A</c:v>
                </c:pt>
                <c:pt idx="475">
                  <c:v>#N/A</c:v>
                </c:pt>
                <c:pt idx="476">
                  <c:v>#N/A</c:v>
                </c:pt>
                <c:pt idx="477">
                  <c:v>#N/A</c:v>
                </c:pt>
                <c:pt idx="478">
                  <c:v>15.499999999999998</c:v>
                </c:pt>
                <c:pt idx="479">
                  <c:v>10.682526989743549</c:v>
                </c:pt>
                <c:pt idx="480">
                  <c:v>#N/A</c:v>
                </c:pt>
                <c:pt idx="481">
                  <c:v>#N/A</c:v>
                </c:pt>
                <c:pt idx="482">
                  <c:v>#N/A</c:v>
                </c:pt>
                <c:pt idx="483">
                  <c:v>17.999999999999993</c:v>
                </c:pt>
                <c:pt idx="484">
                  <c:v>#N/A</c:v>
                </c:pt>
                <c:pt idx="485">
                  <c:v>#N/A</c:v>
                </c:pt>
                <c:pt idx="486">
                  <c:v>#N/A</c:v>
                </c:pt>
                <c:pt idx="487">
                  <c:v>#N/A</c:v>
                </c:pt>
                <c:pt idx="488">
                  <c:v>52.819149208125296</c:v>
                </c:pt>
                <c:pt idx="489">
                  <c:v>#N/A</c:v>
                </c:pt>
                <c:pt idx="490">
                  <c:v>11.499999999999995</c:v>
                </c:pt>
                <c:pt idx="491">
                  <c:v>17.7</c:v>
                </c:pt>
                <c:pt idx="492">
                  <c:v>35.289999999999964</c:v>
                </c:pt>
                <c:pt idx="493">
                  <c:v>30.099999999999998</c:v>
                </c:pt>
                <c:pt idx="494">
                  <c:v>#N/A</c:v>
                </c:pt>
                <c:pt idx="495">
                  <c:v>24</c:v>
                </c:pt>
                <c:pt idx="496">
                  <c:v>#N/A</c:v>
                </c:pt>
                <c:pt idx="497">
                  <c:v>#N/A</c:v>
                </c:pt>
                <c:pt idx="498">
                  <c:v>#N/A</c:v>
                </c:pt>
                <c:pt idx="499">
                  <c:v>#N/A</c:v>
                </c:pt>
                <c:pt idx="500">
                  <c:v>#N/A</c:v>
                </c:pt>
                <c:pt idx="501">
                  <c:v>41.879999999999981</c:v>
                </c:pt>
                <c:pt idx="502">
                  <c:v>#N/A</c:v>
                </c:pt>
                <c:pt idx="503">
                  <c:v>#N/A</c:v>
                </c:pt>
                <c:pt idx="504">
                  <c:v>#N/A</c:v>
                </c:pt>
                <c:pt idx="505">
                  <c:v>#N/A</c:v>
                </c:pt>
                <c:pt idx="506">
                  <c:v>#N/A</c:v>
                </c:pt>
                <c:pt idx="507">
                  <c:v>14.64999999999999</c:v>
                </c:pt>
                <c:pt idx="508">
                  <c:v>#N/A</c:v>
                </c:pt>
                <c:pt idx="509">
                  <c:v>#N/A</c:v>
                </c:pt>
                <c:pt idx="510">
                  <c:v>#N/A</c:v>
                </c:pt>
                <c:pt idx="511">
                  <c:v>#N/A</c:v>
                </c:pt>
                <c:pt idx="512">
                  <c:v>#N/A</c:v>
                </c:pt>
                <c:pt idx="513">
                  <c:v>40.999999999999979</c:v>
                </c:pt>
                <c:pt idx="514">
                  <c:v>#N/A</c:v>
                </c:pt>
                <c:pt idx="515">
                  <c:v>44.109999999999992</c:v>
                </c:pt>
                <c:pt idx="516">
                  <c:v>39.999999999999986</c:v>
                </c:pt>
                <c:pt idx="517">
                  <c:v>#N/A</c:v>
                </c:pt>
                <c:pt idx="518">
                  <c:v>#N/A</c:v>
                </c:pt>
                <c:pt idx="519">
                  <c:v>#N/A</c:v>
                </c:pt>
                <c:pt idx="520">
                  <c:v>#N/A</c:v>
                </c:pt>
                <c:pt idx="521">
                  <c:v>#N/A</c:v>
                </c:pt>
                <c:pt idx="522">
                  <c:v>46.369999999999969</c:v>
                </c:pt>
                <c:pt idx="523">
                  <c:v>43.129999999999981</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D903-4690-84F1-AA160225EE55}"/>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Plant_Nominal'!$E$26:$E$1000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#N/A</c:v>
                </c:pt>
                <c:pt idx="9">
                  <c:v>#N/A</c:v>
                </c:pt>
                <c:pt idx="10">
                  <c:v>#N/A</c:v>
                </c:pt>
                <c:pt idx="11">
                  <c:v>#N/A</c:v>
                </c:pt>
                <c:pt idx="12">
                  <c:v>#N/A</c:v>
                </c:pt>
                <c:pt idx="13">
                  <c:v>#N/A</c:v>
                </c:pt>
                <c:pt idx="14">
                  <c:v>#N/A</c:v>
                </c:pt>
                <c:pt idx="15">
                  <c:v>31.552623901153318</c:v>
                </c:pt>
                <c:pt idx="16">
                  <c:v>#N/A</c:v>
                </c:pt>
                <c:pt idx="17">
                  <c:v>86.807971992777723</c:v>
                </c:pt>
                <c:pt idx="18">
                  <c:v>73.198224593799992</c:v>
                </c:pt>
                <c:pt idx="19">
                  <c:v>#N/A</c:v>
                </c:pt>
                <c:pt idx="20">
                  <c:v>#N/A</c:v>
                </c:pt>
                <c:pt idx="21">
                  <c:v>#N/A</c:v>
                </c:pt>
                <c:pt idx="22">
                  <c:v>39.136941133000732</c:v>
                </c:pt>
                <c:pt idx="23">
                  <c:v>#N/A</c:v>
                </c:pt>
                <c:pt idx="24">
                  <c:v>#N/A</c:v>
                </c:pt>
                <c:pt idx="25">
                  <c:v>#N/A</c:v>
                </c:pt>
                <c:pt idx="26">
                  <c:v>29.749999999999996</c:v>
                </c:pt>
                <c:pt idx="27">
                  <c:v>#N/A</c:v>
                </c:pt>
                <c:pt idx="28">
                  <c:v>25.834657109888852</c:v>
                </c:pt>
                <c:pt idx="29">
                  <c:v>21.019697910274392</c:v>
                </c:pt>
                <c:pt idx="30">
                  <c:v>#N/A</c:v>
                </c:pt>
                <c:pt idx="31">
                  <c:v>29.899999999999984</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#N/A</c:v>
                </c:pt>
                <c:pt idx="44">
                  <c:v>#N/A</c:v>
                </c:pt>
                <c:pt idx="45">
                  <c:v>#N/A</c:v>
                </c:pt>
                <c:pt idx="46">
                  <c:v>#N/A</c:v>
                </c:pt>
                <c:pt idx="47">
                  <c:v>#N/A</c:v>
                </c:pt>
                <c:pt idx="48">
                  <c:v>#N/A</c:v>
                </c:pt>
                <c:pt idx="49">
                  <c:v>#N/A</c:v>
                </c:pt>
                <c:pt idx="50">
                  <c:v>32.999999999999986</c:v>
                </c:pt>
                <c:pt idx="51">
                  <c:v>#N/A</c:v>
                </c:pt>
                <c:pt idx="52">
                  <c:v>27.749999999999982</c:v>
                </c:pt>
                <c:pt idx="53">
                  <c:v>#N/A</c:v>
                </c:pt>
                <c:pt idx="54">
                  <c:v>24.839999999999996</c:v>
                </c:pt>
                <c:pt idx="55">
                  <c:v>#N/A</c:v>
                </c:pt>
                <c:pt idx="56">
                  <c:v>67.323038922016423</c:v>
                </c:pt>
                <c:pt idx="57">
                  <c:v>67.323032194336093</c:v>
                </c:pt>
                <c:pt idx="58">
                  <c:v>#N/A</c:v>
                </c:pt>
                <c:pt idx="59">
                  <c:v>#N/A</c:v>
                </c:pt>
                <c:pt idx="60">
                  <c:v>#N/A</c:v>
                </c:pt>
                <c:pt idx="61">
                  <c:v>67.323038922016423</c:v>
                </c:pt>
                <c:pt idx="62">
                  <c:v>#N/A</c:v>
                </c:pt>
                <c:pt idx="63">
                  <c:v>#N/A</c:v>
                </c:pt>
                <c:pt idx="64">
                  <c:v>#N/A</c:v>
                </c:pt>
                <c:pt idx="65">
                  <c:v>#N/A</c:v>
                </c:pt>
                <c:pt idx="66">
                  <c:v>#N/A</c:v>
                </c:pt>
                <c:pt idx="67">
                  <c:v>#N/A</c:v>
                </c:pt>
                <c:pt idx="68">
                  <c:v>#N/A</c:v>
                </c:pt>
                <c:pt idx="69">
                  <c:v>#N/A</c:v>
                </c:pt>
                <c:pt idx="70">
                  <c:v>#N/A</c:v>
                </c:pt>
                <c:pt idx="71">
                  <c:v>29.499999999999979</c:v>
                </c:pt>
                <c:pt idx="72">
                  <c:v>#N/A</c:v>
                </c:pt>
                <c:pt idx="73">
                  <c:v>28.306807868841883</c:v>
                </c:pt>
                <c:pt idx="74">
                  <c:v>#N/A</c:v>
                </c:pt>
                <c:pt idx="75">
                  <c:v>46.280562468424343</c:v>
                </c:pt>
                <c:pt idx="76">
                  <c:v>#N/A</c:v>
                </c:pt>
                <c:pt idx="77">
                  <c:v>40.651293636315287</c:v>
                </c:pt>
                <c:pt idx="78">
                  <c:v>#N/A</c:v>
                </c:pt>
                <c:pt idx="79">
                  <c:v>38.999999999999993</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36.180169571742262</c:v>
                </c:pt>
                <c:pt idx="94">
                  <c:v>#N/A</c:v>
                </c:pt>
                <c:pt idx="95">
                  <c:v>#N/A</c:v>
                </c:pt>
                <c:pt idx="96">
                  <c:v>47.24857985810754</c:v>
                </c:pt>
                <c:pt idx="97">
                  <c:v>56.439131790111183</c:v>
                </c:pt>
                <c:pt idx="98">
                  <c:v>#N/A</c:v>
                </c:pt>
                <c:pt idx="99">
                  <c:v>#N/A</c:v>
                </c:pt>
                <c:pt idx="100">
                  <c:v>30.999999999999989</c:v>
                </c:pt>
                <c:pt idx="101">
                  <c:v>32.999999999999993</c:v>
                </c:pt>
                <c:pt idx="102">
                  <c:v>#N/A</c:v>
                </c:pt>
                <c:pt idx="103">
                  <c:v>44.999999999999979</c:v>
                </c:pt>
                <c:pt idx="104">
                  <c:v>#N/A</c:v>
                </c:pt>
                <c:pt idx="105">
                  <c:v>#N/A</c:v>
                </c:pt>
                <c:pt idx="106">
                  <c:v>#N/A</c:v>
                </c:pt>
                <c:pt idx="107">
                  <c:v>#N/A</c:v>
                </c:pt>
                <c:pt idx="108">
                  <c:v>#N/A</c:v>
                </c:pt>
                <c:pt idx="109">
                  <c:v>#N/A</c:v>
                </c:pt>
                <c:pt idx="110">
                  <c:v>#N/A</c:v>
                </c:pt>
                <c:pt idx="111">
                  <c:v>40.999999999999986</c:v>
                </c:pt>
                <c:pt idx="112">
                  <c:v>#N/A</c:v>
                </c:pt>
                <c:pt idx="113">
                  <c:v>63.726937315977807</c:v>
                </c:pt>
                <c:pt idx="114">
                  <c:v>74.957163091601501</c:v>
                </c:pt>
                <c:pt idx="115">
                  <c:v>#N/A</c:v>
                </c:pt>
                <c:pt idx="116">
                  <c:v>#N/A</c:v>
                </c:pt>
                <c:pt idx="117">
                  <c:v>#N/A</c:v>
                </c:pt>
                <c:pt idx="118">
                  <c:v>58.960925096402818</c:v>
                </c:pt>
                <c:pt idx="119">
                  <c:v>49.651138217016779</c:v>
                </c:pt>
                <c:pt idx="120">
                  <c:v>#N/A</c:v>
                </c:pt>
                <c:pt idx="121">
                  <c:v>#N/A</c:v>
                </c:pt>
                <c:pt idx="122">
                  <c:v>60.212073937500186</c:v>
                </c:pt>
                <c:pt idx="123">
                  <c:v>#N/A</c:v>
                </c:pt>
                <c:pt idx="124">
                  <c:v>#N/A</c:v>
                </c:pt>
                <c:pt idx="125">
                  <c:v>#N/A</c:v>
                </c:pt>
                <c:pt idx="126">
                  <c:v>#N/A</c:v>
                </c:pt>
                <c:pt idx="127">
                  <c:v>#N/A</c:v>
                </c:pt>
                <c:pt idx="128">
                  <c:v>#N/A</c:v>
                </c:pt>
                <c:pt idx="129">
                  <c:v>#N/A</c:v>
                </c:pt>
                <c:pt idx="130">
                  <c:v>#N/A</c:v>
                </c:pt>
                <c:pt idx="131">
                  <c:v>#N/A</c:v>
                </c:pt>
                <c:pt idx="132">
                  <c:v>#N/A</c:v>
                </c:pt>
                <c:pt idx="133">
                  <c:v>54.57460701370114</c:v>
                </c:pt>
                <c:pt idx="134">
                  <c:v>48.249999999999986</c:v>
                </c:pt>
                <c:pt idx="135">
                  <c:v>#N/A</c:v>
                </c:pt>
                <c:pt idx="136">
                  <c:v>39.219999999999963</c:v>
                </c:pt>
                <c:pt idx="137">
                  <c:v>39.219999999999985</c:v>
                </c:pt>
                <c:pt idx="138">
                  <c:v>#N/A</c:v>
                </c:pt>
                <c:pt idx="139">
                  <c:v>#N/A</c:v>
                </c:pt>
                <c:pt idx="140">
                  <c:v>#N/A</c:v>
                </c:pt>
                <c:pt idx="141">
                  <c:v>#N/A</c:v>
                </c:pt>
                <c:pt idx="142">
                  <c:v>78.470303545304816</c:v>
                </c:pt>
                <c:pt idx="143">
                  <c:v>68.341407116448863</c:v>
                </c:pt>
                <c:pt idx="144">
                  <c:v>63.895501186522999</c:v>
                </c:pt>
                <c:pt idx="145">
                  <c:v>#N/A</c:v>
                </c:pt>
                <c:pt idx="146">
                  <c:v>#N/A</c:v>
                </c:pt>
                <c:pt idx="147">
                  <c:v>#N/A</c:v>
                </c:pt>
                <c:pt idx="148">
                  <c:v>#N/A</c:v>
                </c:pt>
                <c:pt idx="149">
                  <c:v>44.449999999999982</c:v>
                </c:pt>
                <c:pt idx="150">
                  <c:v>#N/A</c:v>
                </c:pt>
                <c:pt idx="151">
                  <c:v>#N/A</c:v>
                </c:pt>
                <c:pt idx="152">
                  <c:v>#N/A</c:v>
                </c:pt>
                <c:pt idx="153">
                  <c:v>#N/A</c:v>
                </c:pt>
                <c:pt idx="154">
                  <c:v>61.249999999999993</c:v>
                </c:pt>
                <c:pt idx="155">
                  <c:v>#N/A</c:v>
                </c:pt>
                <c:pt idx="156">
                  <c:v>#N/A</c:v>
                </c:pt>
                <c:pt idx="157">
                  <c:v>#N/A</c:v>
                </c:pt>
                <c:pt idx="158">
                  <c:v>#N/A</c:v>
                </c:pt>
                <c:pt idx="159">
                  <c:v>#N/A</c:v>
                </c:pt>
                <c:pt idx="160">
                  <c:v>#N/A</c:v>
                </c:pt>
                <c:pt idx="161">
                  <c:v>#N/A</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#N/A</c:v>
                </c:pt>
                <c:pt idx="173">
                  <c:v>53.950428129023472</c:v>
                </c:pt>
                <c:pt idx="174">
                  <c:v>#N/A</c:v>
                </c:pt>
                <c:pt idx="175">
                  <c:v>#N/A</c:v>
                </c:pt>
                <c:pt idx="176">
                  <c:v>#N/A</c:v>
                </c:pt>
                <c:pt idx="177">
                  <c:v>#N/A</c:v>
                </c:pt>
                <c:pt idx="178">
                  <c:v>50.149999999999984</c:v>
                </c:pt>
                <c:pt idx="179">
                  <c:v>#N/A</c:v>
                </c:pt>
                <c:pt idx="180">
                  <c:v>#N/A</c:v>
                </c:pt>
                <c:pt idx="181">
                  <c:v>#N/A</c:v>
                </c:pt>
                <c:pt idx="182">
                  <c:v>#N/A</c:v>
                </c:pt>
                <c:pt idx="183">
                  <c:v>#N/A</c:v>
                </c:pt>
                <c:pt idx="184">
                  <c:v>#N/A</c:v>
                </c:pt>
                <c:pt idx="185">
                  <c:v>114.99999999999994</c:v>
                </c:pt>
                <c:pt idx="186">
                  <c:v>114.9999999999999</c:v>
                </c:pt>
                <c:pt idx="187">
                  <c:v>#N/A</c:v>
                </c:pt>
                <c:pt idx="188">
                  <c:v>#N/A</c:v>
                </c:pt>
                <c:pt idx="189">
                  <c:v>#N/A</c:v>
                </c:pt>
                <c:pt idx="190">
                  <c:v>#N/A</c:v>
                </c:pt>
                <c:pt idx="191">
                  <c:v>49.949999999999982</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#N/A</c:v>
                </c:pt>
                <c:pt idx="210">
                  <c:v>#N/A</c:v>
                </c:pt>
                <c:pt idx="211">
                  <c:v>#N/A</c:v>
                </c:pt>
                <c:pt idx="212">
                  <c:v>#N/A</c:v>
                </c:pt>
                <c:pt idx="213">
                  <c:v>67.999999999999986</c:v>
                </c:pt>
                <c:pt idx="214">
                  <c:v>#N/A</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#N/A</c:v>
                </c:pt>
                <c:pt idx="229">
                  <c:v>72.998959793892197</c:v>
                </c:pt>
                <c:pt idx="230">
                  <c:v>#N/A</c:v>
                </c:pt>
                <c:pt idx="231">
                  <c:v>#N/A</c:v>
                </c:pt>
                <c:pt idx="232">
                  <c:v>#N/A</c:v>
                </c:pt>
                <c:pt idx="233">
                  <c:v>44.651495280003147</c:v>
                </c:pt>
                <c:pt idx="234">
                  <c:v>#N/A</c:v>
                </c:pt>
                <c:pt idx="235">
                  <c:v>52.029204111852195</c:v>
                </c:pt>
                <c:pt idx="236">
                  <c:v>#N/A</c:v>
                </c:pt>
                <c:pt idx="237">
                  <c:v>#N/A</c:v>
                </c:pt>
                <c:pt idx="238">
                  <c:v>#N/A</c:v>
                </c:pt>
                <c:pt idx="239">
                  <c:v>#N/A</c:v>
                </c:pt>
                <c:pt idx="240">
                  <c:v>54.152447835647081</c:v>
                </c:pt>
                <c:pt idx="241">
                  <c:v>#N/A</c:v>
                </c:pt>
                <c:pt idx="242">
                  <c:v>#N/A</c:v>
                </c:pt>
                <c:pt idx="243">
                  <c:v>95.600243290906477</c:v>
                </c:pt>
                <c:pt idx="244">
                  <c:v>#N/A</c:v>
                </c:pt>
                <c:pt idx="245">
                  <c:v>65.999999999999972</c:v>
                </c:pt>
                <c:pt idx="246">
                  <c:v>#N/A</c:v>
                </c:pt>
                <c:pt idx="247">
                  <c:v>#N/A</c:v>
                </c:pt>
                <c:pt idx="248">
                  <c:v>#N/A</c:v>
                </c:pt>
                <c:pt idx="249">
                  <c:v>#N/A</c:v>
                </c:pt>
                <c:pt idx="250">
                  <c:v>93.085630222442759</c:v>
                </c:pt>
                <c:pt idx="251">
                  <c:v>54.483284297840306</c:v>
                </c:pt>
                <c:pt idx="252">
                  <c:v>#N/A</c:v>
                </c:pt>
                <c:pt idx="253">
                  <c:v>55.650842022661408</c:v>
                </c:pt>
                <c:pt idx="254">
                  <c:v>43.838713823563069</c:v>
                </c:pt>
                <c:pt idx="255">
                  <c:v>#N/A</c:v>
                </c:pt>
                <c:pt idx="256">
                  <c:v>#N/A</c:v>
                </c:pt>
                <c:pt idx="257">
                  <c:v>91.42999999999995</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56.754374454370989</c:v>
                </c:pt>
                <c:pt idx="273">
                  <c:v>#N/A</c:v>
                </c:pt>
                <c:pt idx="274">
                  <c:v>#N/A</c:v>
                </c:pt>
                <c:pt idx="275">
                  <c:v>#N/A</c:v>
                </c:pt>
                <c:pt idx="276">
                  <c:v>#N/A</c:v>
                </c:pt>
                <c:pt idx="277">
                  <c:v>#N/A</c:v>
                </c:pt>
                <c:pt idx="278">
                  <c:v>#N/A</c:v>
                </c:pt>
                <c:pt idx="279">
                  <c:v>#N/A</c:v>
                </c:pt>
                <c:pt idx="280">
                  <c:v>#N/A</c:v>
                </c:pt>
                <c:pt idx="281">
                  <c:v>#N/A</c:v>
                </c:pt>
                <c:pt idx="282">
                  <c:v>#N/A</c:v>
                </c:pt>
                <c:pt idx="283">
                  <c:v>#N/A</c:v>
                </c:pt>
                <c:pt idx="284">
                  <c:v>68.999999999999972</c:v>
                </c:pt>
                <c:pt idx="285">
                  <c:v>#N/A</c:v>
                </c:pt>
                <c:pt idx="286">
                  <c:v>#N/A</c:v>
                </c:pt>
                <c:pt idx="287">
                  <c:v>#N/A</c:v>
                </c:pt>
                <c:pt idx="288">
                  <c:v>#N/A</c:v>
                </c:pt>
                <c:pt idx="289">
                  <c:v>46.908990674098902</c:v>
                </c:pt>
                <c:pt idx="290">
                  <c:v>#N/A</c:v>
                </c:pt>
                <c:pt idx="291">
                  <c:v>#N/A</c:v>
                </c:pt>
                <c:pt idx="292">
                  <c:v>79.181012945934285</c:v>
                </c:pt>
                <c:pt idx="293">
                  <c:v>41.477470678082561</c:v>
                </c:pt>
                <c:pt idx="294">
                  <c:v>#N/A</c:v>
                </c:pt>
                <c:pt idx="295">
                  <c:v>#N/A</c:v>
                </c:pt>
                <c:pt idx="296">
                  <c:v>59.899999999999956</c:v>
                </c:pt>
                <c:pt idx="297">
                  <c:v>#N/A</c:v>
                </c:pt>
                <c:pt idx="298">
                  <c:v>#N/A</c:v>
                </c:pt>
                <c:pt idx="299">
                  <c:v>44.003744784654906</c:v>
                </c:pt>
                <c:pt idx="300">
                  <c:v>44.00374478465492</c:v>
                </c:pt>
                <c:pt idx="301">
                  <c:v>#N/A</c:v>
                </c:pt>
                <c:pt idx="302">
                  <c:v>#N/A</c:v>
                </c:pt>
                <c:pt idx="303">
                  <c:v>#N/A</c:v>
                </c:pt>
                <c:pt idx="304">
                  <c:v>#N/A</c:v>
                </c:pt>
                <c:pt idx="305">
                  <c:v>68.977142883476773</c:v>
                </c:pt>
                <c:pt idx="306">
                  <c:v>38</c:v>
                </c:pt>
                <c:pt idx="307">
                  <c:v>#N/A</c:v>
                </c:pt>
                <c:pt idx="308">
                  <c:v>#N/A</c:v>
                </c:pt>
                <c:pt idx="309">
                  <c:v>#N/A</c:v>
                </c:pt>
                <c:pt idx="310">
                  <c:v>#N/A</c:v>
                </c:pt>
                <c:pt idx="311">
                  <c:v>#N/A</c:v>
                </c:pt>
                <c:pt idx="312">
                  <c:v>78.50712191043857</c:v>
                </c:pt>
                <c:pt idx="313">
                  <c:v>#N/A</c:v>
                </c:pt>
                <c:pt idx="314">
                  <c:v>#N/A</c:v>
                </c:pt>
                <c:pt idx="315">
                  <c:v>#N/A</c:v>
                </c:pt>
                <c:pt idx="316">
                  <c:v>#N/A</c:v>
                </c:pt>
                <c:pt idx="317">
                  <c:v>#N/A</c:v>
                </c:pt>
                <c:pt idx="318">
                  <c:v>#N/A</c:v>
                </c:pt>
                <c:pt idx="319">
                  <c:v>#N/A</c:v>
                </c:pt>
                <c:pt idx="320">
                  <c:v>#N/A</c:v>
                </c:pt>
                <c:pt idx="321">
                  <c:v>#N/A</c:v>
                </c:pt>
                <c:pt idx="322">
                  <c:v>44.650351234525957</c:v>
                </c:pt>
                <c:pt idx="323">
                  <c:v>#N/A</c:v>
                </c:pt>
                <c:pt idx="324">
                  <c:v>#N/A</c:v>
                </c:pt>
                <c:pt idx="325">
                  <c:v>#N/A</c:v>
                </c:pt>
                <c:pt idx="326">
                  <c:v>#N/A</c:v>
                </c:pt>
                <c:pt idx="327">
                  <c:v>#N/A</c:v>
                </c:pt>
                <c:pt idx="328">
                  <c:v>#N/A</c:v>
                </c:pt>
                <c:pt idx="329">
                  <c:v>#N/A</c:v>
                </c:pt>
                <c:pt idx="330">
                  <c:v>#N/A</c:v>
                </c:pt>
                <c:pt idx="331">
                  <c:v>49.249999999999964</c:v>
                </c:pt>
                <c:pt idx="332">
                  <c:v>#N/A</c:v>
                </c:pt>
                <c:pt idx="333">
                  <c:v>#N/A</c:v>
                </c:pt>
                <c:pt idx="334">
                  <c:v>#N/A</c:v>
                </c:pt>
                <c:pt idx="335">
                  <c:v>#N/A</c:v>
                </c:pt>
                <c:pt idx="336">
                  <c:v>49.249999999999957</c:v>
                </c:pt>
                <c:pt idx="337">
                  <c:v>31.789828310522275</c:v>
                </c:pt>
                <c:pt idx="338">
                  <c:v>#N/A</c:v>
                </c:pt>
                <c:pt idx="339">
                  <c:v>#N/A</c:v>
                </c:pt>
                <c:pt idx="340">
                  <c:v>#N/A</c:v>
                </c:pt>
                <c:pt idx="341">
                  <c:v>#N/A</c:v>
                </c:pt>
                <c:pt idx="342">
                  <c:v>#N/A</c:v>
                </c:pt>
                <c:pt idx="343">
                  <c:v>#N/A</c:v>
                </c:pt>
                <c:pt idx="344">
                  <c:v>#N/A</c:v>
                </c:pt>
                <c:pt idx="345">
                  <c:v>#N/A</c:v>
                </c:pt>
                <c:pt idx="346">
                  <c:v>26.991768317662522</c:v>
                </c:pt>
                <c:pt idx="347">
                  <c:v>54.056426572876141</c:v>
                </c:pt>
                <c:pt idx="348">
                  <c:v>#N/A</c:v>
                </c:pt>
                <c:pt idx="349">
                  <c:v>#N/A</c:v>
                </c:pt>
                <c:pt idx="350">
                  <c:v>#N/A</c:v>
                </c:pt>
                <c:pt idx="351">
                  <c:v>#N/A</c:v>
                </c:pt>
                <c:pt idx="352">
                  <c:v>#N/A</c:v>
                </c:pt>
                <c:pt idx="353">
                  <c:v>52.999999999999972</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35.749999999999986</c:v>
                </c:pt>
                <c:pt idx="390">
                  <c:v>#N/A</c:v>
                </c:pt>
                <c:pt idx="391">
                  <c:v>#N/A</c:v>
                </c:pt>
                <c:pt idx="392">
                  <c:v>45.749999999999979</c:v>
                </c:pt>
                <c:pt idx="393">
                  <c:v>#N/A</c:v>
                </c:pt>
                <c:pt idx="394">
                  <c:v>#N/A</c:v>
                </c:pt>
                <c:pt idx="395">
                  <c:v>#N/A</c:v>
                </c:pt>
                <c:pt idx="396">
                  <c:v>#N/A</c:v>
                </c:pt>
                <c:pt idx="397">
                  <c:v>#N/A</c:v>
                </c:pt>
                <c:pt idx="398">
                  <c:v>#N/A</c:v>
                </c:pt>
                <c:pt idx="399">
                  <c:v>#N/A</c:v>
                </c:pt>
                <c:pt idx="400">
                  <c:v>42.999999999999986</c:v>
                </c:pt>
                <c:pt idx="401">
                  <c:v>#N/A</c:v>
                </c:pt>
                <c:pt idx="402">
                  <c:v>35.999999999999972</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25.325214644236112</c:v>
                </c:pt>
                <c:pt idx="420">
                  <c:v>#N/A</c:v>
                </c:pt>
                <c:pt idx="421">
                  <c:v>#N/A</c:v>
                </c:pt>
                <c:pt idx="422">
                  <c:v>#N/A</c:v>
                </c:pt>
                <c:pt idx="423">
                  <c:v>#N/A</c:v>
                </c:pt>
                <c:pt idx="424">
                  <c:v>#N/A</c:v>
                </c:pt>
                <c:pt idx="425">
                  <c:v>28.094919912215154</c:v>
                </c:pt>
                <c:pt idx="426">
                  <c:v>39.642762409714614</c:v>
                </c:pt>
                <c:pt idx="427">
                  <c:v>21.000000000000007</c:v>
                </c:pt>
                <c:pt idx="428">
                  <c:v>#N/A</c:v>
                </c:pt>
                <c:pt idx="429">
                  <c:v>#N/A</c:v>
                </c:pt>
                <c:pt idx="430">
                  <c:v>#N/A</c:v>
                </c:pt>
                <c:pt idx="431">
                  <c:v>#N/A</c:v>
                </c:pt>
                <c:pt idx="432">
                  <c:v>#N/A</c:v>
                </c:pt>
                <c:pt idx="433">
                  <c:v>#N/A</c:v>
                </c:pt>
                <c:pt idx="434">
                  <c:v>22.227957869641941</c:v>
                </c:pt>
                <c:pt idx="435">
                  <c:v>#N/A</c:v>
                </c:pt>
                <c:pt idx="436">
                  <c:v>#N/A</c:v>
                </c:pt>
                <c:pt idx="437">
                  <c:v>#N/A</c:v>
                </c:pt>
                <c:pt idx="438">
                  <c:v>#N/A</c:v>
                </c:pt>
                <c:pt idx="439">
                  <c:v>#N/A</c:v>
                </c:pt>
                <c:pt idx="440">
                  <c:v>#N/A</c:v>
                </c:pt>
                <c:pt idx="441">
                  <c:v>#N/A</c:v>
                </c:pt>
                <c:pt idx="442">
                  <c:v>16.732345615769574</c:v>
                </c:pt>
                <c:pt idx="443">
                  <c:v>18.983025137781574</c:v>
                </c:pt>
                <c:pt idx="444">
                  <c:v>#N/A</c:v>
                </c:pt>
                <c:pt idx="445">
                  <c:v>#N/A</c:v>
                </c:pt>
                <c:pt idx="446">
                  <c:v>22.499999999999989</c:v>
                </c:pt>
                <c:pt idx="447">
                  <c:v>#N/A</c:v>
                </c:pt>
                <c:pt idx="448">
                  <c:v>#N/A</c:v>
                </c:pt>
                <c:pt idx="449">
                  <c:v>#N/A</c:v>
                </c:pt>
                <c:pt idx="450">
                  <c:v>26.499999999999972</c:v>
                </c:pt>
                <c:pt idx="451">
                  <c:v>#N/A</c:v>
                </c:pt>
                <c:pt idx="452">
                  <c:v>33.129999999999981</c:v>
                </c:pt>
                <c:pt idx="453">
                  <c:v>#N/A</c:v>
                </c:pt>
                <c:pt idx="454">
                  <c:v>41.041842934614571</c:v>
                </c:pt>
                <c:pt idx="455">
                  <c:v>46.043028708536646</c:v>
                </c:pt>
                <c:pt idx="456">
                  <c:v>#N/A</c:v>
                </c:pt>
                <c:pt idx="457">
                  <c:v>#N/A</c:v>
                </c:pt>
                <c:pt idx="458">
                  <c:v>25.499999999999989</c:v>
                </c:pt>
                <c:pt idx="459">
                  <c:v>#N/A</c:v>
                </c:pt>
                <c:pt idx="460">
                  <c:v>#N/A</c:v>
                </c:pt>
                <c:pt idx="461">
                  <c:v>25.285442833023865</c:v>
                </c:pt>
                <c:pt idx="462">
                  <c:v>21.78</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19.509999999999984</c:v>
                </c:pt>
                <c:pt idx="476">
                  <c:v>#N/A</c:v>
                </c:pt>
                <c:pt idx="477">
                  <c:v>#N/A</c:v>
                </c:pt>
                <c:pt idx="478">
                  <c:v>#N/A</c:v>
                </c:pt>
                <c:pt idx="479">
                  <c:v>#N/A</c:v>
                </c:pt>
                <c:pt idx="480">
                  <c:v>#N/A</c:v>
                </c:pt>
                <c:pt idx="481">
                  <c:v>#N/A</c:v>
                </c:pt>
                <c:pt idx="482">
                  <c:v>#N/A</c:v>
                </c:pt>
                <c:pt idx="483">
                  <c:v>#N/A</c:v>
                </c:pt>
                <c:pt idx="484">
                  <c:v>#N/A</c:v>
                </c:pt>
                <c:pt idx="485">
                  <c:v>#N/A</c:v>
                </c:pt>
                <c:pt idx="486">
                  <c:v>31.86999999999999</c:v>
                </c:pt>
                <c:pt idx="487">
                  <c:v>#N/A</c:v>
                </c:pt>
                <c:pt idx="488">
                  <c:v>#N/A</c:v>
                </c:pt>
                <c:pt idx="489">
                  <c:v>25.999999999999989</c:v>
                </c:pt>
                <c:pt idx="490">
                  <c:v>#N/A</c:v>
                </c:pt>
                <c:pt idx="491">
                  <c:v>#N/A</c:v>
                </c:pt>
                <c:pt idx="492">
                  <c:v>#N/A</c:v>
                </c:pt>
                <c:pt idx="493">
                  <c:v>#N/A</c:v>
                </c:pt>
                <c:pt idx="494">
                  <c:v>#N/A</c:v>
                </c:pt>
                <c:pt idx="495">
                  <c:v>#N/A</c:v>
                </c:pt>
                <c:pt idx="496">
                  <c:v>#N/A</c:v>
                </c:pt>
                <c:pt idx="497">
                  <c:v>18.569999999999997</c:v>
                </c:pt>
                <c:pt idx="498">
                  <c:v>#N/A</c:v>
                </c:pt>
                <c:pt idx="499">
                  <c:v>#N/A</c:v>
                </c:pt>
                <c:pt idx="500">
                  <c:v>#N/A</c:v>
                </c:pt>
                <c:pt idx="501">
                  <c:v>#N/A</c:v>
                </c:pt>
                <c:pt idx="502">
                  <c:v>#N/A</c:v>
                </c:pt>
                <c:pt idx="503">
                  <c:v>#N/A</c:v>
                </c:pt>
                <c:pt idx="504">
                  <c:v>30.249999999999982</c:v>
                </c:pt>
                <c:pt idx="505">
                  <c:v>23.134714674745712</c:v>
                </c:pt>
                <c:pt idx="506">
                  <c:v>#N/A</c:v>
                </c:pt>
                <c:pt idx="507">
                  <c:v>#N/A</c:v>
                </c:pt>
                <c:pt idx="508">
                  <c:v>#N/A</c:v>
                </c:pt>
                <c:pt idx="509">
                  <c:v>#N/A</c:v>
                </c:pt>
                <c:pt idx="510">
                  <c:v>#N/A</c:v>
                </c:pt>
                <c:pt idx="511">
                  <c:v>#N/A</c:v>
                </c:pt>
                <c:pt idx="512">
                  <c:v>#N/A</c:v>
                </c:pt>
                <c:pt idx="513">
                  <c:v>#N/A</c:v>
                </c:pt>
                <c:pt idx="514">
                  <c:v>22.999999999999993</c:v>
                </c:pt>
                <c:pt idx="515">
                  <c:v>#N/A</c:v>
                </c:pt>
                <c:pt idx="516">
                  <c:v>#N/A</c:v>
                </c:pt>
                <c:pt idx="517">
                  <c:v>#N/A</c:v>
                </c:pt>
                <c:pt idx="518">
                  <c:v>#N/A</c:v>
                </c:pt>
                <c:pt idx="519">
                  <c:v>#N/A</c:v>
                </c:pt>
                <c:pt idx="520">
                  <c:v>#N/A</c:v>
                </c:pt>
                <c:pt idx="521">
                  <c:v>24.879999999999995</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D903-4690-84F1-AA160225EE55}"/>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24.999999999999993</c:v>
                </c:pt>
                <c:pt idx="17">
                  <c:v>#N/A</c:v>
                </c:pt>
                <c:pt idx="18">
                  <c:v>#N/A</c:v>
                </c:pt>
                <c:pt idx="19">
                  <c:v>#N/A</c:v>
                </c:pt>
                <c:pt idx="20">
                  <c:v>#N/A</c:v>
                </c:pt>
                <c:pt idx="21">
                  <c:v>#N/A</c:v>
                </c:pt>
                <c:pt idx="22">
                  <c:v>#N/A</c:v>
                </c:pt>
                <c:pt idx="23">
                  <c:v>#N/A</c:v>
                </c:pt>
                <c:pt idx="24">
                  <c:v>#N/A</c:v>
                </c:pt>
                <c:pt idx="25">
                  <c:v>24.830079151556465</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23.796610268696114</c:v>
                </c:pt>
                <c:pt idx="44">
                  <c:v>18.383233240779703</c:v>
                </c:pt>
                <c:pt idx="45">
                  <c:v>#N/A</c:v>
                </c:pt>
                <c:pt idx="46">
                  <c:v>#N/A</c:v>
                </c:pt>
                <c:pt idx="47">
                  <c:v>#N/A</c:v>
                </c:pt>
                <c:pt idx="48">
                  <c:v>#N/A</c:v>
                </c:pt>
                <c:pt idx="49">
                  <c:v>24.679999999999996</c:v>
                </c:pt>
                <c:pt idx="50">
                  <c:v>#N/A</c:v>
                </c:pt>
                <c:pt idx="51">
                  <c:v>#N/A</c:v>
                </c:pt>
                <c:pt idx="52">
                  <c:v>#N/A</c:v>
                </c:pt>
                <c:pt idx="53">
                  <c:v>#N/A</c:v>
                </c:pt>
                <c:pt idx="54">
                  <c:v>#N/A</c:v>
                </c:pt>
                <c:pt idx="55">
                  <c:v>#N/A</c:v>
                </c:pt>
                <c:pt idx="56">
                  <c:v>#N/A</c:v>
                </c:pt>
                <c:pt idx="57">
                  <c:v>#N/A</c:v>
                </c:pt>
                <c:pt idx="58">
                  <c:v>28.74832603801519</c:v>
                </c:pt>
                <c:pt idx="59">
                  <c:v>#N/A</c:v>
                </c:pt>
                <c:pt idx="60">
                  <c:v>#N/A</c:v>
                </c:pt>
                <c:pt idx="61">
                  <c:v>#N/A</c:v>
                </c:pt>
                <c:pt idx="62">
                  <c:v>#N/A</c:v>
                </c:pt>
                <c:pt idx="63">
                  <c:v>#N/A</c:v>
                </c:pt>
                <c:pt idx="64">
                  <c:v>27.537897242304066</c:v>
                </c:pt>
                <c:pt idx="65">
                  <c:v>29.238512466005936</c:v>
                </c:pt>
                <c:pt idx="66">
                  <c:v>#N/A</c:v>
                </c:pt>
                <c:pt idx="67">
                  <c:v>#N/A</c:v>
                </c:pt>
                <c:pt idx="68">
                  <c:v>#N/A</c:v>
                </c:pt>
                <c:pt idx="69">
                  <c:v>#N/A</c:v>
                </c:pt>
                <c:pt idx="70">
                  <c:v>25.509214798667141</c:v>
                </c:pt>
                <c:pt idx="71">
                  <c:v>#N/A</c:v>
                </c:pt>
                <c:pt idx="72">
                  <c:v>#N/A</c:v>
                </c:pt>
                <c:pt idx="73">
                  <c:v>#N/A</c:v>
                </c:pt>
                <c:pt idx="74">
                  <c:v>#N/A</c:v>
                </c:pt>
                <c:pt idx="75">
                  <c:v>#N/A</c:v>
                </c:pt>
                <c:pt idx="76">
                  <c:v>36.8880473152104</c:v>
                </c:pt>
                <c:pt idx="77">
                  <c:v>#N/A</c:v>
                </c:pt>
                <c:pt idx="78">
                  <c:v>#N/A</c:v>
                </c:pt>
                <c:pt idx="79">
                  <c:v>#N/A</c:v>
                </c:pt>
                <c:pt idx="80">
                  <c:v>#N/A</c:v>
                </c:pt>
                <c:pt idx="81">
                  <c:v>#N/A</c:v>
                </c:pt>
                <c:pt idx="82">
                  <c:v>#N/A</c:v>
                </c:pt>
                <c:pt idx="83">
                  <c:v>43.2</c:v>
                </c:pt>
                <c:pt idx="84">
                  <c:v>#N/A</c:v>
                </c:pt>
                <c:pt idx="85">
                  <c:v>#N/A</c:v>
                </c:pt>
                <c:pt idx="86">
                  <c:v>#N/A</c:v>
                </c:pt>
                <c:pt idx="87">
                  <c:v>#N/A</c:v>
                </c:pt>
                <c:pt idx="88">
                  <c:v>#N/A</c:v>
                </c:pt>
                <c:pt idx="89">
                  <c:v>#N/A</c:v>
                </c:pt>
                <c:pt idx="90">
                  <c:v>#N/A</c:v>
                </c:pt>
                <c:pt idx="91">
                  <c:v>#N/A</c:v>
                </c:pt>
                <c:pt idx="92">
                  <c:v>#N/A</c:v>
                </c:pt>
                <c:pt idx="93">
                  <c:v>#N/A</c:v>
                </c:pt>
                <c:pt idx="94">
                  <c:v>#N/A</c:v>
                </c:pt>
                <c:pt idx="95">
                  <c:v>28.83709590763138</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48.850506418142793</c:v>
                </c:pt>
                <c:pt idx="116">
                  <c:v>42.399999999999977</c:v>
                </c:pt>
                <c:pt idx="117">
                  <c:v>43.799999999999983</c:v>
                </c:pt>
                <c:pt idx="118">
                  <c:v>#N/A</c:v>
                </c:pt>
                <c:pt idx="119">
                  <c:v>#N/A</c:v>
                </c:pt>
                <c:pt idx="120">
                  <c:v>38.999999999999979</c:v>
                </c:pt>
                <c:pt idx="121">
                  <c:v>#N/A</c:v>
                </c:pt>
                <c:pt idx="122">
                  <c:v>#N/A</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#N/A</c:v>
                </c:pt>
                <c:pt idx="134">
                  <c:v>#N/A</c:v>
                </c:pt>
                <c:pt idx="135">
                  <c:v>#N/A</c:v>
                </c:pt>
                <c:pt idx="136">
                  <c:v>#N/A</c:v>
                </c:pt>
                <c:pt idx="137">
                  <c:v>#N/A</c:v>
                </c:pt>
                <c:pt idx="138">
                  <c:v>#N/A</c:v>
                </c:pt>
                <c:pt idx="139">
                  <c:v>#N/A</c:v>
                </c:pt>
                <c:pt idx="140">
                  <c:v>56.089925736649761</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44.999999999999979</c:v>
                </c:pt>
                <c:pt idx="161">
                  <c:v>44.449999999999989</c:v>
                </c:pt>
                <c:pt idx="162">
                  <c:v>#N/A</c:v>
                </c:pt>
                <c:pt idx="163">
                  <c:v>#N/A</c:v>
                </c:pt>
                <c:pt idx="164">
                  <c:v>#N/A</c:v>
                </c:pt>
                <c:pt idx="165">
                  <c:v>#N/A</c:v>
                </c:pt>
                <c:pt idx="166">
                  <c:v>#N/A</c:v>
                </c:pt>
                <c:pt idx="167">
                  <c:v>#N/A</c:v>
                </c:pt>
                <c:pt idx="168">
                  <c:v>#N/A</c:v>
                </c:pt>
                <c:pt idx="169">
                  <c:v>#N/A</c:v>
                </c:pt>
                <c:pt idx="170">
                  <c:v>#N/A</c:v>
                </c:pt>
                <c:pt idx="171">
                  <c:v>#N/A</c:v>
                </c:pt>
                <c:pt idx="172">
                  <c:v>63.768638499262678</c:v>
                </c:pt>
                <c:pt idx="173">
                  <c:v>#N/A</c:v>
                </c:pt>
                <c:pt idx="174">
                  <c:v>#N/A</c:v>
                </c:pt>
                <c:pt idx="175">
                  <c:v>#N/A</c:v>
                </c:pt>
                <c:pt idx="176">
                  <c:v>58.04528038006729</c:v>
                </c:pt>
                <c:pt idx="177">
                  <c:v>37.369999999999983</c:v>
                </c:pt>
                <c:pt idx="178">
                  <c:v>#N/A</c:v>
                </c:pt>
                <c:pt idx="179">
                  <c:v>60.510712451806747</c:v>
                </c:pt>
                <c:pt idx="180">
                  <c:v>50.238329459996869</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46.499999999999957</c:v>
                </c:pt>
                <c:pt idx="210">
                  <c:v>50.521249229779336</c:v>
                </c:pt>
                <c:pt idx="211">
                  <c:v>#N/A</c:v>
                </c:pt>
                <c:pt idx="212">
                  <c:v>51.817110237480065</c:v>
                </c:pt>
                <c:pt idx="213">
                  <c:v>#N/A</c:v>
                </c:pt>
                <c:pt idx="214">
                  <c:v>70.147631206504457</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52.735387995094747</c:v>
                </c:pt>
                <c:pt idx="229">
                  <c:v>#N/A</c:v>
                </c:pt>
                <c:pt idx="230">
                  <c:v>#N/A</c:v>
                </c:pt>
                <c:pt idx="231">
                  <c:v>#N/A</c:v>
                </c:pt>
                <c:pt idx="232">
                  <c:v>59.954967659812823</c:v>
                </c:pt>
                <c:pt idx="233">
                  <c:v>#N/A</c:v>
                </c:pt>
                <c:pt idx="234">
                  <c:v>#N/A</c:v>
                </c:pt>
                <c:pt idx="235">
                  <c:v>#N/A</c:v>
                </c:pt>
                <c:pt idx="236">
                  <c:v>#N/A</c:v>
                </c:pt>
                <c:pt idx="237">
                  <c:v>#N/A</c:v>
                </c:pt>
                <c:pt idx="238">
                  <c:v>#N/A</c:v>
                </c:pt>
                <c:pt idx="239">
                  <c:v>#N/A</c:v>
                </c:pt>
                <c:pt idx="240">
                  <c:v>#N/A</c:v>
                </c:pt>
                <c:pt idx="241">
                  <c:v>#N/A</c:v>
                </c:pt>
                <c:pt idx="242">
                  <c:v>52.502953648415961</c:v>
                </c:pt>
                <c:pt idx="243">
                  <c:v>#N/A</c:v>
                </c:pt>
                <c:pt idx="244">
                  <c:v>#N/A</c:v>
                </c:pt>
                <c:pt idx="245">
                  <c:v>#N/A</c:v>
                </c:pt>
                <c:pt idx="246">
                  <c:v>#N/A</c:v>
                </c:pt>
                <c:pt idx="247">
                  <c:v>#N/A</c:v>
                </c:pt>
                <c:pt idx="248">
                  <c:v>#N/A</c:v>
                </c:pt>
                <c:pt idx="249">
                  <c:v>#N/A</c:v>
                </c:pt>
                <c:pt idx="250">
                  <c:v>#N/A</c:v>
                </c:pt>
                <c:pt idx="251">
                  <c:v>#N/A</c:v>
                </c:pt>
                <c:pt idx="252">
                  <c:v>37.499999999999986</c:v>
                </c:pt>
                <c:pt idx="253">
                  <c:v>#N/A</c:v>
                </c:pt>
                <c:pt idx="254">
                  <c:v>#N/A</c:v>
                </c:pt>
                <c:pt idx="255">
                  <c:v>#N/A</c:v>
                </c:pt>
                <c:pt idx="256">
                  <c:v>#N/A</c:v>
                </c:pt>
                <c:pt idx="257">
                  <c:v>#N/A</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#N/A</c:v>
                </c:pt>
                <c:pt idx="285">
                  <c:v>#N/A</c:v>
                </c:pt>
                <c:pt idx="286">
                  <c:v>23.949999999999989</c:v>
                </c:pt>
                <c:pt idx="287">
                  <c:v>#N/A</c:v>
                </c:pt>
                <c:pt idx="288">
                  <c:v>37.799416455070038</c:v>
                </c:pt>
                <c:pt idx="289">
                  <c:v>#N/A</c:v>
                </c:pt>
                <c:pt idx="290">
                  <c:v>#N/A</c:v>
                </c:pt>
                <c:pt idx="291">
                  <c:v>#N/A</c:v>
                </c:pt>
                <c:pt idx="292">
                  <c:v>#N/A</c:v>
                </c:pt>
                <c:pt idx="293">
                  <c:v>#N/A</c:v>
                </c:pt>
                <c:pt idx="294">
                  <c:v>#N/A</c:v>
                </c:pt>
                <c:pt idx="295">
                  <c:v>#N/A</c:v>
                </c:pt>
                <c:pt idx="296">
                  <c:v>#N/A</c:v>
                </c:pt>
                <c:pt idx="297">
                  <c:v>47.234192384384286</c:v>
                </c:pt>
                <c:pt idx="298">
                  <c:v>#N/A</c:v>
                </c:pt>
                <c:pt idx="299">
                  <c:v>#N/A</c:v>
                </c:pt>
                <c:pt idx="300">
                  <c:v>#N/A</c:v>
                </c:pt>
                <c:pt idx="301">
                  <c:v>26.899999999999981</c:v>
                </c:pt>
                <c:pt idx="302">
                  <c:v>28.254813366468603</c:v>
                </c:pt>
                <c:pt idx="303">
                  <c:v>#N/A</c:v>
                </c:pt>
                <c:pt idx="304">
                  <c:v>#N/A</c:v>
                </c:pt>
                <c:pt idx="305">
                  <c:v>#N/A</c:v>
                </c:pt>
                <c:pt idx="306">
                  <c:v>#N/A</c:v>
                </c:pt>
                <c:pt idx="307">
                  <c:v>29.469999999999978</c:v>
                </c:pt>
                <c:pt idx="308">
                  <c:v>27.649999999999991</c:v>
                </c:pt>
                <c:pt idx="309">
                  <c:v>30.679999999999978</c:v>
                </c:pt>
                <c:pt idx="310">
                  <c:v>#N/A</c:v>
                </c:pt>
                <c:pt idx="311">
                  <c:v>#N/A</c:v>
                </c:pt>
                <c:pt idx="312">
                  <c:v>#N/A</c:v>
                </c:pt>
                <c:pt idx="313">
                  <c:v>41.32387506280287</c:v>
                </c:pt>
                <c:pt idx="314">
                  <c:v>30.67086956521737</c:v>
                </c:pt>
                <c:pt idx="315">
                  <c:v>31.5</c:v>
                </c:pt>
                <c:pt idx="316">
                  <c:v>32.559999999999995</c:v>
                </c:pt>
                <c:pt idx="317">
                  <c:v>#N/A</c:v>
                </c:pt>
                <c:pt idx="318">
                  <c:v>31.999999999999982</c:v>
                </c:pt>
                <c:pt idx="319">
                  <c:v>#N/A</c:v>
                </c:pt>
                <c:pt idx="320">
                  <c:v>#N/A</c:v>
                </c:pt>
                <c:pt idx="321">
                  <c:v>35.939999999999976</c:v>
                </c:pt>
                <c:pt idx="322">
                  <c:v>#N/A</c:v>
                </c:pt>
                <c:pt idx="323">
                  <c:v>29.499999999999964</c:v>
                </c:pt>
                <c:pt idx="324">
                  <c:v>#N/A</c:v>
                </c:pt>
                <c:pt idx="325">
                  <c:v>#N/A</c:v>
                </c:pt>
                <c:pt idx="326">
                  <c:v>31.499999999999979</c:v>
                </c:pt>
                <c:pt idx="327">
                  <c:v>36.805339454115604</c:v>
                </c:pt>
                <c:pt idx="328">
                  <c:v>33.041294219804215</c:v>
                </c:pt>
                <c:pt idx="329">
                  <c:v>#N/A</c:v>
                </c:pt>
                <c:pt idx="330">
                  <c:v>#N/A</c:v>
                </c:pt>
                <c:pt idx="331">
                  <c:v>#N/A</c:v>
                </c:pt>
                <c:pt idx="332">
                  <c:v>#N/A</c:v>
                </c:pt>
                <c:pt idx="333">
                  <c:v>#N/A</c:v>
                </c:pt>
                <c:pt idx="334">
                  <c:v>31.307688578621146</c:v>
                </c:pt>
                <c:pt idx="335">
                  <c:v>31.667071018228185</c:v>
                </c:pt>
                <c:pt idx="336">
                  <c:v>#N/A</c:v>
                </c:pt>
                <c:pt idx="337">
                  <c:v>#N/A</c:v>
                </c:pt>
                <c:pt idx="338">
                  <c:v>#N/A</c:v>
                </c:pt>
                <c:pt idx="339">
                  <c:v>#N/A</c:v>
                </c:pt>
                <c:pt idx="340">
                  <c:v>#N/A</c:v>
                </c:pt>
                <c:pt idx="341">
                  <c:v>#N/A</c:v>
                </c:pt>
                <c:pt idx="342">
                  <c:v>25.90583179983706</c:v>
                </c:pt>
                <c:pt idx="343">
                  <c:v>22.869299422822891</c:v>
                </c:pt>
                <c:pt idx="344">
                  <c:v>#N/A</c:v>
                </c:pt>
                <c:pt idx="345">
                  <c:v>#N/A</c:v>
                </c:pt>
                <c:pt idx="346">
                  <c:v>#N/A</c:v>
                </c:pt>
                <c:pt idx="347">
                  <c:v>#N/A</c:v>
                </c:pt>
                <c:pt idx="348">
                  <c:v>#N/A</c:v>
                </c:pt>
                <c:pt idx="349">
                  <c:v>22.904699064870062</c:v>
                </c:pt>
                <c:pt idx="350">
                  <c:v>24.360701884070593</c:v>
                </c:pt>
                <c:pt idx="351">
                  <c:v>25.609999999999992</c:v>
                </c:pt>
                <c:pt idx="352">
                  <c:v>#N/A</c:v>
                </c:pt>
                <c:pt idx="353">
                  <c:v>#N/A</c:v>
                </c:pt>
                <c:pt idx="354">
                  <c:v>#N/A</c:v>
                </c:pt>
                <c:pt idx="355">
                  <c:v>#N/A</c:v>
                </c:pt>
                <c:pt idx="356">
                  <c:v>#N/A</c:v>
                </c:pt>
                <c:pt idx="357">
                  <c:v>22.91855669688438</c:v>
                </c:pt>
                <c:pt idx="358">
                  <c:v>21.474025593952646</c:v>
                </c:pt>
                <c:pt idx="359">
                  <c:v>22.849999999999987</c:v>
                </c:pt>
                <c:pt idx="360">
                  <c:v>21.47402559395265</c:v>
                </c:pt>
                <c:pt idx="361">
                  <c:v>24.365425710040913</c:v>
                </c:pt>
                <c:pt idx="362">
                  <c:v>#N/A</c:v>
                </c:pt>
                <c:pt idx="363">
                  <c:v>#N/A</c:v>
                </c:pt>
                <c:pt idx="364">
                  <c:v>26.911635227084208</c:v>
                </c:pt>
                <c:pt idx="365">
                  <c:v>#N/A</c:v>
                </c:pt>
                <c:pt idx="366">
                  <c:v>26.249999999999979</c:v>
                </c:pt>
                <c:pt idx="367">
                  <c:v>#N/A</c:v>
                </c:pt>
                <c:pt idx="368">
                  <c:v>#N/A</c:v>
                </c:pt>
                <c:pt idx="369">
                  <c:v>23.699999999999985</c:v>
                </c:pt>
                <c:pt idx="370">
                  <c:v>#N/A</c:v>
                </c:pt>
                <c:pt idx="371">
                  <c:v>21.861835493077248</c:v>
                </c:pt>
                <c:pt idx="372">
                  <c:v>#N/A</c:v>
                </c:pt>
                <c:pt idx="373">
                  <c:v>23.663435930058441</c:v>
                </c:pt>
                <c:pt idx="374">
                  <c:v>#N/A</c:v>
                </c:pt>
                <c:pt idx="375">
                  <c:v>24.899999999999984</c:v>
                </c:pt>
                <c:pt idx="376">
                  <c:v>#N/A</c:v>
                </c:pt>
                <c:pt idx="377">
                  <c:v>#N/A</c:v>
                </c:pt>
                <c:pt idx="378">
                  <c:v>24.999999999999989</c:v>
                </c:pt>
                <c:pt idx="379">
                  <c:v>#N/A</c:v>
                </c:pt>
                <c:pt idx="380">
                  <c:v>#N/A</c:v>
                </c:pt>
                <c:pt idx="381">
                  <c:v>#N/A</c:v>
                </c:pt>
                <c:pt idx="382">
                  <c:v>27.499999999999989</c:v>
                </c:pt>
                <c:pt idx="383">
                  <c:v>22.400262543932332</c:v>
                </c:pt>
                <c:pt idx="384">
                  <c:v>26.274017324539958</c:v>
                </c:pt>
                <c:pt idx="385">
                  <c:v>26.274017324539958</c:v>
                </c:pt>
                <c:pt idx="386">
                  <c:v>24.349999999999987</c:v>
                </c:pt>
                <c:pt idx="387">
                  <c:v>24.289999999999981</c:v>
                </c:pt>
                <c:pt idx="388">
                  <c:v>23.999999999999996</c:v>
                </c:pt>
                <c:pt idx="389">
                  <c:v>#N/A</c:v>
                </c:pt>
                <c:pt idx="390">
                  <c:v>29.949999999999978</c:v>
                </c:pt>
                <c:pt idx="391">
                  <c:v>22.400262543932332</c:v>
                </c:pt>
                <c:pt idx="392">
                  <c:v>#N/A</c:v>
                </c:pt>
                <c:pt idx="393">
                  <c:v>24.999999999999986</c:v>
                </c:pt>
                <c:pt idx="394">
                  <c:v>33.799999999999976</c:v>
                </c:pt>
                <c:pt idx="395">
                  <c:v>31.499999999999993</c:v>
                </c:pt>
                <c:pt idx="396">
                  <c:v>31.678187811827417</c:v>
                </c:pt>
                <c:pt idx="397">
                  <c:v>#N/A</c:v>
                </c:pt>
                <c:pt idx="398">
                  <c:v>#N/A</c:v>
                </c:pt>
                <c:pt idx="399">
                  <c:v>#N/A</c:v>
                </c:pt>
                <c:pt idx="400">
                  <c:v>#N/A</c:v>
                </c:pt>
                <c:pt idx="401">
                  <c:v>33.799999999999983</c:v>
                </c:pt>
                <c:pt idx="402">
                  <c:v>#N/A</c:v>
                </c:pt>
                <c:pt idx="403">
                  <c:v>#N/A</c:v>
                </c:pt>
                <c:pt idx="404">
                  <c:v>#N/A</c:v>
                </c:pt>
                <c:pt idx="405">
                  <c:v>32.329999999999984</c:v>
                </c:pt>
                <c:pt idx="406">
                  <c:v>24.164272542911316</c:v>
                </c:pt>
                <c:pt idx="407">
                  <c:v>22.999999999999989</c:v>
                </c:pt>
                <c:pt idx="408">
                  <c:v>#N/A</c:v>
                </c:pt>
                <c:pt idx="409">
                  <c:v>21.192875551529205</c:v>
                </c:pt>
                <c:pt idx="410">
                  <c:v>22.999999999999989</c:v>
                </c:pt>
                <c:pt idx="411">
                  <c:v>#N/A</c:v>
                </c:pt>
                <c:pt idx="412">
                  <c:v>29.499999999999993</c:v>
                </c:pt>
                <c:pt idx="413">
                  <c:v>20.704147065462731</c:v>
                </c:pt>
                <c:pt idx="414">
                  <c:v>25.099999999999991</c:v>
                </c:pt>
                <c:pt idx="415">
                  <c:v>20.499999999999989</c:v>
                </c:pt>
                <c:pt idx="416">
                  <c:v>#N/A</c:v>
                </c:pt>
                <c:pt idx="417">
                  <c:v>#N/A</c:v>
                </c:pt>
                <c:pt idx="418">
                  <c:v>33.799999999999983</c:v>
                </c:pt>
                <c:pt idx="419">
                  <c:v>#N/A</c:v>
                </c:pt>
                <c:pt idx="420">
                  <c:v>26.89490505201206</c:v>
                </c:pt>
                <c:pt idx="421">
                  <c:v>#N/A</c:v>
                </c:pt>
                <c:pt idx="422">
                  <c:v>21.529999999999998</c:v>
                </c:pt>
                <c:pt idx="423">
                  <c:v>#N/A</c:v>
                </c:pt>
                <c:pt idx="424">
                  <c:v>#N/A</c:v>
                </c:pt>
                <c:pt idx="425">
                  <c:v>#N/A</c:v>
                </c:pt>
                <c:pt idx="426">
                  <c:v>#N/A</c:v>
                </c:pt>
                <c:pt idx="427">
                  <c:v>#N/A</c:v>
                </c:pt>
                <c:pt idx="428">
                  <c:v>21.739562171228037</c:v>
                </c:pt>
                <c:pt idx="429">
                  <c:v>#N/A</c:v>
                </c:pt>
                <c:pt idx="430">
                  <c:v>#N/A</c:v>
                </c:pt>
                <c:pt idx="431">
                  <c:v>#N/A</c:v>
                </c:pt>
                <c:pt idx="432">
                  <c:v>#N/A</c:v>
                </c:pt>
                <c:pt idx="433">
                  <c:v>21.261896107004858</c:v>
                </c:pt>
                <c:pt idx="434">
                  <c:v>#N/A</c:v>
                </c:pt>
                <c:pt idx="435">
                  <c:v>23.394867663136907</c:v>
                </c:pt>
                <c:pt idx="436">
                  <c:v>#N/A</c:v>
                </c:pt>
                <c:pt idx="437">
                  <c:v>#N/A</c:v>
                </c:pt>
                <c:pt idx="438">
                  <c:v>19.499999999999989</c:v>
                </c:pt>
                <c:pt idx="439">
                  <c:v>#N/A</c:v>
                </c:pt>
                <c:pt idx="440">
                  <c:v>#N/A</c:v>
                </c:pt>
                <c:pt idx="441">
                  <c:v>22.505172277125627</c:v>
                </c:pt>
                <c:pt idx="442">
                  <c:v>#N/A</c:v>
                </c:pt>
                <c:pt idx="443">
                  <c:v>#N/A</c:v>
                </c:pt>
                <c:pt idx="444">
                  <c:v>15.599999999999996</c:v>
                </c:pt>
                <c:pt idx="445">
                  <c:v>15.599999999999985</c:v>
                </c:pt>
                <c:pt idx="446">
                  <c:v>#N/A</c:v>
                </c:pt>
                <c:pt idx="447">
                  <c:v>15.849999999999994</c:v>
                </c:pt>
                <c:pt idx="448">
                  <c:v>13.249999999999993</c:v>
                </c:pt>
                <c:pt idx="449">
                  <c:v>#N/A</c:v>
                </c:pt>
                <c:pt idx="450">
                  <c:v>#N/A</c:v>
                </c:pt>
                <c:pt idx="451">
                  <c:v>15.849999999999994</c:v>
                </c:pt>
                <c:pt idx="452">
                  <c:v>#N/A</c:v>
                </c:pt>
                <c:pt idx="453">
                  <c:v>#N/A</c:v>
                </c:pt>
                <c:pt idx="454">
                  <c:v>#N/A</c:v>
                </c:pt>
                <c:pt idx="455">
                  <c:v>#N/A</c:v>
                </c:pt>
                <c:pt idx="456">
                  <c:v>#N/A</c:v>
                </c:pt>
                <c:pt idx="457">
                  <c:v>#N/A</c:v>
                </c:pt>
                <c:pt idx="458">
                  <c:v>#N/A</c:v>
                </c:pt>
                <c:pt idx="459">
                  <c:v>20.595368207426421</c:v>
                </c:pt>
                <c:pt idx="460">
                  <c:v>14.349999999999993</c:v>
                </c:pt>
                <c:pt idx="461">
                  <c:v>#N/A</c:v>
                </c:pt>
                <c:pt idx="462">
                  <c:v>#N/A</c:v>
                </c:pt>
                <c:pt idx="463">
                  <c:v>14.749999999999993</c:v>
                </c:pt>
                <c:pt idx="464">
                  <c:v>11.999999999999993</c:v>
                </c:pt>
                <c:pt idx="465">
                  <c:v>13.45</c:v>
                </c:pt>
                <c:pt idx="466">
                  <c:v>#N/A</c:v>
                </c:pt>
                <c:pt idx="467">
                  <c:v>#N/A</c:v>
                </c:pt>
                <c:pt idx="468">
                  <c:v>13.449999999999989</c:v>
                </c:pt>
                <c:pt idx="469">
                  <c:v>#N/A</c:v>
                </c:pt>
                <c:pt idx="470">
                  <c:v>28.318027054854927</c:v>
                </c:pt>
                <c:pt idx="471">
                  <c:v>#N/A</c:v>
                </c:pt>
                <c:pt idx="472">
                  <c:v>14.209999999999997</c:v>
                </c:pt>
                <c:pt idx="473">
                  <c:v>#N/A</c:v>
                </c:pt>
                <c:pt idx="474">
                  <c:v>#N/A</c:v>
                </c:pt>
                <c:pt idx="475">
                  <c:v>#N/A</c:v>
                </c:pt>
                <c:pt idx="476">
                  <c:v>#N/A</c:v>
                </c:pt>
                <c:pt idx="477">
                  <c:v>#N/A</c:v>
                </c:pt>
                <c:pt idx="478">
                  <c:v>#N/A</c:v>
                </c:pt>
                <c:pt idx="479">
                  <c:v>#N/A</c:v>
                </c:pt>
                <c:pt idx="480">
                  <c:v>15.629999999999999</c:v>
                </c:pt>
                <c:pt idx="481">
                  <c:v>14.100000000000001</c:v>
                </c:pt>
                <c:pt idx="482">
                  <c:v>11.969999999999995</c:v>
                </c:pt>
                <c:pt idx="483">
                  <c:v>#N/A</c:v>
                </c:pt>
                <c:pt idx="484">
                  <c:v>#N/A</c:v>
                </c:pt>
                <c:pt idx="485">
                  <c:v>#N/A</c:v>
                </c:pt>
                <c:pt idx="486">
                  <c:v>#N/A</c:v>
                </c:pt>
                <c:pt idx="487">
                  <c:v>#N/A</c:v>
                </c:pt>
                <c:pt idx="488">
                  <c:v>#N/A</c:v>
                </c:pt>
                <c:pt idx="489">
                  <c:v>#N/A</c:v>
                </c:pt>
                <c:pt idx="490">
                  <c:v>#N/A</c:v>
                </c:pt>
                <c:pt idx="491">
                  <c:v>#N/A</c:v>
                </c:pt>
                <c:pt idx="492">
                  <c:v>#N/A</c:v>
                </c:pt>
                <c:pt idx="493">
                  <c:v>#N/A</c:v>
                </c:pt>
                <c:pt idx="494">
                  <c:v>13.86999999999999</c:v>
                </c:pt>
                <c:pt idx="495">
                  <c:v>#N/A</c:v>
                </c:pt>
                <c:pt idx="496">
                  <c:v>#N/A</c:v>
                </c:pt>
                <c:pt idx="497">
                  <c:v>#N/A</c:v>
                </c:pt>
                <c:pt idx="498">
                  <c:v>#N/A</c:v>
                </c:pt>
                <c:pt idx="499">
                  <c:v>#N/A</c:v>
                </c:pt>
                <c:pt idx="500">
                  <c:v>14</c:v>
                </c:pt>
                <c:pt idx="501">
                  <c:v>#N/A</c:v>
                </c:pt>
                <c:pt idx="502">
                  <c:v>16.729999999999993</c:v>
                </c:pt>
                <c:pt idx="503">
                  <c:v>13.519999999999985</c:v>
                </c:pt>
                <c:pt idx="504">
                  <c:v>#N/A</c:v>
                </c:pt>
                <c:pt idx="505">
                  <c:v>#N/A</c:v>
                </c:pt>
                <c:pt idx="506">
                  <c:v>#N/A</c:v>
                </c:pt>
                <c:pt idx="507">
                  <c:v>#N/A</c:v>
                </c:pt>
                <c:pt idx="508">
                  <c:v>#N/A</c:v>
                </c:pt>
                <c:pt idx="509">
                  <c:v>#N/A</c:v>
                </c:pt>
                <c:pt idx="510">
                  <c:v>#N/A</c:v>
                </c:pt>
                <c:pt idx="511">
                  <c:v>16.699999999999989</c:v>
                </c:pt>
                <c:pt idx="512">
                  <c:v>13.249999999999995</c:v>
                </c:pt>
                <c:pt idx="513">
                  <c:v>#N/A</c:v>
                </c:pt>
                <c:pt idx="514">
                  <c:v>#N/A</c:v>
                </c:pt>
                <c:pt idx="515">
                  <c:v>#N/A</c:v>
                </c:pt>
                <c:pt idx="516">
                  <c:v>#N/A</c:v>
                </c:pt>
                <c:pt idx="517">
                  <c:v>#N/A</c:v>
                </c:pt>
                <c:pt idx="518">
                  <c:v>17.459999999999997</c:v>
                </c:pt>
                <c:pt idx="519">
                  <c:v>16.239999999999984</c:v>
                </c:pt>
                <c:pt idx="520">
                  <c:v>#N/A</c:v>
                </c:pt>
                <c:pt idx="521">
                  <c:v>#N/A</c:v>
                </c:pt>
                <c:pt idx="522">
                  <c:v>#N/A</c:v>
                </c:pt>
                <c:pt idx="523">
                  <c:v>#N/A</c:v>
                </c:pt>
                <c:pt idx="524">
                  <c:v>17.149999999999991</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5-D903-4690-84F1-AA160225EE55}"/>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27.835305022923453</c:v>
                </c:pt>
                <c:pt idx="9">
                  <c:v>#N/A</c:v>
                </c:pt>
                <c:pt idx="10">
                  <c:v>#N/A</c:v>
                </c:pt>
                <c:pt idx="11">
                  <c:v>#N/A</c:v>
                </c:pt>
                <c:pt idx="12">
                  <c:v>26.869999999999987</c:v>
                </c:pt>
                <c:pt idx="13">
                  <c:v>#N/A</c:v>
                </c:pt>
                <c:pt idx="14">
                  <c:v>#N/A</c:v>
                </c:pt>
                <c:pt idx="15">
                  <c:v>#N/A</c:v>
                </c:pt>
                <c:pt idx="16">
                  <c:v>#N/A</c:v>
                </c:pt>
                <c:pt idx="17">
                  <c:v>#N/A</c:v>
                </c:pt>
                <c:pt idx="18">
                  <c:v>#N/A</c:v>
                </c:pt>
                <c:pt idx="19">
                  <c:v>#N/A</c:v>
                </c:pt>
                <c:pt idx="20">
                  <c:v>25.409999999999989</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27.449999999999989</c:v>
                </c:pt>
                <c:pt idx="54">
                  <c:v>#N/A</c:v>
                </c:pt>
                <c:pt idx="55">
                  <c:v>#N/A</c:v>
                </c:pt>
                <c:pt idx="56">
                  <c:v>#N/A</c:v>
                </c:pt>
                <c:pt idx="57">
                  <c:v>#N/A</c:v>
                </c:pt>
                <c:pt idx="58">
                  <c:v>#N/A</c:v>
                </c:pt>
                <c:pt idx="59">
                  <c:v>#N/A</c:v>
                </c:pt>
                <c:pt idx="60">
                  <c:v>#N/A</c:v>
                </c:pt>
                <c:pt idx="61">
                  <c:v>#N/A</c:v>
                </c:pt>
                <c:pt idx="62">
                  <c:v>#N/A</c:v>
                </c:pt>
                <c:pt idx="63">
                  <c:v>30.279999999999987</c:v>
                </c:pt>
                <c:pt idx="64">
                  <c:v>#N/A</c:v>
                </c:pt>
                <c:pt idx="65">
                  <c:v>#N/A</c:v>
                </c:pt>
                <c:pt idx="66">
                  <c:v>#N/A</c:v>
                </c:pt>
                <c:pt idx="67">
                  <c:v>30.28</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49.25999999999997</c:v>
                </c:pt>
                <c:pt idx="85">
                  <c:v>#N/A</c:v>
                </c:pt>
                <c:pt idx="86">
                  <c:v>#N/A</c:v>
                </c:pt>
                <c:pt idx="87">
                  <c:v>40.557855801051716</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41.21999999999997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54.249999999999979</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65.999999999999972</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42.999999999999964</c:v>
                </c:pt>
                <c:pt idx="304">
                  <c:v>38.249999999999986</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24.999999999999989</c:v>
                </c:pt>
                <c:pt idx="340">
                  <c:v>24.999999999999989</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36.249999999999972</c:v>
                </c:pt>
                <c:pt idx="373">
                  <c:v>#N/A</c:v>
                </c:pt>
                <c:pt idx="374">
                  <c:v>27.999999999999986</c:v>
                </c:pt>
                <c:pt idx="375">
                  <c:v>#N/A</c:v>
                </c:pt>
                <c:pt idx="376">
                  <c:v>#N/A</c:v>
                </c:pt>
                <c:pt idx="377">
                  <c:v>34.999999999999979</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24.999999999999993</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6-D903-4690-84F1-AA160225EE55}"/>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43.084417603277231</c:v>
                </c:pt>
                <c:pt idx="24">
                  <c:v>43.300658308333503</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#N/A</c:v>
                </c:pt>
                <c:pt idx="100">
                  <c:v>#N/A</c:v>
                </c:pt>
                <c:pt idx="101">
                  <c:v>#N/A</c:v>
                </c:pt>
                <c:pt idx="102">
                  <c:v>#N/A</c:v>
                </c:pt>
                <c:pt idx="103">
                  <c:v>#N/A</c:v>
                </c:pt>
                <c:pt idx="104">
                  <c:v>#N/A</c:v>
                </c:pt>
                <c:pt idx="105">
                  <c:v>#N/A</c:v>
                </c:pt>
                <c:pt idx="106">
                  <c:v>#N/A</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72.82912917587656</c:v>
                </c:pt>
                <c:pt idx="140">
                  <c:v>#N/A</c:v>
                </c:pt>
                <c:pt idx="141">
                  <c:v>#N/A</c:v>
                </c:pt>
                <c:pt idx="142">
                  <c:v>#N/A</c:v>
                </c:pt>
                <c:pt idx="143">
                  <c:v>#N/A</c:v>
                </c:pt>
                <c:pt idx="144">
                  <c:v>#N/A</c:v>
                </c:pt>
                <c:pt idx="145">
                  <c:v>#N/A</c:v>
                </c:pt>
                <c:pt idx="146">
                  <c:v>86.106911464527656</c:v>
                </c:pt>
                <c:pt idx="147">
                  <c:v>86.276956030346255</c:v>
                </c:pt>
                <c:pt idx="148">
                  <c:v>94.611297782011832</c:v>
                </c:pt>
                <c:pt idx="149">
                  <c:v>#N/A</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#N/A</c:v>
                </c:pt>
                <c:pt idx="265">
                  <c:v>#N/A</c:v>
                </c:pt>
                <c:pt idx="266">
                  <c:v>#N/A</c:v>
                </c:pt>
                <c:pt idx="267">
                  <c:v>67.129191765903741</c:v>
                </c:pt>
                <c:pt idx="268">
                  <c:v>#N/A</c:v>
                </c:pt>
                <c:pt idx="269">
                  <c:v>#N/A</c:v>
                </c:pt>
                <c:pt idx="270">
                  <c:v>#N/A</c:v>
                </c:pt>
                <c:pt idx="271">
                  <c:v>#N/A</c:v>
                </c:pt>
                <c:pt idx="272">
                  <c:v>#N/A</c:v>
                </c:pt>
                <c:pt idx="273">
                  <c:v>#N/A</c:v>
                </c:pt>
                <c:pt idx="274">
                  <c:v>#N/A</c:v>
                </c:pt>
                <c:pt idx="275">
                  <c:v>#N/A</c:v>
                </c:pt>
                <c:pt idx="276">
                  <c:v>#N/A</c:v>
                </c:pt>
                <c:pt idx="277">
                  <c:v>#N/A</c:v>
                </c:pt>
                <c:pt idx="278">
                  <c:v>#N/A</c:v>
                </c:pt>
                <c:pt idx="279">
                  <c:v>65.782139378355097</c:v>
                </c:pt>
                <c:pt idx="280">
                  <c:v>#N/A</c:v>
                </c:pt>
                <c:pt idx="281">
                  <c:v>#N/A</c:v>
                </c:pt>
                <c:pt idx="282">
                  <c:v>#N/A</c:v>
                </c:pt>
                <c:pt idx="283">
                  <c:v>#N/A</c:v>
                </c:pt>
                <c:pt idx="284">
                  <c:v>#N/A</c:v>
                </c:pt>
                <c:pt idx="285">
                  <c:v>#N/A</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#N/A</c:v>
                </c:pt>
                <c:pt idx="319">
                  <c:v>67.789721371781809</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52.209194404598669</c:v>
                </c:pt>
                <c:pt idx="334">
                  <c:v>#N/A</c:v>
                </c:pt>
                <c:pt idx="335">
                  <c:v>#N/A</c:v>
                </c:pt>
                <c:pt idx="336">
                  <c:v>#N/A</c:v>
                </c:pt>
                <c:pt idx="337">
                  <c:v>#N/A</c:v>
                </c:pt>
                <c:pt idx="338">
                  <c:v>#N/A</c:v>
                </c:pt>
                <c:pt idx="339">
                  <c:v>#N/A</c:v>
                </c:pt>
                <c:pt idx="340">
                  <c:v>#N/A</c:v>
                </c:pt>
                <c:pt idx="341">
                  <c:v>49.535011922718681</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40.936309823435096</c:v>
                </c:pt>
                <c:pt idx="377">
                  <c:v>#N/A</c:v>
                </c:pt>
                <c:pt idx="378">
                  <c:v>#N/A</c:v>
                </c:pt>
                <c:pt idx="379">
                  <c:v>#N/A</c:v>
                </c:pt>
                <c:pt idx="380">
                  <c:v>#N/A</c:v>
                </c:pt>
                <c:pt idx="381">
                  <c:v>43.396186828463911</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44.569446561656065</c:v>
                </c:pt>
                <c:pt idx="398">
                  <c:v>#N/A</c:v>
                </c:pt>
                <c:pt idx="399">
                  <c:v>#N/A</c:v>
                </c:pt>
                <c:pt idx="400">
                  <c:v>#N/A</c:v>
                </c:pt>
                <c:pt idx="401">
                  <c:v>#N/A</c:v>
                </c:pt>
                <c:pt idx="402">
                  <c:v>#N/A</c:v>
                </c:pt>
                <c:pt idx="403">
                  <c:v>#N/A</c:v>
                </c:pt>
                <c:pt idx="404">
                  <c:v>#N/A</c:v>
                </c:pt>
                <c:pt idx="405">
                  <c:v>#N/A</c:v>
                </c:pt>
                <c:pt idx="406">
                  <c:v>#N/A</c:v>
                </c:pt>
                <c:pt idx="407">
                  <c:v>#N/A</c:v>
                </c:pt>
                <c:pt idx="408">
                  <c:v>48.399984598989704</c:v>
                </c:pt>
                <c:pt idx="409">
                  <c:v>#N/A</c:v>
                </c:pt>
                <c:pt idx="410">
                  <c:v>#N/A</c:v>
                </c:pt>
                <c:pt idx="411">
                  <c:v>33.359999999999971</c:v>
                </c:pt>
                <c:pt idx="412">
                  <c:v>#N/A</c:v>
                </c:pt>
                <c:pt idx="413">
                  <c:v>#N/A</c:v>
                </c:pt>
                <c:pt idx="414">
                  <c:v>#N/A</c:v>
                </c:pt>
                <c:pt idx="415">
                  <c:v>#N/A</c:v>
                </c:pt>
                <c:pt idx="416">
                  <c:v>38.499999999999986</c:v>
                </c:pt>
                <c:pt idx="417">
                  <c:v>39.539865490395371</c:v>
                </c:pt>
                <c:pt idx="418">
                  <c:v>#N/A</c:v>
                </c:pt>
                <c:pt idx="419">
                  <c:v>#N/A</c:v>
                </c:pt>
                <c:pt idx="420">
                  <c:v>#N/A</c:v>
                </c:pt>
                <c:pt idx="421">
                  <c:v>#N/A</c:v>
                </c:pt>
                <c:pt idx="422">
                  <c:v>#N/A</c:v>
                </c:pt>
                <c:pt idx="423">
                  <c:v>42.640945196391144</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45.199999999999989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30.622007312377733</c:v>
                </c:pt>
                <c:pt idx="474">
                  <c:v>30.399999999999991</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31.655097942930329</c:v>
                </c:pt>
                <c:pt idx="497">
                  <c:v>#N/A</c:v>
                </c:pt>
                <c:pt idx="498">
                  <c:v>#N/A</c:v>
                </c:pt>
                <c:pt idx="499">
                  <c:v>52.314635889085295</c:v>
                </c:pt>
                <c:pt idx="500">
                  <c:v>#N/A</c:v>
                </c:pt>
                <c:pt idx="501">
                  <c:v>#N/A</c:v>
                </c:pt>
                <c:pt idx="502">
                  <c:v>#N/A</c:v>
                </c:pt>
                <c:pt idx="503">
                  <c:v>#N/A</c:v>
                </c:pt>
                <c:pt idx="504">
                  <c:v>#N/A</c:v>
                </c:pt>
                <c:pt idx="505">
                  <c:v>#N/A</c:v>
                </c:pt>
                <c:pt idx="506">
                  <c:v>32.749999999999993</c:v>
                </c:pt>
                <c:pt idx="507">
                  <c:v>#N/A</c:v>
                </c:pt>
                <c:pt idx="508">
                  <c:v>#N/A</c:v>
                </c:pt>
                <c:pt idx="509">
                  <c:v>34.149999999999984</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7-D903-4690-84F1-AA160225EE55}"/>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90.660532629784953</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8-D903-4690-84F1-AA160225EE55}"/>
            </c:ext>
          </c:extLst>
        </c:ser>
        <c:ser>
          <c:idx val="8"/>
          <c:order val="7"/>
          <c:tx>
            <c:v> Southeast</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44.999999999999979</c:v>
                </c:pt>
                <c:pt idx="100">
                  <c:v>#N/A</c:v>
                </c:pt>
                <c:pt idx="101">
                  <c:v>#N/A</c:v>
                </c:pt>
                <c:pt idx="102">
                  <c:v>#N/A</c:v>
                </c:pt>
                <c:pt idx="103">
                  <c:v>#N/A</c:v>
                </c:pt>
                <c:pt idx="104">
                  <c:v>#N/A</c:v>
                </c:pt>
                <c:pt idx="105">
                  <c:v>#N/A</c:v>
                </c:pt>
                <c:pt idx="106">
                  <c:v>53.999999999999972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32.294506247004961</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21.949999999999985</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22.199999999999978</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9-D903-4690-84F1-AA160225EE55}"/>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#N/A</c:v>
                </c:pt>
                <c:pt idx="140">
                  <c:v>#N/A</c:v>
                </c:pt>
                <c:pt idx="141">
                  <c:v>#N/A</c:v>
                </c:pt>
                <c:pt idx="142">
                  <c:v>#N/A</c:v>
                </c:pt>
                <c:pt idx="143">
                  <c:v>#N/A</c:v>
                </c:pt>
                <c:pt idx="144">
                  <c:v>#N/A</c:v>
                </c:pt>
                <c:pt idx="145">
                  <c:v>#N/A</c:v>
                </c:pt>
                <c:pt idx="146">
                  <c:v>#N/A</c:v>
                </c:pt>
                <c:pt idx="147">
                  <c:v>#N/A</c:v>
                </c:pt>
                <c:pt idx="148">
                  <c:v>#N/A</c:v>
                </c:pt>
                <c:pt idx="149">
                  <c:v>#N/A</c:v>
                </c:pt>
                <c:pt idx="150">
                  <c:v>125.99999999999997</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112.75037063281312</c:v>
                </c:pt>
                <c:pt idx="265">
                  <c:v>111.86625941300805</c:v>
                </c:pt>
                <c:pt idx="266">
                  <c:v>#N/A</c:v>
                </c:pt>
                <c:pt idx="267">
                  <c:v>#N/A</c:v>
                </c:pt>
                <c:pt idx="268">
                  <c:v>#N/A</c:v>
                </c:pt>
                <c:pt idx="269">
                  <c:v>#N/A</c:v>
                </c:pt>
                <c:pt idx="270">
                  <c:v>#N/A</c:v>
                </c:pt>
                <c:pt idx="271">
                  <c:v>#N/A</c:v>
                </c:pt>
                <c:pt idx="272">
                  <c:v>#N/A</c:v>
                </c:pt>
                <c:pt idx="273">
                  <c:v>56.610780455243635</c:v>
                </c:pt>
                <c:pt idx="274">
                  <c:v>#N/A</c:v>
                </c:pt>
                <c:pt idx="275">
                  <c:v>51.649999999999991</c:v>
                </c:pt>
                <c:pt idx="276">
                  <c:v>70.999999999999986</c:v>
                </c:pt>
                <c:pt idx="277">
                  <c:v>62.649999999999991</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58.999999999999972</c:v>
                </c:pt>
                <c:pt idx="355">
                  <c:v>59</c:v>
                </c:pt>
                <c:pt idx="356">
                  <c:v>#N/A</c:v>
                </c:pt>
                <c:pt idx="357">
                  <c:v>#N/A</c:v>
                </c:pt>
                <c:pt idx="358">
                  <c:v>#N/A</c:v>
                </c:pt>
                <c:pt idx="359">
                  <c:v>#N/A</c:v>
                </c:pt>
                <c:pt idx="360">
                  <c:v>#N/A</c:v>
                </c:pt>
                <c:pt idx="361">
                  <c:v>#N/A</c:v>
                </c:pt>
                <c:pt idx="362">
                  <c:v>#N/A</c:v>
                </c:pt>
                <c:pt idx="363">
                  <c:v>#N/A</c:v>
                </c:pt>
                <c:pt idx="364">
                  <c:v>#N/A</c:v>
                </c:pt>
                <c:pt idx="365">
                  <c:v>#N/A</c:v>
                </c:pt>
                <c:pt idx="366">
                  <c:v>#N/A</c:v>
                </c:pt>
                <c:pt idx="367">
                  <c:v>94.999999999999929</c:v>
                </c:pt>
                <c:pt idx="368">
                  <c:v>56.999999999999972</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87.999999999999986</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49.999999999999979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44.354861885325441</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42.638849298489447</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A-D903-4690-84F1-AA160225EE55}"/>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6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56368449056490122"/>
          <c:y val="0"/>
          <c:w val="0.43437695553674149"/>
          <c:h val="0.1849903024147106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Plant_Nominal'!$M$26:$M$1000</c:f>
              <c:numCache>
                <c:formatCode>0.00</c:formatCode>
                <c:ptCount val="975"/>
                <c:pt idx="0">
                  <c:v>#N/A</c:v>
                </c:pt>
                <c:pt idx="1">
                  <c:v>56.749824126498552</c:v>
                </c:pt>
                <c:pt idx="2">
                  <c:v>#N/A</c:v>
                </c:pt>
                <c:pt idx="3">
                  <c:v>#N/A</c:v>
                </c:pt>
                <c:pt idx="4">
                  <c:v>#N/A</c:v>
                </c:pt>
                <c:pt idx="5">
                  <c:v>#N/A</c:v>
                </c:pt>
                <c:pt idx="6">
                  <c:v>#N/A</c:v>
                </c:pt>
                <c:pt idx="7">
                  <c:v>#N/A</c:v>
                </c:pt>
                <c:pt idx="8">
                  <c:v>#N/A</c:v>
                </c:pt>
                <c:pt idx="9">
                  <c:v>#N/A</c:v>
                </c:pt>
                <c:pt idx="10">
                  <c:v>37.598940316297764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23.130414169992342</c:v>
                </c:pt>
                <c:pt idx="31">
                  <c:v>#N/A</c:v>
                </c:pt>
                <c:pt idx="32">
                  <c:v>#N/A</c:v>
                </c:pt>
                <c:pt idx="33">
                  <c:v>#N/A</c:v>
                </c:pt>
                <c:pt idx="34">
                  <c:v>52.599999999999987</c:v>
                </c:pt>
                <c:pt idx="35">
                  <c:v>37.777497544714848</c:v>
                </c:pt>
                <c:pt idx="36">
                  <c:v>#N/A</c:v>
                </c:pt>
                <c:pt idx="37">
                  <c:v>27.249999999999986</c:v>
                </c:pt>
                <c:pt idx="38">
                  <c:v>49.199999999999982</c:v>
                </c:pt>
                <c:pt idx="39">
                  <c:v>49.149999999999991</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51.25985888088136</c:v>
                </c:pt>
                <c:pt idx="56">
                  <c:v>#N/A</c:v>
                </c:pt>
                <c:pt idx="57">
                  <c:v>#N/A</c:v>
                </c:pt>
                <c:pt idx="58">
                  <c:v>#N/A</c:v>
                </c:pt>
                <c:pt idx="59">
                  <c:v>56.678532592746777</c:v>
                </c:pt>
                <c:pt idx="60">
                  <c:v>44.593666571790088</c:v>
                </c:pt>
                <c:pt idx="61">
                  <c:v>#N/A</c:v>
                </c:pt>
                <c:pt idx="62">
                  <c:v>45.661468166771066</c:v>
                </c:pt>
                <c:pt idx="63">
                  <c:v>#N/A</c:v>
                </c:pt>
                <c:pt idx="64">
                  <c:v>#N/A</c:v>
                </c:pt>
                <c:pt idx="65">
                  <c:v>#N/A</c:v>
                </c:pt>
                <c:pt idx="66">
                  <c:v>37.789999999999978</c:v>
                </c:pt>
                <c:pt idx="67">
                  <c:v>#N/A</c:v>
                </c:pt>
                <c:pt idx="68">
                  <c:v>57.105669565442142</c:v>
                </c:pt>
                <c:pt idx="69">
                  <c:v>57.4</c:v>
                </c:pt>
                <c:pt idx="70">
                  <c:v>#N/A</c:v>
                </c:pt>
                <c:pt idx="71">
                  <c:v>#N/A</c:v>
                </c:pt>
                <c:pt idx="72">
                  <c:v>56.619999999999969</c:v>
                </c:pt>
                <c:pt idx="73">
                  <c:v>#N/A</c:v>
                </c:pt>
                <c:pt idx="74">
                  <c:v>62.949999999999989</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60.049999999999976</c:v>
                </c:pt>
                <c:pt idx="90">
                  <c:v>48.749999999999979</c:v>
                </c:pt>
                <c:pt idx="91">
                  <c:v>55.504684467165859</c:v>
                </c:pt>
                <c:pt idx="92">
                  <c:v>48.175550715341849</c:v>
                </c:pt>
                <c:pt idx="93">
                  <c:v>#N/A</c:v>
                </c:pt>
                <c:pt idx="94">
                  <c:v>69.05876303582636</c:v>
                </c:pt>
                <c:pt idx="95">
                  <c:v>#N/A</c:v>
                </c:pt>
                <c:pt idx="96">
                  <c:v>#N/A</c:v>
                </c:pt>
                <c:pt idx="97">
                  <c:v>#N/A</c:v>
                </c:pt>
                <c:pt idx="98">
                  <c:v>#N/A</c:v>
                </c:pt>
                <c:pt idx="99">
                  <c:v>#N/A</c:v>
                </c:pt>
                <c:pt idx="100">
                  <c:v>#N/A</c:v>
                </c:pt>
                <c:pt idx="101">
                  <c:v>#N/A</c:v>
                </c:pt>
                <c:pt idx="102">
                  <c:v>63.77821271875878</c:v>
                </c:pt>
                <c:pt idx="103">
                  <c:v>#N/A</c:v>
                </c:pt>
                <c:pt idx="104">
                  <c:v>72.601505795300668</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86.899999999999935</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101.38999999999994</c:v>
                </c:pt>
                <c:pt idx="158">
                  <c:v>101.38999999999994</c:v>
                </c:pt>
                <c:pt idx="159">
                  <c:v>99.689999999999912</c:v>
                </c:pt>
                <c:pt idx="160">
                  <c:v>#N/A</c:v>
                </c:pt>
                <c:pt idx="161">
                  <c:v>#N/A</c:v>
                </c:pt>
                <c:pt idx="162">
                  <c:v>#N/A</c:v>
                </c:pt>
                <c:pt idx="163">
                  <c:v>63.799999999999955</c:v>
                </c:pt>
                <c:pt idx="164">
                  <c:v>#N/A</c:v>
                </c:pt>
                <c:pt idx="165">
                  <c:v>#N/A</c:v>
                </c:pt>
                <c:pt idx="166">
                  <c:v>#N/A</c:v>
                </c:pt>
                <c:pt idx="167">
                  <c:v>#N/A</c:v>
                </c:pt>
                <c:pt idx="168">
                  <c:v>#N/A</c:v>
                </c:pt>
                <c:pt idx="169">
                  <c:v>103.24999999999996</c:v>
                </c:pt>
                <c:pt idx="170">
                  <c:v>#N/A</c:v>
                </c:pt>
                <c:pt idx="171">
                  <c:v>#N/A</c:v>
                </c:pt>
                <c:pt idx="172">
                  <c:v>#N/A</c:v>
                </c:pt>
                <c:pt idx="173">
                  <c:v>#N/A</c:v>
                </c:pt>
                <c:pt idx="174">
                  <c:v>#N/A</c:v>
                </c:pt>
                <c:pt idx="175">
                  <c:v>59.334499812487266</c:v>
                </c:pt>
                <c:pt idx="176">
                  <c:v>#N/A</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77.499999999999957</c:v>
                </c:pt>
                <c:pt idx="191">
                  <c:v>#N/A</c:v>
                </c:pt>
                <c:pt idx="192">
                  <c:v>103.02197439574653</c:v>
                </c:pt>
                <c:pt idx="193">
                  <c:v>#N/A</c:v>
                </c:pt>
                <c:pt idx="194">
                  <c:v>61.325887023699806</c:v>
                </c:pt>
                <c:pt idx="195">
                  <c:v>#N/A</c:v>
                </c:pt>
                <c:pt idx="196">
                  <c:v>#N/A</c:v>
                </c:pt>
                <c:pt idx="197">
                  <c:v>#N/A</c:v>
                </c:pt>
                <c:pt idx="198">
                  <c:v>64.899999999999977</c:v>
                </c:pt>
                <c:pt idx="199">
                  <c:v>83.853113700123231</c:v>
                </c:pt>
                <c:pt idx="200">
                  <c:v>83.853114120161024</c:v>
                </c:pt>
                <c:pt idx="201">
                  <c:v>83.853113944763862</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117.29999999999994</c:v>
                </c:pt>
                <c:pt idx="219">
                  <c:v>117.29999999999998</c:v>
                </c:pt>
                <c:pt idx="220">
                  <c:v>117.29999999999994</c:v>
                </c:pt>
                <c:pt idx="221">
                  <c:v>117.29999999999993</c:v>
                </c:pt>
                <c:pt idx="222">
                  <c:v>117.29999999999994</c:v>
                </c:pt>
                <c:pt idx="223">
                  <c:v>100.94607885297839</c:v>
                </c:pt>
                <c:pt idx="224">
                  <c:v>#N/A</c:v>
                </c:pt>
                <c:pt idx="225">
                  <c:v>128.8290018251268</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115.46999999999993</c:v>
                </c:pt>
                <c:pt idx="237">
                  <c:v>#N/A</c:v>
                </c:pt>
                <c:pt idx="238">
                  <c:v>#N/A</c:v>
                </c:pt>
                <c:pt idx="239">
                  <c:v>60.804198022100074</c:v>
                </c:pt>
                <c:pt idx="240">
                  <c:v>#N/A</c:v>
                </c:pt>
                <c:pt idx="241">
                  <c:v>117.88487022799035</c:v>
                </c:pt>
                <c:pt idx="242">
                  <c:v>#N/A</c:v>
                </c:pt>
                <c:pt idx="243">
                  <c:v>#N/A</c:v>
                </c:pt>
                <c:pt idx="244">
                  <c:v>100.99999999999994</c:v>
                </c:pt>
                <c:pt idx="245">
                  <c:v>#N/A</c:v>
                </c:pt>
                <c:pt idx="246">
                  <c:v>125.26999999999995</c:v>
                </c:pt>
                <c:pt idx="247">
                  <c:v>121.25999999999998</c:v>
                </c:pt>
                <c:pt idx="248">
                  <c:v>121.25999999999998</c:v>
                </c:pt>
                <c:pt idx="249">
                  <c:v>125.26999999999995</c:v>
                </c:pt>
                <c:pt idx="250">
                  <c:v>#N/A</c:v>
                </c:pt>
                <c:pt idx="251">
                  <c:v>#N/A</c:v>
                </c:pt>
                <c:pt idx="252">
                  <c:v>#N/A</c:v>
                </c:pt>
                <c:pt idx="253">
                  <c:v>#N/A</c:v>
                </c:pt>
                <c:pt idx="254">
                  <c:v>#N/A</c:v>
                </c:pt>
                <c:pt idx="255">
                  <c:v>84.249999999999915</c:v>
                </c:pt>
                <c:pt idx="256">
                  <c:v>114.74999999999991</c:v>
                </c:pt>
                <c:pt idx="257">
                  <c:v>#N/A</c:v>
                </c:pt>
                <c:pt idx="258">
                  <c:v>#N/A</c:v>
                </c:pt>
                <c:pt idx="259">
                  <c:v>116.49999999999996</c:v>
                </c:pt>
                <c:pt idx="260">
                  <c:v>72.862678647962483</c:v>
                </c:pt>
                <c:pt idx="261">
                  <c:v>#N/A</c:v>
                </c:pt>
                <c:pt idx="262">
                  <c:v>#N/A</c:v>
                </c:pt>
                <c:pt idx="263">
                  <c:v>#N/A</c:v>
                </c:pt>
                <c:pt idx="264">
                  <c:v>#N/A</c:v>
                </c:pt>
                <c:pt idx="265">
                  <c:v>#N/A</c:v>
                </c:pt>
                <c:pt idx="266">
                  <c:v>#N/A</c:v>
                </c:pt>
                <c:pt idx="267">
                  <c:v>#N/A</c:v>
                </c:pt>
                <c:pt idx="268">
                  <c:v>#N/A</c:v>
                </c:pt>
                <c:pt idx="269">
                  <c:v>#N/A</c:v>
                </c:pt>
                <c:pt idx="270">
                  <c:v>107.12720451932337</c:v>
                </c:pt>
                <c:pt idx="271">
                  <c:v>101.99999999999994</c:v>
                </c:pt>
                <c:pt idx="272">
                  <c:v>#N/A</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86.899999999999935</c:v>
                </c:pt>
                <c:pt idx="295">
                  <c:v>89.999999999999972</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74.434338628867735</c:v>
                </c:pt>
                <c:pt idx="311">
                  <c:v>55.321451418495101</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94.999999999999957</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82.499999999999957</c:v>
                </c:pt>
                <c:pt idx="339">
                  <c:v>#N/A</c:v>
                </c:pt>
                <c:pt idx="340">
                  <c:v>#N/A</c:v>
                </c:pt>
                <c:pt idx="341">
                  <c:v>#N/A</c:v>
                </c:pt>
                <c:pt idx="342">
                  <c:v>#N/A</c:v>
                </c:pt>
                <c:pt idx="343">
                  <c:v>#N/A</c:v>
                </c:pt>
                <c:pt idx="344">
                  <c:v>32.656039037574182</c:v>
                </c:pt>
                <c:pt idx="345">
                  <c:v>59.999999999999972</c:v>
                </c:pt>
                <c:pt idx="346">
                  <c:v>#N/A</c:v>
                </c:pt>
                <c:pt idx="347">
                  <c:v>#N/A</c:v>
                </c:pt>
                <c:pt idx="348">
                  <c:v>59.999999999999972</c:v>
                </c:pt>
                <c:pt idx="349">
                  <c:v>#N/A</c:v>
                </c:pt>
                <c:pt idx="350">
                  <c:v>#N/A</c:v>
                </c:pt>
                <c:pt idx="351">
                  <c:v>#N/A</c:v>
                </c:pt>
                <c:pt idx="352">
                  <c:v>29.062444939060981</c:v>
                </c:pt>
                <c:pt idx="353">
                  <c:v>#N/A</c:v>
                </c:pt>
                <c:pt idx="354">
                  <c:v>#N/A</c:v>
                </c:pt>
                <c:pt idx="355">
                  <c:v>#N/A</c:v>
                </c:pt>
                <c:pt idx="356">
                  <c:v>33.881012039072004</c:v>
                </c:pt>
                <c:pt idx="357">
                  <c:v>#N/A</c:v>
                </c:pt>
                <c:pt idx="358">
                  <c:v>#N/A</c:v>
                </c:pt>
                <c:pt idx="359">
                  <c:v>#N/A</c:v>
                </c:pt>
                <c:pt idx="360">
                  <c:v>#N/A</c:v>
                </c:pt>
                <c:pt idx="361">
                  <c:v>#N/A</c:v>
                </c:pt>
                <c:pt idx="362">
                  <c:v>59.720329500947948</c:v>
                </c:pt>
                <c:pt idx="363">
                  <c:v>34.439196117634168</c:v>
                </c:pt>
                <c:pt idx="364">
                  <c:v>#N/A</c:v>
                </c:pt>
                <c:pt idx="365">
                  <c:v>26.911635227084208</c:v>
                </c:pt>
                <c:pt idx="366">
                  <c:v>#N/A</c:v>
                </c:pt>
                <c:pt idx="367">
                  <c:v>#N/A</c:v>
                </c:pt>
                <c:pt idx="368">
                  <c:v>#N/A</c:v>
                </c:pt>
                <c:pt idx="369">
                  <c:v>#N/A</c:v>
                </c:pt>
                <c:pt idx="370">
                  <c:v>33.18029267719384</c:v>
                </c:pt>
                <c:pt idx="371">
                  <c:v>#N/A</c:v>
                </c:pt>
                <c:pt idx="372">
                  <c:v>#N/A</c:v>
                </c:pt>
                <c:pt idx="373">
                  <c:v>#N/A</c:v>
                </c:pt>
                <c:pt idx="374">
                  <c:v>#N/A</c:v>
                </c:pt>
                <c:pt idx="375">
                  <c:v>#N/A</c:v>
                </c:pt>
                <c:pt idx="376">
                  <c:v>#N/A</c:v>
                </c:pt>
                <c:pt idx="377">
                  <c:v>#N/A</c:v>
                </c:pt>
                <c:pt idx="378">
                  <c:v>#N/A</c:v>
                </c:pt>
                <c:pt idx="379">
                  <c:v>68.299999999999955</c:v>
                </c:pt>
                <c:pt idx="380">
                  <c:v>71.609999999999985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49.829376268136983</c:v>
                </c:pt>
                <c:pt idx="400">
                  <c:v>#N/A</c:v>
                </c:pt>
                <c:pt idx="401">
                  <c:v>#N/A</c:v>
                </c:pt>
                <c:pt idx="402">
                  <c:v>#N/A</c:v>
                </c:pt>
                <c:pt idx="403">
                  <c:v>54.46889750836889</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58.499999999999972</c:v>
                </c:pt>
                <c:pt idx="425">
                  <c:v>#N/A</c:v>
                </c:pt>
                <c:pt idx="426">
                  <c:v>#N/A</c:v>
                </c:pt>
                <c:pt idx="427">
                  <c:v>#N/A</c:v>
                </c:pt>
                <c:pt idx="428">
                  <c:v>#N/A</c:v>
                </c:pt>
                <c:pt idx="429">
                  <c:v>51.88</c:v>
                </c:pt>
                <c:pt idx="430">
                  <c:v>50.299999999999962</c:v>
                </c:pt>
                <c:pt idx="431">
                  <c:v>37.629999999999981</c:v>
                </c:pt>
                <c:pt idx="432">
                  <c:v>43.849999999999959</c:v>
                </c:pt>
                <c:pt idx="433">
                  <c:v>#N/A</c:v>
                </c:pt>
                <c:pt idx="434">
                  <c:v>#N/A</c:v>
                </c:pt>
                <c:pt idx="435">
                  <c:v>#N/A</c:v>
                </c:pt>
                <c:pt idx="436">
                  <c:v>#N/A</c:v>
                </c:pt>
                <c:pt idx="437">
                  <c:v>44.51760184099362</c:v>
                </c:pt>
                <c:pt idx="438">
                  <c:v>#N/A</c:v>
                </c:pt>
                <c:pt idx="439">
                  <c:v>41.433515894248913</c:v>
                </c:pt>
                <c:pt idx="440">
                  <c:v>42.421067459374576</c:v>
                </c:pt>
                <c:pt idx="441">
                  <c:v>#N/A</c:v>
                </c:pt>
                <c:pt idx="442">
                  <c:v>#N/A</c:v>
                </c:pt>
                <c:pt idx="443">
                  <c:v>#N/A</c:v>
                </c:pt>
                <c:pt idx="444">
                  <c:v>#N/A</c:v>
                </c:pt>
                <c:pt idx="445">
                  <c:v>#N/A</c:v>
                </c:pt>
                <c:pt idx="446">
                  <c:v>#N/A</c:v>
                </c:pt>
                <c:pt idx="447">
                  <c:v>#N/A</c:v>
                </c:pt>
                <c:pt idx="448">
                  <c:v>#N/A</c:v>
                </c:pt>
                <c:pt idx="449">
                  <c:v>27.099999999999987</c:v>
                </c:pt>
                <c:pt idx="450">
                  <c:v>#N/A</c:v>
                </c:pt>
                <c:pt idx="451">
                  <c:v>#N/A</c:v>
                </c:pt>
                <c:pt idx="452">
                  <c:v>#N/A</c:v>
                </c:pt>
                <c:pt idx="453">
                  <c:v>#N/A</c:v>
                </c:pt>
                <c:pt idx="454">
                  <c:v>#N/A</c:v>
                </c:pt>
                <c:pt idx="455">
                  <c:v>#N/A</c:v>
                </c:pt>
                <c:pt idx="456">
                  <c:v>#N/A</c:v>
                </c:pt>
                <c:pt idx="457">
                  <c:v>27.067791176359819</c:v>
                </c:pt>
                <c:pt idx="458">
                  <c:v>#N/A</c:v>
                </c:pt>
                <c:pt idx="459">
                  <c:v>#N/A</c:v>
                </c:pt>
                <c:pt idx="460">
                  <c:v>#N/A</c:v>
                </c:pt>
                <c:pt idx="461">
                  <c:v>#N/A</c:v>
                </c:pt>
                <c:pt idx="462">
                  <c:v>#N/A</c:v>
                </c:pt>
                <c:pt idx="463">
                  <c:v>#N/A</c:v>
                </c:pt>
                <c:pt idx="464">
                  <c:v>#N/A</c:v>
                </c:pt>
                <c:pt idx="465">
                  <c:v>#N/A</c:v>
                </c:pt>
                <c:pt idx="466">
                  <c:v>27.919999999999984</c:v>
                </c:pt>
                <c:pt idx="467">
                  <c:v>28.119999999999994</c:v>
                </c:pt>
                <c:pt idx="468">
                  <c:v>#N/A</c:v>
                </c:pt>
                <c:pt idx="469">
                  <c:v>17.29999999999999</c:v>
                </c:pt>
                <c:pt idx="470">
                  <c:v>#N/A</c:v>
                </c:pt>
                <c:pt idx="471">
                  <c:v>23.247599999999991</c:v>
                </c:pt>
                <c:pt idx="472">
                  <c:v>#N/A</c:v>
                </c:pt>
                <c:pt idx="473">
                  <c:v>#N/A</c:v>
                </c:pt>
                <c:pt idx="474">
                  <c:v>#N/A</c:v>
                </c:pt>
                <c:pt idx="475">
                  <c:v>#N/A</c:v>
                </c:pt>
                <c:pt idx="476">
                  <c:v>43.879999999999974</c:v>
                </c:pt>
                <c:pt idx="477">
                  <c:v>45.399999999999956</c:v>
                </c:pt>
                <c:pt idx="478">
                  <c:v>15.499999999999998</c:v>
                </c:pt>
                <c:pt idx="479">
                  <c:v>10.682526989743549</c:v>
                </c:pt>
                <c:pt idx="480">
                  <c:v>#N/A</c:v>
                </c:pt>
                <c:pt idx="481">
                  <c:v>#N/A</c:v>
                </c:pt>
                <c:pt idx="482">
                  <c:v>#N/A</c:v>
                </c:pt>
                <c:pt idx="483">
                  <c:v>17.999999999999993</c:v>
                </c:pt>
                <c:pt idx="484">
                  <c:v>#N/A</c:v>
                </c:pt>
                <c:pt idx="485">
                  <c:v>36.500000000000007</c:v>
                </c:pt>
                <c:pt idx="486">
                  <c:v>#N/A</c:v>
                </c:pt>
                <c:pt idx="487">
                  <c:v>#N/A</c:v>
                </c:pt>
                <c:pt idx="488">
                  <c:v>52.819149208125296</c:v>
                </c:pt>
                <c:pt idx="489">
                  <c:v>#N/A</c:v>
                </c:pt>
                <c:pt idx="490">
                  <c:v>11.499999999999995</c:v>
                </c:pt>
                <c:pt idx="491">
                  <c:v>17.7</c:v>
                </c:pt>
                <c:pt idx="492">
                  <c:v>35.289999999999964</c:v>
                </c:pt>
                <c:pt idx="493">
                  <c:v>30.099999999999998</c:v>
                </c:pt>
                <c:pt idx="494">
                  <c:v>#N/A</c:v>
                </c:pt>
                <c:pt idx="495">
                  <c:v>24</c:v>
                </c:pt>
                <c:pt idx="496">
                  <c:v>#N/A</c:v>
                </c:pt>
                <c:pt idx="497">
                  <c:v>#N/A</c:v>
                </c:pt>
                <c:pt idx="498">
                  <c:v>#N/A</c:v>
                </c:pt>
                <c:pt idx="499">
                  <c:v>#N/A</c:v>
                </c:pt>
                <c:pt idx="500">
                  <c:v>#N/A</c:v>
                </c:pt>
                <c:pt idx="501">
                  <c:v>41.879999999999981</c:v>
                </c:pt>
                <c:pt idx="502">
                  <c:v>#N/A</c:v>
                </c:pt>
                <c:pt idx="503">
                  <c:v>#N/A</c:v>
                </c:pt>
                <c:pt idx="504">
                  <c:v>#N/A</c:v>
                </c:pt>
                <c:pt idx="505">
                  <c:v>#N/A</c:v>
                </c:pt>
                <c:pt idx="506">
                  <c:v>#N/A</c:v>
                </c:pt>
                <c:pt idx="507">
                  <c:v>14.64999999999999</c:v>
                </c:pt>
                <c:pt idx="508">
                  <c:v>45.809999999999995</c:v>
                </c:pt>
                <c:pt idx="509">
                  <c:v>#N/A</c:v>
                </c:pt>
                <c:pt idx="510">
                  <c:v>44.849999999999973</c:v>
                </c:pt>
                <c:pt idx="511">
                  <c:v>#N/A</c:v>
                </c:pt>
                <c:pt idx="512">
                  <c:v>#N/A</c:v>
                </c:pt>
                <c:pt idx="513">
                  <c:v>40.999999999999979</c:v>
                </c:pt>
                <c:pt idx="514">
                  <c:v>#N/A</c:v>
                </c:pt>
                <c:pt idx="515">
                  <c:v>44.109999999999992</c:v>
                </c:pt>
                <c:pt idx="516">
                  <c:v>39.999999999999986</c:v>
                </c:pt>
                <c:pt idx="517">
                  <c:v>37.999999999999979</c:v>
                </c:pt>
                <c:pt idx="518">
                  <c:v>#N/A</c:v>
                </c:pt>
                <c:pt idx="519">
                  <c:v>#N/A</c:v>
                </c:pt>
                <c:pt idx="520">
                  <c:v>44.249999999999964</c:v>
                </c:pt>
                <c:pt idx="521">
                  <c:v>#N/A</c:v>
                </c:pt>
                <c:pt idx="522">
                  <c:v>46.369999999999969</c:v>
                </c:pt>
                <c:pt idx="523">
                  <c:v>43.129999999999981</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35FF-434F-8624-AE529837B85B}"/>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35FF-434F-8624-AE529837B85B}"/>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Plant_Nominal'!$N$26:$N$1000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27.835305022923453</c:v>
                </c:pt>
                <c:pt idx="9">
                  <c:v>#N/A</c:v>
                </c:pt>
                <c:pt idx="10">
                  <c:v>#N/A</c:v>
                </c:pt>
                <c:pt idx="11">
                  <c:v>#N/A</c:v>
                </c:pt>
                <c:pt idx="12">
                  <c:v>26.869999999999987</c:v>
                </c:pt>
                <c:pt idx="13">
                  <c:v>#N/A</c:v>
                </c:pt>
                <c:pt idx="14">
                  <c:v>#N/A</c:v>
                </c:pt>
                <c:pt idx="15">
                  <c:v>31.552623901153318</c:v>
                </c:pt>
                <c:pt idx="16">
                  <c:v>24.999999999999993</c:v>
                </c:pt>
                <c:pt idx="17">
                  <c:v>86.807971992777723</c:v>
                </c:pt>
                <c:pt idx="18">
                  <c:v>73.198224593799992</c:v>
                </c:pt>
                <c:pt idx="19">
                  <c:v>#N/A</c:v>
                </c:pt>
                <c:pt idx="20">
                  <c:v>25.409999999999989</c:v>
                </c:pt>
                <c:pt idx="21">
                  <c:v>#N/A</c:v>
                </c:pt>
                <c:pt idx="22">
                  <c:v>39.136941133000732</c:v>
                </c:pt>
                <c:pt idx="23">
                  <c:v>#N/A</c:v>
                </c:pt>
                <c:pt idx="24">
                  <c:v>#N/A</c:v>
                </c:pt>
                <c:pt idx="25">
                  <c:v>24.830079151556465</c:v>
                </c:pt>
                <c:pt idx="26">
                  <c:v>29.749999999999996</c:v>
                </c:pt>
                <c:pt idx="27">
                  <c:v>#N/A</c:v>
                </c:pt>
                <c:pt idx="28">
                  <c:v>25.834657109888852</c:v>
                </c:pt>
                <c:pt idx="29">
                  <c:v>21.019697910274392</c:v>
                </c:pt>
                <c:pt idx="30">
                  <c:v>#N/A</c:v>
                </c:pt>
                <c:pt idx="31">
                  <c:v>29.899999999999984</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23.796610268696114</c:v>
                </c:pt>
                <c:pt idx="44">
                  <c:v>18.383233240779703</c:v>
                </c:pt>
                <c:pt idx="45">
                  <c:v>#N/A</c:v>
                </c:pt>
                <c:pt idx="46">
                  <c:v>#N/A</c:v>
                </c:pt>
                <c:pt idx="47">
                  <c:v>#N/A</c:v>
                </c:pt>
                <c:pt idx="48">
                  <c:v>#N/A</c:v>
                </c:pt>
                <c:pt idx="49">
                  <c:v>24.679999999999996</c:v>
                </c:pt>
                <c:pt idx="50">
                  <c:v>32.999999999999986</c:v>
                </c:pt>
                <c:pt idx="51">
                  <c:v>#N/A</c:v>
                </c:pt>
                <c:pt idx="52">
                  <c:v>27.749999999999982</c:v>
                </c:pt>
                <c:pt idx="53">
                  <c:v>27.449999999999989</c:v>
                </c:pt>
                <c:pt idx="54">
                  <c:v>24.839999999999996</c:v>
                </c:pt>
                <c:pt idx="55">
                  <c:v>#N/A</c:v>
                </c:pt>
                <c:pt idx="56">
                  <c:v>67.323038922016423</c:v>
                </c:pt>
                <c:pt idx="57">
                  <c:v>67.323032194336093</c:v>
                </c:pt>
                <c:pt idx="58">
                  <c:v>28.74832603801519</c:v>
                </c:pt>
                <c:pt idx="59">
                  <c:v>#N/A</c:v>
                </c:pt>
                <c:pt idx="60">
                  <c:v>#N/A</c:v>
                </c:pt>
                <c:pt idx="61">
                  <c:v>67.323038922016423</c:v>
                </c:pt>
                <c:pt idx="62">
                  <c:v>#N/A</c:v>
                </c:pt>
                <c:pt idx="63">
                  <c:v>30.279999999999987</c:v>
                </c:pt>
                <c:pt idx="64">
                  <c:v>27.537897242304066</c:v>
                </c:pt>
                <c:pt idx="65">
                  <c:v>29.238512466005936</c:v>
                </c:pt>
                <c:pt idx="66">
                  <c:v>#N/A</c:v>
                </c:pt>
                <c:pt idx="67">
                  <c:v>30.28</c:v>
                </c:pt>
                <c:pt idx="68">
                  <c:v>#N/A</c:v>
                </c:pt>
                <c:pt idx="69">
                  <c:v>#N/A</c:v>
                </c:pt>
                <c:pt idx="70">
                  <c:v>25.509214798667141</c:v>
                </c:pt>
                <c:pt idx="71">
                  <c:v>29.499999999999979</c:v>
                </c:pt>
                <c:pt idx="72">
                  <c:v>#N/A</c:v>
                </c:pt>
                <c:pt idx="73">
                  <c:v>28.306807868841883</c:v>
                </c:pt>
                <c:pt idx="74">
                  <c:v>#N/A</c:v>
                </c:pt>
                <c:pt idx="75">
                  <c:v>46.280562468424343</c:v>
                </c:pt>
                <c:pt idx="76">
                  <c:v>36.8880473152104</c:v>
                </c:pt>
                <c:pt idx="77">
                  <c:v>40.651293636315287</c:v>
                </c:pt>
                <c:pt idx="78">
                  <c:v>#N/A</c:v>
                </c:pt>
                <c:pt idx="79">
                  <c:v>38.999999999999993</c:v>
                </c:pt>
                <c:pt idx="80">
                  <c:v>#N/A</c:v>
                </c:pt>
                <c:pt idx="81">
                  <c:v>#N/A</c:v>
                </c:pt>
                <c:pt idx="82">
                  <c:v>#N/A</c:v>
                </c:pt>
                <c:pt idx="83">
                  <c:v>43.2</c:v>
                </c:pt>
                <c:pt idx="84">
                  <c:v>49.25999999999997</c:v>
                </c:pt>
                <c:pt idx="85">
                  <c:v>#N/A</c:v>
                </c:pt>
                <c:pt idx="86">
                  <c:v>#N/A</c:v>
                </c:pt>
                <c:pt idx="87">
                  <c:v>40.557855801051716</c:v>
                </c:pt>
                <c:pt idx="88">
                  <c:v>#N/A</c:v>
                </c:pt>
                <c:pt idx="89">
                  <c:v>#N/A</c:v>
                </c:pt>
                <c:pt idx="90">
                  <c:v>#N/A</c:v>
                </c:pt>
                <c:pt idx="91">
                  <c:v>#N/A</c:v>
                </c:pt>
                <c:pt idx="92">
                  <c:v>#N/A</c:v>
                </c:pt>
                <c:pt idx="93">
                  <c:v>36.180169571742262</c:v>
                </c:pt>
                <c:pt idx="94">
                  <c:v>#N/A</c:v>
                </c:pt>
                <c:pt idx="95">
                  <c:v>28.83709590763138</c:v>
                </c:pt>
                <c:pt idx="96">
                  <c:v>47.24857985810754</c:v>
                </c:pt>
                <c:pt idx="97">
                  <c:v>56.439131790111183</c:v>
                </c:pt>
                <c:pt idx="98">
                  <c:v>#N/A</c:v>
                </c:pt>
                <c:pt idx="99">
                  <c:v>#N/A</c:v>
                </c:pt>
                <c:pt idx="100">
                  <c:v>30.999999999999989</c:v>
                </c:pt>
                <c:pt idx="101">
                  <c:v>32.999999999999993</c:v>
                </c:pt>
                <c:pt idx="102">
                  <c:v>#N/A</c:v>
                </c:pt>
                <c:pt idx="103">
                  <c:v>44.999999999999979</c:v>
                </c:pt>
                <c:pt idx="104">
                  <c:v>#N/A</c:v>
                </c:pt>
                <c:pt idx="105">
                  <c:v>#N/A</c:v>
                </c:pt>
                <c:pt idx="106">
                  <c:v>#N/A</c:v>
                </c:pt>
                <c:pt idx="107">
                  <c:v>#N/A</c:v>
                </c:pt>
                <c:pt idx="108">
                  <c:v>#N/A</c:v>
                </c:pt>
                <c:pt idx="109">
                  <c:v>#N/A</c:v>
                </c:pt>
                <c:pt idx="110">
                  <c:v>#N/A</c:v>
                </c:pt>
                <c:pt idx="111">
                  <c:v>40.999999999999986</c:v>
                </c:pt>
                <c:pt idx="112">
                  <c:v>41.21999999999997</c:v>
                </c:pt>
                <c:pt idx="113">
                  <c:v>63.726937315977807</c:v>
                </c:pt>
                <c:pt idx="114">
                  <c:v>74.957163091601501</c:v>
                </c:pt>
                <c:pt idx="115">
                  <c:v>48.850506418142793</c:v>
                </c:pt>
                <c:pt idx="116">
                  <c:v>42.399999999999977</c:v>
                </c:pt>
                <c:pt idx="117">
                  <c:v>43.799999999999983</c:v>
                </c:pt>
                <c:pt idx="118">
                  <c:v>58.960925096402818</c:v>
                </c:pt>
                <c:pt idx="119">
                  <c:v>49.651138217016779</c:v>
                </c:pt>
                <c:pt idx="120">
                  <c:v>38.999999999999979</c:v>
                </c:pt>
                <c:pt idx="121">
                  <c:v>#N/A</c:v>
                </c:pt>
                <c:pt idx="122">
                  <c:v>60.212073937500186</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54.57460701370114</c:v>
                </c:pt>
                <c:pt idx="134">
                  <c:v>48.249999999999986</c:v>
                </c:pt>
                <c:pt idx="135">
                  <c:v>54.249999999999979</c:v>
                </c:pt>
                <c:pt idx="136">
                  <c:v>39.219999999999963</c:v>
                </c:pt>
                <c:pt idx="137">
                  <c:v>39.219999999999985</c:v>
                </c:pt>
                <c:pt idx="138">
                  <c:v>#N/A</c:v>
                </c:pt>
                <c:pt idx="139">
                  <c:v>#N/A</c:v>
                </c:pt>
                <c:pt idx="140">
                  <c:v>56.089925736649761</c:v>
                </c:pt>
                <c:pt idx="141">
                  <c:v>#N/A</c:v>
                </c:pt>
                <c:pt idx="142">
                  <c:v>78.470303545304816</c:v>
                </c:pt>
                <c:pt idx="143">
                  <c:v>68.341407116448863</c:v>
                </c:pt>
                <c:pt idx="144">
                  <c:v>63.895501186522999</c:v>
                </c:pt>
                <c:pt idx="145">
                  <c:v>#N/A</c:v>
                </c:pt>
                <c:pt idx="146">
                  <c:v>#N/A</c:v>
                </c:pt>
                <c:pt idx="147">
                  <c:v>#N/A</c:v>
                </c:pt>
                <c:pt idx="148">
                  <c:v>#N/A</c:v>
                </c:pt>
                <c:pt idx="149">
                  <c:v>44.449999999999982</c:v>
                </c:pt>
                <c:pt idx="150">
                  <c:v>#N/A</c:v>
                </c:pt>
                <c:pt idx="151">
                  <c:v>#N/A</c:v>
                </c:pt>
                <c:pt idx="152">
                  <c:v>#N/A</c:v>
                </c:pt>
                <c:pt idx="153">
                  <c:v>#N/A</c:v>
                </c:pt>
                <c:pt idx="154">
                  <c:v>61.249999999999993</c:v>
                </c:pt>
                <c:pt idx="155">
                  <c:v>#N/A</c:v>
                </c:pt>
                <c:pt idx="156">
                  <c:v>#N/A</c:v>
                </c:pt>
                <c:pt idx="157">
                  <c:v>#N/A</c:v>
                </c:pt>
                <c:pt idx="158">
                  <c:v>#N/A</c:v>
                </c:pt>
                <c:pt idx="159">
                  <c:v>#N/A</c:v>
                </c:pt>
                <c:pt idx="160">
                  <c:v>44.999999999999979</c:v>
                </c:pt>
                <c:pt idx="161">
                  <c:v>44.449999999999989</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63.768638499262678</c:v>
                </c:pt>
                <c:pt idx="173">
                  <c:v>53.950428129023472</c:v>
                </c:pt>
                <c:pt idx="174">
                  <c:v>#N/A</c:v>
                </c:pt>
                <c:pt idx="175">
                  <c:v>#N/A</c:v>
                </c:pt>
                <c:pt idx="176">
                  <c:v>58.04528038006729</c:v>
                </c:pt>
                <c:pt idx="177">
                  <c:v>37.369999999999983</c:v>
                </c:pt>
                <c:pt idx="178">
                  <c:v>50.149999999999984</c:v>
                </c:pt>
                <c:pt idx="179">
                  <c:v>60.510712451806747</c:v>
                </c:pt>
                <c:pt idx="180">
                  <c:v>50.238329459996869</c:v>
                </c:pt>
                <c:pt idx="181">
                  <c:v>#N/A</c:v>
                </c:pt>
                <c:pt idx="182">
                  <c:v>#N/A</c:v>
                </c:pt>
                <c:pt idx="183">
                  <c:v>#N/A</c:v>
                </c:pt>
                <c:pt idx="184">
                  <c:v>#N/A</c:v>
                </c:pt>
                <c:pt idx="185">
                  <c:v>114.99999999999994</c:v>
                </c:pt>
                <c:pt idx="186">
                  <c:v>114.9999999999999</c:v>
                </c:pt>
                <c:pt idx="187">
                  <c:v>#N/A</c:v>
                </c:pt>
                <c:pt idx="188">
                  <c:v>#N/A</c:v>
                </c:pt>
                <c:pt idx="189">
                  <c:v>#N/A</c:v>
                </c:pt>
                <c:pt idx="190">
                  <c:v>#N/A</c:v>
                </c:pt>
                <c:pt idx="191">
                  <c:v>49.949999999999982</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46.499999999999957</c:v>
                </c:pt>
                <c:pt idx="210">
                  <c:v>50.521249229779336</c:v>
                </c:pt>
                <c:pt idx="211">
                  <c:v>65.999999999999972</c:v>
                </c:pt>
                <c:pt idx="212">
                  <c:v>51.817110237480065</c:v>
                </c:pt>
                <c:pt idx="213">
                  <c:v>67.999999999999986</c:v>
                </c:pt>
                <c:pt idx="214">
                  <c:v>70.147631206504457</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52.735387995094747</c:v>
                </c:pt>
                <c:pt idx="229">
                  <c:v>72.998959793892197</c:v>
                </c:pt>
                <c:pt idx="230">
                  <c:v>#N/A</c:v>
                </c:pt>
                <c:pt idx="231">
                  <c:v>#N/A</c:v>
                </c:pt>
                <c:pt idx="232">
                  <c:v>59.954967659812823</c:v>
                </c:pt>
                <c:pt idx="233">
                  <c:v>44.651495280003147</c:v>
                </c:pt>
                <c:pt idx="234">
                  <c:v>#N/A</c:v>
                </c:pt>
                <c:pt idx="235">
                  <c:v>52.029204111852195</c:v>
                </c:pt>
                <c:pt idx="236">
                  <c:v>#N/A</c:v>
                </c:pt>
                <c:pt idx="237">
                  <c:v>#N/A</c:v>
                </c:pt>
                <c:pt idx="238">
                  <c:v>#N/A</c:v>
                </c:pt>
                <c:pt idx="239">
                  <c:v>#N/A</c:v>
                </c:pt>
                <c:pt idx="240">
                  <c:v>54.152447835647081</c:v>
                </c:pt>
                <c:pt idx="241">
                  <c:v>#N/A</c:v>
                </c:pt>
                <c:pt idx="242">
                  <c:v>52.502953648415961</c:v>
                </c:pt>
                <c:pt idx="243">
                  <c:v>95.600243290906477</c:v>
                </c:pt>
                <c:pt idx="244">
                  <c:v>#N/A</c:v>
                </c:pt>
                <c:pt idx="245">
                  <c:v>65.999999999999972</c:v>
                </c:pt>
                <c:pt idx="246">
                  <c:v>#N/A</c:v>
                </c:pt>
                <c:pt idx="247">
                  <c:v>#N/A</c:v>
                </c:pt>
                <c:pt idx="248">
                  <c:v>#N/A</c:v>
                </c:pt>
                <c:pt idx="249">
                  <c:v>#N/A</c:v>
                </c:pt>
                <c:pt idx="250">
                  <c:v>93.085630222442759</c:v>
                </c:pt>
                <c:pt idx="251">
                  <c:v>54.483284297840306</c:v>
                </c:pt>
                <c:pt idx="252">
                  <c:v>37.499999999999986</c:v>
                </c:pt>
                <c:pt idx="253">
                  <c:v>55.650842022661408</c:v>
                </c:pt>
                <c:pt idx="254">
                  <c:v>43.838713823563069</c:v>
                </c:pt>
                <c:pt idx="255">
                  <c:v>#N/A</c:v>
                </c:pt>
                <c:pt idx="256">
                  <c:v>#N/A</c:v>
                </c:pt>
                <c:pt idx="257">
                  <c:v>91.42999999999995</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56.754374454370989</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68.999999999999972</c:v>
                </c:pt>
                <c:pt idx="285">
                  <c:v>#N/A</c:v>
                </c:pt>
                <c:pt idx="286">
                  <c:v>23.949999999999989</c:v>
                </c:pt>
                <c:pt idx="287">
                  <c:v>#N/A</c:v>
                </c:pt>
                <c:pt idx="288">
                  <c:v>37.799416455070038</c:v>
                </c:pt>
                <c:pt idx="289">
                  <c:v>46.908990674098902</c:v>
                </c:pt>
                <c:pt idx="290">
                  <c:v>#N/A</c:v>
                </c:pt>
                <c:pt idx="291">
                  <c:v>#N/A</c:v>
                </c:pt>
                <c:pt idx="292">
                  <c:v>79.181012945934285</c:v>
                </c:pt>
                <c:pt idx="293">
                  <c:v>41.477470678082561</c:v>
                </c:pt>
                <c:pt idx="294">
                  <c:v>#N/A</c:v>
                </c:pt>
                <c:pt idx="295">
                  <c:v>#N/A</c:v>
                </c:pt>
                <c:pt idx="296">
                  <c:v>59.899999999999956</c:v>
                </c:pt>
                <c:pt idx="297">
                  <c:v>47.234192384384286</c:v>
                </c:pt>
                <c:pt idx="298">
                  <c:v>#N/A</c:v>
                </c:pt>
                <c:pt idx="299">
                  <c:v>44.003744784654906</c:v>
                </c:pt>
                <c:pt idx="300">
                  <c:v>44.00374478465492</c:v>
                </c:pt>
                <c:pt idx="301">
                  <c:v>26.899999999999981</c:v>
                </c:pt>
                <c:pt idx="302">
                  <c:v>28.254813366468603</c:v>
                </c:pt>
                <c:pt idx="303">
                  <c:v>42.999999999999964</c:v>
                </c:pt>
                <c:pt idx="304">
                  <c:v>38.249999999999986</c:v>
                </c:pt>
                <c:pt idx="305">
                  <c:v>68.977142883476773</c:v>
                </c:pt>
                <c:pt idx="306">
                  <c:v>38</c:v>
                </c:pt>
                <c:pt idx="307">
                  <c:v>29.469999999999978</c:v>
                </c:pt>
                <c:pt idx="308">
                  <c:v>27.649999999999991</c:v>
                </c:pt>
                <c:pt idx="309">
                  <c:v>30.679999999999978</c:v>
                </c:pt>
                <c:pt idx="310">
                  <c:v>#N/A</c:v>
                </c:pt>
                <c:pt idx="311">
                  <c:v>#N/A</c:v>
                </c:pt>
                <c:pt idx="312">
                  <c:v>78.50712191043857</c:v>
                </c:pt>
                <c:pt idx="313">
                  <c:v>41.32387506280287</c:v>
                </c:pt>
                <c:pt idx="314">
                  <c:v>30.67086956521737</c:v>
                </c:pt>
                <c:pt idx="315">
                  <c:v>31.5</c:v>
                </c:pt>
                <c:pt idx="316">
                  <c:v>32.559999999999995</c:v>
                </c:pt>
                <c:pt idx="317">
                  <c:v>#N/A</c:v>
                </c:pt>
                <c:pt idx="318">
                  <c:v>31.999999999999982</c:v>
                </c:pt>
                <c:pt idx="319">
                  <c:v>#N/A</c:v>
                </c:pt>
                <c:pt idx="320">
                  <c:v>#N/A</c:v>
                </c:pt>
                <c:pt idx="321">
                  <c:v>35.939999999999976</c:v>
                </c:pt>
                <c:pt idx="322">
                  <c:v>44.650351234525957</c:v>
                </c:pt>
                <c:pt idx="323">
                  <c:v>29.499999999999964</c:v>
                </c:pt>
                <c:pt idx="324">
                  <c:v>#N/A</c:v>
                </c:pt>
                <c:pt idx="325">
                  <c:v>#N/A</c:v>
                </c:pt>
                <c:pt idx="326">
                  <c:v>31.499999999999979</c:v>
                </c:pt>
                <c:pt idx="327">
                  <c:v>36.805339454115604</c:v>
                </c:pt>
                <c:pt idx="328">
                  <c:v>33.041294219804215</c:v>
                </c:pt>
                <c:pt idx="329">
                  <c:v>#N/A</c:v>
                </c:pt>
                <c:pt idx="330">
                  <c:v>#N/A</c:v>
                </c:pt>
                <c:pt idx="331">
                  <c:v>49.249999999999964</c:v>
                </c:pt>
                <c:pt idx="332">
                  <c:v>#N/A</c:v>
                </c:pt>
                <c:pt idx="333">
                  <c:v>#N/A</c:v>
                </c:pt>
                <c:pt idx="334">
                  <c:v>31.307688578621146</c:v>
                </c:pt>
                <c:pt idx="335">
                  <c:v>31.667071018228185</c:v>
                </c:pt>
                <c:pt idx="336">
                  <c:v>49.249999999999957</c:v>
                </c:pt>
                <c:pt idx="337">
                  <c:v>31.789828310522275</c:v>
                </c:pt>
                <c:pt idx="338">
                  <c:v>#N/A</c:v>
                </c:pt>
                <c:pt idx="339">
                  <c:v>24.999999999999989</c:v>
                </c:pt>
                <c:pt idx="340">
                  <c:v>24.999999999999989</c:v>
                </c:pt>
                <c:pt idx="341">
                  <c:v>#N/A</c:v>
                </c:pt>
                <c:pt idx="342">
                  <c:v>25.90583179983706</c:v>
                </c:pt>
                <c:pt idx="343">
                  <c:v>22.869299422822891</c:v>
                </c:pt>
                <c:pt idx="344">
                  <c:v>#N/A</c:v>
                </c:pt>
                <c:pt idx="345">
                  <c:v>#N/A</c:v>
                </c:pt>
                <c:pt idx="346">
                  <c:v>26.991768317662522</c:v>
                </c:pt>
                <c:pt idx="347">
                  <c:v>54.056426572876141</c:v>
                </c:pt>
                <c:pt idx="348">
                  <c:v>#N/A</c:v>
                </c:pt>
                <c:pt idx="349">
                  <c:v>22.904699064870062</c:v>
                </c:pt>
                <c:pt idx="350">
                  <c:v>24.360701884070593</c:v>
                </c:pt>
                <c:pt idx="351">
                  <c:v>25.609999999999992</c:v>
                </c:pt>
                <c:pt idx="352">
                  <c:v>#N/A</c:v>
                </c:pt>
                <c:pt idx="353">
                  <c:v>52.999999999999972</c:v>
                </c:pt>
                <c:pt idx="354">
                  <c:v>#N/A</c:v>
                </c:pt>
                <c:pt idx="355">
                  <c:v>#N/A</c:v>
                </c:pt>
                <c:pt idx="356">
                  <c:v>#N/A</c:v>
                </c:pt>
                <c:pt idx="357">
                  <c:v>22.91855669688438</c:v>
                </c:pt>
                <c:pt idx="358">
                  <c:v>21.474025593952646</c:v>
                </c:pt>
                <c:pt idx="359">
                  <c:v>22.849999999999987</c:v>
                </c:pt>
                <c:pt idx="360">
                  <c:v>21.47402559395265</c:v>
                </c:pt>
                <c:pt idx="361">
                  <c:v>24.365425710040913</c:v>
                </c:pt>
                <c:pt idx="362">
                  <c:v>#N/A</c:v>
                </c:pt>
                <c:pt idx="363">
                  <c:v>#N/A</c:v>
                </c:pt>
                <c:pt idx="364">
                  <c:v>26.911635227084208</c:v>
                </c:pt>
                <c:pt idx="365">
                  <c:v>#N/A</c:v>
                </c:pt>
                <c:pt idx="366">
                  <c:v>26.249999999999979</c:v>
                </c:pt>
                <c:pt idx="367">
                  <c:v>#N/A</c:v>
                </c:pt>
                <c:pt idx="368">
                  <c:v>#N/A</c:v>
                </c:pt>
                <c:pt idx="369">
                  <c:v>23.699999999999985</c:v>
                </c:pt>
                <c:pt idx="370">
                  <c:v>#N/A</c:v>
                </c:pt>
                <c:pt idx="371">
                  <c:v>21.861835493077248</c:v>
                </c:pt>
                <c:pt idx="372">
                  <c:v>36.249999999999972</c:v>
                </c:pt>
                <c:pt idx="373">
                  <c:v>23.663435930058441</c:v>
                </c:pt>
                <c:pt idx="374">
                  <c:v>27.999999999999986</c:v>
                </c:pt>
                <c:pt idx="375">
                  <c:v>24.899999999999984</c:v>
                </c:pt>
                <c:pt idx="376">
                  <c:v>#N/A</c:v>
                </c:pt>
                <c:pt idx="377">
                  <c:v>34.999999999999979</c:v>
                </c:pt>
                <c:pt idx="378">
                  <c:v>24.999999999999989</c:v>
                </c:pt>
                <c:pt idx="379">
                  <c:v>#N/A</c:v>
                </c:pt>
                <c:pt idx="380">
                  <c:v>#N/A</c:v>
                </c:pt>
                <c:pt idx="381">
                  <c:v>#N/A</c:v>
                </c:pt>
                <c:pt idx="382">
                  <c:v>27.499999999999989</c:v>
                </c:pt>
                <c:pt idx="383">
                  <c:v>22.400262543932332</c:v>
                </c:pt>
                <c:pt idx="384">
                  <c:v>26.274017324539958</c:v>
                </c:pt>
                <c:pt idx="385">
                  <c:v>26.274017324539958</c:v>
                </c:pt>
                <c:pt idx="386">
                  <c:v>24.349999999999987</c:v>
                </c:pt>
                <c:pt idx="387">
                  <c:v>24.289999999999981</c:v>
                </c:pt>
                <c:pt idx="388">
                  <c:v>23.999999999999996</c:v>
                </c:pt>
                <c:pt idx="389">
                  <c:v>35.749999999999986</c:v>
                </c:pt>
                <c:pt idx="390">
                  <c:v>29.949999999999978</c:v>
                </c:pt>
                <c:pt idx="391">
                  <c:v>22.400262543932332</c:v>
                </c:pt>
                <c:pt idx="392">
                  <c:v>45.749999999999979</c:v>
                </c:pt>
                <c:pt idx="393">
                  <c:v>24.999999999999986</c:v>
                </c:pt>
                <c:pt idx="394">
                  <c:v>33.799999999999976</c:v>
                </c:pt>
                <c:pt idx="395">
                  <c:v>31.499999999999993</c:v>
                </c:pt>
                <c:pt idx="396">
                  <c:v>31.678187811827417</c:v>
                </c:pt>
                <c:pt idx="397">
                  <c:v>#N/A</c:v>
                </c:pt>
                <c:pt idx="398">
                  <c:v>#N/A</c:v>
                </c:pt>
                <c:pt idx="399">
                  <c:v>#N/A</c:v>
                </c:pt>
                <c:pt idx="400">
                  <c:v>42.999999999999986</c:v>
                </c:pt>
                <c:pt idx="401">
                  <c:v>33.799999999999983</c:v>
                </c:pt>
                <c:pt idx="402">
                  <c:v>35.999999999999972</c:v>
                </c:pt>
                <c:pt idx="403">
                  <c:v>#N/A</c:v>
                </c:pt>
                <c:pt idx="404">
                  <c:v>#N/A</c:v>
                </c:pt>
                <c:pt idx="405">
                  <c:v>32.329999999999984</c:v>
                </c:pt>
                <c:pt idx="406">
                  <c:v>24.164272542911316</c:v>
                </c:pt>
                <c:pt idx="407">
                  <c:v>22.999999999999989</c:v>
                </c:pt>
                <c:pt idx="408">
                  <c:v>#N/A</c:v>
                </c:pt>
                <c:pt idx="409">
                  <c:v>21.192875551529205</c:v>
                </c:pt>
                <c:pt idx="410">
                  <c:v>22.999999999999989</c:v>
                </c:pt>
                <c:pt idx="411">
                  <c:v>#N/A</c:v>
                </c:pt>
                <c:pt idx="412">
                  <c:v>29.499999999999993</c:v>
                </c:pt>
                <c:pt idx="413">
                  <c:v>20.704147065462731</c:v>
                </c:pt>
                <c:pt idx="414">
                  <c:v>25.099999999999991</c:v>
                </c:pt>
                <c:pt idx="415">
                  <c:v>20.499999999999989</c:v>
                </c:pt>
                <c:pt idx="416">
                  <c:v>#N/A</c:v>
                </c:pt>
                <c:pt idx="417">
                  <c:v>#N/A</c:v>
                </c:pt>
                <c:pt idx="418">
                  <c:v>33.799999999999983</c:v>
                </c:pt>
                <c:pt idx="419">
                  <c:v>25.325214644236112</c:v>
                </c:pt>
                <c:pt idx="420">
                  <c:v>26.89490505201206</c:v>
                </c:pt>
                <c:pt idx="421">
                  <c:v>#N/A</c:v>
                </c:pt>
                <c:pt idx="422">
                  <c:v>21.529999999999998</c:v>
                </c:pt>
                <c:pt idx="423">
                  <c:v>#N/A</c:v>
                </c:pt>
                <c:pt idx="424">
                  <c:v>#N/A</c:v>
                </c:pt>
                <c:pt idx="425">
                  <c:v>28.094919912215154</c:v>
                </c:pt>
                <c:pt idx="426">
                  <c:v>39.642762409714614</c:v>
                </c:pt>
                <c:pt idx="427">
                  <c:v>21.000000000000007</c:v>
                </c:pt>
                <c:pt idx="428">
                  <c:v>21.739562171228037</c:v>
                </c:pt>
                <c:pt idx="429">
                  <c:v>#N/A</c:v>
                </c:pt>
                <c:pt idx="430">
                  <c:v>#N/A</c:v>
                </c:pt>
                <c:pt idx="431">
                  <c:v>#N/A</c:v>
                </c:pt>
                <c:pt idx="432">
                  <c:v>#N/A</c:v>
                </c:pt>
                <c:pt idx="433">
                  <c:v>21.261896107004858</c:v>
                </c:pt>
                <c:pt idx="434">
                  <c:v>22.227957869641941</c:v>
                </c:pt>
                <c:pt idx="435">
                  <c:v>23.394867663136907</c:v>
                </c:pt>
                <c:pt idx="436">
                  <c:v>#N/A</c:v>
                </c:pt>
                <c:pt idx="437">
                  <c:v>#N/A</c:v>
                </c:pt>
                <c:pt idx="438">
                  <c:v>19.499999999999989</c:v>
                </c:pt>
                <c:pt idx="439">
                  <c:v>#N/A</c:v>
                </c:pt>
                <c:pt idx="440">
                  <c:v>#N/A</c:v>
                </c:pt>
                <c:pt idx="441">
                  <c:v>22.505172277125627</c:v>
                </c:pt>
                <c:pt idx="442">
                  <c:v>16.732345615769574</c:v>
                </c:pt>
                <c:pt idx="443">
                  <c:v>18.983025137781574</c:v>
                </c:pt>
                <c:pt idx="444">
                  <c:v>15.599999999999996</c:v>
                </c:pt>
                <c:pt idx="445">
                  <c:v>15.599999999999985</c:v>
                </c:pt>
                <c:pt idx="446">
                  <c:v>22.499999999999989</c:v>
                </c:pt>
                <c:pt idx="447">
                  <c:v>15.849999999999994</c:v>
                </c:pt>
                <c:pt idx="448">
                  <c:v>13.249999999999993</c:v>
                </c:pt>
                <c:pt idx="449">
                  <c:v>#N/A</c:v>
                </c:pt>
                <c:pt idx="450">
                  <c:v>26.499999999999972</c:v>
                </c:pt>
                <c:pt idx="451">
                  <c:v>15.849999999999994</c:v>
                </c:pt>
                <c:pt idx="452">
                  <c:v>33.129999999999981</c:v>
                </c:pt>
                <c:pt idx="453">
                  <c:v>24.999999999999993</c:v>
                </c:pt>
                <c:pt idx="454">
                  <c:v>41.041842934614571</c:v>
                </c:pt>
                <c:pt idx="455">
                  <c:v>46.043028708536646</c:v>
                </c:pt>
                <c:pt idx="456">
                  <c:v>#N/A</c:v>
                </c:pt>
                <c:pt idx="457">
                  <c:v>#N/A</c:v>
                </c:pt>
                <c:pt idx="458">
                  <c:v>25.499999999999989</c:v>
                </c:pt>
                <c:pt idx="459">
                  <c:v>20.595368207426421</c:v>
                </c:pt>
                <c:pt idx="460">
                  <c:v>14.349999999999993</c:v>
                </c:pt>
                <c:pt idx="461">
                  <c:v>25.285442833023865</c:v>
                </c:pt>
                <c:pt idx="462">
                  <c:v>21.78</c:v>
                </c:pt>
                <c:pt idx="463">
                  <c:v>14.749999999999993</c:v>
                </c:pt>
                <c:pt idx="464">
                  <c:v>11.999999999999993</c:v>
                </c:pt>
                <c:pt idx="465">
                  <c:v>13.45</c:v>
                </c:pt>
                <c:pt idx="466">
                  <c:v>#N/A</c:v>
                </c:pt>
                <c:pt idx="467">
                  <c:v>#N/A</c:v>
                </c:pt>
                <c:pt idx="468">
                  <c:v>13.449999999999989</c:v>
                </c:pt>
                <c:pt idx="469">
                  <c:v>#N/A</c:v>
                </c:pt>
                <c:pt idx="470">
                  <c:v>28.318027054854927</c:v>
                </c:pt>
                <c:pt idx="471">
                  <c:v>#N/A</c:v>
                </c:pt>
                <c:pt idx="472">
                  <c:v>14.209999999999997</c:v>
                </c:pt>
                <c:pt idx="473">
                  <c:v>#N/A</c:v>
                </c:pt>
                <c:pt idx="474">
                  <c:v>#N/A</c:v>
                </c:pt>
                <c:pt idx="475">
                  <c:v>19.509999999999984</c:v>
                </c:pt>
                <c:pt idx="476">
                  <c:v>#N/A</c:v>
                </c:pt>
                <c:pt idx="477">
                  <c:v>#N/A</c:v>
                </c:pt>
                <c:pt idx="478">
                  <c:v>#N/A</c:v>
                </c:pt>
                <c:pt idx="479">
                  <c:v>#N/A</c:v>
                </c:pt>
                <c:pt idx="480">
                  <c:v>15.629999999999999</c:v>
                </c:pt>
                <c:pt idx="481">
                  <c:v>14.100000000000001</c:v>
                </c:pt>
                <c:pt idx="482">
                  <c:v>11.969999999999995</c:v>
                </c:pt>
                <c:pt idx="483">
                  <c:v>#N/A</c:v>
                </c:pt>
                <c:pt idx="484">
                  <c:v>#N/A</c:v>
                </c:pt>
                <c:pt idx="485">
                  <c:v>#N/A</c:v>
                </c:pt>
                <c:pt idx="486">
                  <c:v>31.86999999999999</c:v>
                </c:pt>
                <c:pt idx="487">
                  <c:v>#N/A</c:v>
                </c:pt>
                <c:pt idx="488">
                  <c:v>#N/A</c:v>
                </c:pt>
                <c:pt idx="489">
                  <c:v>25.999999999999989</c:v>
                </c:pt>
                <c:pt idx="490">
                  <c:v>#N/A</c:v>
                </c:pt>
                <c:pt idx="491">
                  <c:v>#N/A</c:v>
                </c:pt>
                <c:pt idx="492">
                  <c:v>#N/A</c:v>
                </c:pt>
                <c:pt idx="493">
                  <c:v>#N/A</c:v>
                </c:pt>
                <c:pt idx="494">
                  <c:v>13.86999999999999</c:v>
                </c:pt>
                <c:pt idx="495">
                  <c:v>#N/A</c:v>
                </c:pt>
                <c:pt idx="496">
                  <c:v>#N/A</c:v>
                </c:pt>
                <c:pt idx="497">
                  <c:v>18.569999999999997</c:v>
                </c:pt>
                <c:pt idx="498">
                  <c:v>#N/A</c:v>
                </c:pt>
                <c:pt idx="499">
                  <c:v>#N/A</c:v>
                </c:pt>
                <c:pt idx="500">
                  <c:v>14</c:v>
                </c:pt>
                <c:pt idx="501">
                  <c:v>#N/A</c:v>
                </c:pt>
                <c:pt idx="502">
                  <c:v>16.729999999999993</c:v>
                </c:pt>
                <c:pt idx="503">
                  <c:v>13.519999999999985</c:v>
                </c:pt>
                <c:pt idx="504">
                  <c:v>30.249999999999982</c:v>
                </c:pt>
                <c:pt idx="505">
                  <c:v>23.134714674745712</c:v>
                </c:pt>
                <c:pt idx="506">
                  <c:v>#N/A</c:v>
                </c:pt>
                <c:pt idx="507">
                  <c:v>#N/A</c:v>
                </c:pt>
                <c:pt idx="508">
                  <c:v>#N/A</c:v>
                </c:pt>
                <c:pt idx="509">
                  <c:v>#N/A</c:v>
                </c:pt>
                <c:pt idx="510">
                  <c:v>#N/A</c:v>
                </c:pt>
                <c:pt idx="511">
                  <c:v>16.699999999999989</c:v>
                </c:pt>
                <c:pt idx="512">
                  <c:v>13.249999999999995</c:v>
                </c:pt>
                <c:pt idx="513">
                  <c:v>#N/A</c:v>
                </c:pt>
                <c:pt idx="514">
                  <c:v>22.999999999999993</c:v>
                </c:pt>
                <c:pt idx="515">
                  <c:v>#N/A</c:v>
                </c:pt>
                <c:pt idx="516">
                  <c:v>#N/A</c:v>
                </c:pt>
                <c:pt idx="517">
                  <c:v>#N/A</c:v>
                </c:pt>
                <c:pt idx="518">
                  <c:v>17.459999999999997</c:v>
                </c:pt>
                <c:pt idx="519">
                  <c:v>16.239999999999984</c:v>
                </c:pt>
                <c:pt idx="520">
                  <c:v>#N/A</c:v>
                </c:pt>
                <c:pt idx="521">
                  <c:v>24.879999999999995</c:v>
                </c:pt>
                <c:pt idx="522">
                  <c:v>#N/A</c:v>
                </c:pt>
                <c:pt idx="523">
                  <c:v>#N/A</c:v>
                </c:pt>
                <c:pt idx="524">
                  <c:v>17.149999999999991</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35FF-434F-8624-AE529837B85B}"/>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Plant_Nominal'!$O$26:$O$1000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43.084417603277231</c:v>
                </c:pt>
                <c:pt idx="24">
                  <c:v>43.300658308333503</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44.999999999999979</c:v>
                </c:pt>
                <c:pt idx="100">
                  <c:v>#N/A</c:v>
                </c:pt>
                <c:pt idx="101">
                  <c:v>#N/A</c:v>
                </c:pt>
                <c:pt idx="102">
                  <c:v>#N/A</c:v>
                </c:pt>
                <c:pt idx="103">
                  <c:v>#N/A</c:v>
                </c:pt>
                <c:pt idx="104">
                  <c:v>#N/A</c:v>
                </c:pt>
                <c:pt idx="105">
                  <c:v>#N/A</c:v>
                </c:pt>
                <c:pt idx="106">
                  <c:v>53.999999999999972</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72.82912917587656</c:v>
                </c:pt>
                <c:pt idx="140">
                  <c:v>#N/A</c:v>
                </c:pt>
                <c:pt idx="141">
                  <c:v>#N/A</c:v>
                </c:pt>
                <c:pt idx="142">
                  <c:v>#N/A</c:v>
                </c:pt>
                <c:pt idx="143">
                  <c:v>#N/A</c:v>
                </c:pt>
                <c:pt idx="144">
                  <c:v>#N/A</c:v>
                </c:pt>
                <c:pt idx="145">
                  <c:v>#N/A</c:v>
                </c:pt>
                <c:pt idx="146">
                  <c:v>86.106911464527656</c:v>
                </c:pt>
                <c:pt idx="147">
                  <c:v>86.276956030346255</c:v>
                </c:pt>
                <c:pt idx="148">
                  <c:v>94.611297782011832</c:v>
                </c:pt>
                <c:pt idx="149">
                  <c:v>#N/A</c:v>
                </c:pt>
                <c:pt idx="150">
                  <c:v>125.99999999999997</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112.75037063281312</c:v>
                </c:pt>
                <c:pt idx="265">
                  <c:v>111.86625941300805</c:v>
                </c:pt>
                <c:pt idx="266">
                  <c:v>#N/A</c:v>
                </c:pt>
                <c:pt idx="267">
                  <c:v>67.129191765903741</c:v>
                </c:pt>
                <c:pt idx="268">
                  <c:v>#N/A</c:v>
                </c:pt>
                <c:pt idx="269">
                  <c:v>#N/A</c:v>
                </c:pt>
                <c:pt idx="270">
                  <c:v>#N/A</c:v>
                </c:pt>
                <c:pt idx="271">
                  <c:v>#N/A</c:v>
                </c:pt>
                <c:pt idx="272">
                  <c:v>#N/A</c:v>
                </c:pt>
                <c:pt idx="273">
                  <c:v>56.610780455243635</c:v>
                </c:pt>
                <c:pt idx="274">
                  <c:v>#N/A</c:v>
                </c:pt>
                <c:pt idx="275">
                  <c:v>51.649999999999991</c:v>
                </c:pt>
                <c:pt idx="276">
                  <c:v>70.999999999999986</c:v>
                </c:pt>
                <c:pt idx="277">
                  <c:v>62.649999999999991</c:v>
                </c:pt>
                <c:pt idx="278">
                  <c:v>#N/A</c:v>
                </c:pt>
                <c:pt idx="279">
                  <c:v>65.782139378355097</c:v>
                </c:pt>
                <c:pt idx="280">
                  <c:v>#N/A</c:v>
                </c:pt>
                <c:pt idx="281">
                  <c:v>#N/A</c:v>
                </c:pt>
                <c:pt idx="282">
                  <c:v>#N/A</c:v>
                </c:pt>
                <c:pt idx="283">
                  <c:v>#N/A</c:v>
                </c:pt>
                <c:pt idx="284">
                  <c:v>#N/A</c:v>
                </c:pt>
                <c:pt idx="285">
                  <c:v>32.294506247004961</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#N/A</c:v>
                </c:pt>
                <c:pt idx="319">
                  <c:v>67.789721371781809</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52.209194404598669</c:v>
                </c:pt>
                <c:pt idx="334">
                  <c:v>#N/A</c:v>
                </c:pt>
                <c:pt idx="335">
                  <c:v>#N/A</c:v>
                </c:pt>
                <c:pt idx="336">
                  <c:v>#N/A</c:v>
                </c:pt>
                <c:pt idx="337">
                  <c:v>#N/A</c:v>
                </c:pt>
                <c:pt idx="338">
                  <c:v>#N/A</c:v>
                </c:pt>
                <c:pt idx="339">
                  <c:v>#N/A</c:v>
                </c:pt>
                <c:pt idx="340">
                  <c:v>#N/A</c:v>
                </c:pt>
                <c:pt idx="341">
                  <c:v>49.535011922718681</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58.999999999999972</c:v>
                </c:pt>
                <c:pt idx="355">
                  <c:v>59</c:v>
                </c:pt>
                <c:pt idx="356">
                  <c:v>#N/A</c:v>
                </c:pt>
                <c:pt idx="357">
                  <c:v>#N/A</c:v>
                </c:pt>
                <c:pt idx="358">
                  <c:v>#N/A</c:v>
                </c:pt>
                <c:pt idx="359">
                  <c:v>#N/A</c:v>
                </c:pt>
                <c:pt idx="360">
                  <c:v>#N/A</c:v>
                </c:pt>
                <c:pt idx="361">
                  <c:v>#N/A</c:v>
                </c:pt>
                <c:pt idx="362">
                  <c:v>#N/A</c:v>
                </c:pt>
                <c:pt idx="363">
                  <c:v>#N/A</c:v>
                </c:pt>
                <c:pt idx="364">
                  <c:v>#N/A</c:v>
                </c:pt>
                <c:pt idx="365">
                  <c:v>#N/A</c:v>
                </c:pt>
                <c:pt idx="366">
                  <c:v>#N/A</c:v>
                </c:pt>
                <c:pt idx="367">
                  <c:v>94.999999999999929</c:v>
                </c:pt>
                <c:pt idx="368">
                  <c:v>56.999999999999972</c:v>
                </c:pt>
                <c:pt idx="369">
                  <c:v>#N/A</c:v>
                </c:pt>
                <c:pt idx="370">
                  <c:v>#N/A</c:v>
                </c:pt>
                <c:pt idx="371">
                  <c:v>#N/A</c:v>
                </c:pt>
                <c:pt idx="372">
                  <c:v>#N/A</c:v>
                </c:pt>
                <c:pt idx="373">
                  <c:v>#N/A</c:v>
                </c:pt>
                <c:pt idx="374">
                  <c:v>#N/A</c:v>
                </c:pt>
                <c:pt idx="375">
                  <c:v>#N/A</c:v>
                </c:pt>
                <c:pt idx="376">
                  <c:v>40.936309823435096</c:v>
                </c:pt>
                <c:pt idx="377">
                  <c:v>#N/A</c:v>
                </c:pt>
                <c:pt idx="378">
                  <c:v>#N/A</c:v>
                </c:pt>
                <c:pt idx="379">
                  <c:v>#N/A</c:v>
                </c:pt>
                <c:pt idx="380">
                  <c:v>#N/A</c:v>
                </c:pt>
                <c:pt idx="381">
                  <c:v>43.396186828463911</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44.569446561656065</c:v>
                </c:pt>
                <c:pt idx="398">
                  <c:v>90.660532629784953</c:v>
                </c:pt>
                <c:pt idx="399">
                  <c:v>#N/A</c:v>
                </c:pt>
                <c:pt idx="400">
                  <c:v>#N/A</c:v>
                </c:pt>
                <c:pt idx="401">
                  <c:v>#N/A</c:v>
                </c:pt>
                <c:pt idx="402">
                  <c:v>#N/A</c:v>
                </c:pt>
                <c:pt idx="403">
                  <c:v>#N/A</c:v>
                </c:pt>
                <c:pt idx="404">
                  <c:v>87.999999999999986</c:v>
                </c:pt>
                <c:pt idx="405">
                  <c:v>#N/A</c:v>
                </c:pt>
                <c:pt idx="406">
                  <c:v>#N/A</c:v>
                </c:pt>
                <c:pt idx="407">
                  <c:v>#N/A</c:v>
                </c:pt>
                <c:pt idx="408">
                  <c:v>48.399984598989704</c:v>
                </c:pt>
                <c:pt idx="409">
                  <c:v>#N/A</c:v>
                </c:pt>
                <c:pt idx="410">
                  <c:v>#N/A</c:v>
                </c:pt>
                <c:pt idx="411">
                  <c:v>33.359999999999971</c:v>
                </c:pt>
                <c:pt idx="412">
                  <c:v>#N/A</c:v>
                </c:pt>
                <c:pt idx="413">
                  <c:v>#N/A</c:v>
                </c:pt>
                <c:pt idx="414">
                  <c:v>#N/A</c:v>
                </c:pt>
                <c:pt idx="415">
                  <c:v>#N/A</c:v>
                </c:pt>
                <c:pt idx="416">
                  <c:v>38.499999999999986</c:v>
                </c:pt>
                <c:pt idx="417">
                  <c:v>39.539865490395371</c:v>
                </c:pt>
                <c:pt idx="418">
                  <c:v>#N/A</c:v>
                </c:pt>
                <c:pt idx="419">
                  <c:v>#N/A</c:v>
                </c:pt>
                <c:pt idx="420">
                  <c:v>#N/A</c:v>
                </c:pt>
                <c:pt idx="421">
                  <c:v>49.999999999999979</c:v>
                </c:pt>
                <c:pt idx="422">
                  <c:v>#N/A</c:v>
                </c:pt>
                <c:pt idx="423">
                  <c:v>42.640945196391144</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45.199999999999989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21.949999999999985</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30.622007312377733</c:v>
                </c:pt>
                <c:pt idx="474">
                  <c:v>30.399999999999991</c:v>
                </c:pt>
                <c:pt idx="475">
                  <c:v>#N/A</c:v>
                </c:pt>
                <c:pt idx="476">
                  <c:v>#N/A</c:v>
                </c:pt>
                <c:pt idx="477">
                  <c:v>#N/A</c:v>
                </c:pt>
                <c:pt idx="478">
                  <c:v>#N/A</c:v>
                </c:pt>
                <c:pt idx="479">
                  <c:v>#N/A</c:v>
                </c:pt>
                <c:pt idx="480">
                  <c:v>#N/A</c:v>
                </c:pt>
                <c:pt idx="481">
                  <c:v>#N/A</c:v>
                </c:pt>
                <c:pt idx="482">
                  <c:v>#N/A</c:v>
                </c:pt>
                <c:pt idx="483">
                  <c:v>#N/A</c:v>
                </c:pt>
                <c:pt idx="484">
                  <c:v>44.354861885325441</c:v>
                </c:pt>
                <c:pt idx="485">
                  <c:v>#N/A</c:v>
                </c:pt>
                <c:pt idx="486">
                  <c:v>#N/A</c:v>
                </c:pt>
                <c:pt idx="487">
                  <c:v>22.199999999999978</c:v>
                </c:pt>
                <c:pt idx="488">
                  <c:v>#N/A</c:v>
                </c:pt>
                <c:pt idx="489">
                  <c:v>#N/A</c:v>
                </c:pt>
                <c:pt idx="490">
                  <c:v>#N/A</c:v>
                </c:pt>
                <c:pt idx="491">
                  <c:v>#N/A</c:v>
                </c:pt>
                <c:pt idx="492">
                  <c:v>#N/A</c:v>
                </c:pt>
                <c:pt idx="493">
                  <c:v>#N/A</c:v>
                </c:pt>
                <c:pt idx="494">
                  <c:v>#N/A</c:v>
                </c:pt>
                <c:pt idx="495">
                  <c:v>#N/A</c:v>
                </c:pt>
                <c:pt idx="496">
                  <c:v>31.655097942930329</c:v>
                </c:pt>
                <c:pt idx="497">
                  <c:v>#N/A</c:v>
                </c:pt>
                <c:pt idx="498">
                  <c:v>42.638849298489447</c:v>
                </c:pt>
                <c:pt idx="499">
                  <c:v>52.314635889085295</c:v>
                </c:pt>
                <c:pt idx="500">
                  <c:v>#N/A</c:v>
                </c:pt>
                <c:pt idx="501">
                  <c:v>#N/A</c:v>
                </c:pt>
                <c:pt idx="502">
                  <c:v>#N/A</c:v>
                </c:pt>
                <c:pt idx="503">
                  <c:v>#N/A</c:v>
                </c:pt>
                <c:pt idx="504">
                  <c:v>#N/A</c:v>
                </c:pt>
                <c:pt idx="505">
                  <c:v>#N/A</c:v>
                </c:pt>
                <c:pt idx="506">
                  <c:v>32.749999999999993</c:v>
                </c:pt>
                <c:pt idx="507">
                  <c:v>#N/A</c:v>
                </c:pt>
                <c:pt idx="508">
                  <c:v>#N/A</c:v>
                </c:pt>
                <c:pt idx="509">
                  <c:v>34.149999999999984</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4-35FF-434F-8624-AE529837B85B}"/>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35065"/>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732"/>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Plant_Nominal'!$M$26:$M$1000</c:f>
              <c:numCache>
                <c:formatCode>0.00</c:formatCode>
                <c:ptCount val="975"/>
                <c:pt idx="0">
                  <c:v>#N/A</c:v>
                </c:pt>
                <c:pt idx="1">
                  <c:v>56.749824126498552</c:v>
                </c:pt>
                <c:pt idx="2">
                  <c:v>#N/A</c:v>
                </c:pt>
                <c:pt idx="3">
                  <c:v>#N/A</c:v>
                </c:pt>
                <c:pt idx="4">
                  <c:v>#N/A</c:v>
                </c:pt>
                <c:pt idx="5">
                  <c:v>#N/A</c:v>
                </c:pt>
                <c:pt idx="6">
                  <c:v>#N/A</c:v>
                </c:pt>
                <c:pt idx="7">
                  <c:v>#N/A</c:v>
                </c:pt>
                <c:pt idx="8">
                  <c:v>#N/A</c:v>
                </c:pt>
                <c:pt idx="9">
                  <c:v>#N/A</c:v>
                </c:pt>
                <c:pt idx="10">
                  <c:v>37.598940316297764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23.130414169992342</c:v>
                </c:pt>
                <c:pt idx="31">
                  <c:v>#N/A</c:v>
                </c:pt>
                <c:pt idx="32">
                  <c:v>#N/A</c:v>
                </c:pt>
                <c:pt idx="33">
                  <c:v>#N/A</c:v>
                </c:pt>
                <c:pt idx="34">
                  <c:v>52.599999999999987</c:v>
                </c:pt>
                <c:pt idx="35">
                  <c:v>37.777497544714848</c:v>
                </c:pt>
                <c:pt idx="36">
                  <c:v>#N/A</c:v>
                </c:pt>
                <c:pt idx="37">
                  <c:v>27.249999999999986</c:v>
                </c:pt>
                <c:pt idx="38">
                  <c:v>49.199999999999982</c:v>
                </c:pt>
                <c:pt idx="39">
                  <c:v>49.149999999999991</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51.25985888088136</c:v>
                </c:pt>
                <c:pt idx="56">
                  <c:v>#N/A</c:v>
                </c:pt>
                <c:pt idx="57">
                  <c:v>#N/A</c:v>
                </c:pt>
                <c:pt idx="58">
                  <c:v>#N/A</c:v>
                </c:pt>
                <c:pt idx="59">
                  <c:v>56.678532592746777</c:v>
                </c:pt>
                <c:pt idx="60">
                  <c:v>44.593666571790088</c:v>
                </c:pt>
                <c:pt idx="61">
                  <c:v>#N/A</c:v>
                </c:pt>
                <c:pt idx="62">
                  <c:v>45.661468166771066</c:v>
                </c:pt>
                <c:pt idx="63">
                  <c:v>#N/A</c:v>
                </c:pt>
                <c:pt idx="64">
                  <c:v>#N/A</c:v>
                </c:pt>
                <c:pt idx="65">
                  <c:v>#N/A</c:v>
                </c:pt>
                <c:pt idx="66">
                  <c:v>37.789999999999978</c:v>
                </c:pt>
                <c:pt idx="67">
                  <c:v>#N/A</c:v>
                </c:pt>
                <c:pt idx="68">
                  <c:v>57.105669565442142</c:v>
                </c:pt>
                <c:pt idx="69">
                  <c:v>57.4</c:v>
                </c:pt>
                <c:pt idx="70">
                  <c:v>#N/A</c:v>
                </c:pt>
                <c:pt idx="71">
                  <c:v>#N/A</c:v>
                </c:pt>
                <c:pt idx="72">
                  <c:v>56.619999999999969</c:v>
                </c:pt>
                <c:pt idx="73">
                  <c:v>#N/A</c:v>
                </c:pt>
                <c:pt idx="74">
                  <c:v>62.949999999999989</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60.049999999999976</c:v>
                </c:pt>
                <c:pt idx="90">
                  <c:v>48.749999999999979</c:v>
                </c:pt>
                <c:pt idx="91">
                  <c:v>55.504684467165859</c:v>
                </c:pt>
                <c:pt idx="92">
                  <c:v>48.175550715341849</c:v>
                </c:pt>
                <c:pt idx="93">
                  <c:v>#N/A</c:v>
                </c:pt>
                <c:pt idx="94">
                  <c:v>69.05876303582636</c:v>
                </c:pt>
                <c:pt idx="95">
                  <c:v>#N/A</c:v>
                </c:pt>
                <c:pt idx="96">
                  <c:v>#N/A</c:v>
                </c:pt>
                <c:pt idx="97">
                  <c:v>#N/A</c:v>
                </c:pt>
                <c:pt idx="98">
                  <c:v>#N/A</c:v>
                </c:pt>
                <c:pt idx="99">
                  <c:v>#N/A</c:v>
                </c:pt>
                <c:pt idx="100">
                  <c:v>#N/A</c:v>
                </c:pt>
                <c:pt idx="101">
                  <c:v>#N/A</c:v>
                </c:pt>
                <c:pt idx="102">
                  <c:v>63.77821271875878</c:v>
                </c:pt>
                <c:pt idx="103">
                  <c:v>#N/A</c:v>
                </c:pt>
                <c:pt idx="104">
                  <c:v>72.601505795300668</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86.899999999999935</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101.38999999999994</c:v>
                </c:pt>
                <c:pt idx="158">
                  <c:v>101.38999999999994</c:v>
                </c:pt>
                <c:pt idx="159">
                  <c:v>99.689999999999912</c:v>
                </c:pt>
                <c:pt idx="160">
                  <c:v>#N/A</c:v>
                </c:pt>
                <c:pt idx="161">
                  <c:v>#N/A</c:v>
                </c:pt>
                <c:pt idx="162">
                  <c:v>#N/A</c:v>
                </c:pt>
                <c:pt idx="163">
                  <c:v>63.799999999999955</c:v>
                </c:pt>
                <c:pt idx="164">
                  <c:v>#N/A</c:v>
                </c:pt>
                <c:pt idx="165">
                  <c:v>#N/A</c:v>
                </c:pt>
                <c:pt idx="166">
                  <c:v>#N/A</c:v>
                </c:pt>
                <c:pt idx="167">
                  <c:v>#N/A</c:v>
                </c:pt>
                <c:pt idx="168">
                  <c:v>#N/A</c:v>
                </c:pt>
                <c:pt idx="169">
                  <c:v>103.24999999999996</c:v>
                </c:pt>
                <c:pt idx="170">
                  <c:v>#N/A</c:v>
                </c:pt>
                <c:pt idx="171">
                  <c:v>#N/A</c:v>
                </c:pt>
                <c:pt idx="172">
                  <c:v>#N/A</c:v>
                </c:pt>
                <c:pt idx="173">
                  <c:v>#N/A</c:v>
                </c:pt>
                <c:pt idx="174">
                  <c:v>#N/A</c:v>
                </c:pt>
                <c:pt idx="175">
                  <c:v>59.334499812487266</c:v>
                </c:pt>
                <c:pt idx="176">
                  <c:v>#N/A</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77.499999999999957</c:v>
                </c:pt>
                <c:pt idx="191">
                  <c:v>#N/A</c:v>
                </c:pt>
                <c:pt idx="192">
                  <c:v>103.02197439574653</c:v>
                </c:pt>
                <c:pt idx="193">
                  <c:v>#N/A</c:v>
                </c:pt>
                <c:pt idx="194">
                  <c:v>61.325887023699806</c:v>
                </c:pt>
                <c:pt idx="195">
                  <c:v>#N/A</c:v>
                </c:pt>
                <c:pt idx="196">
                  <c:v>#N/A</c:v>
                </c:pt>
                <c:pt idx="197">
                  <c:v>#N/A</c:v>
                </c:pt>
                <c:pt idx="198">
                  <c:v>64.899999999999977</c:v>
                </c:pt>
                <c:pt idx="199">
                  <c:v>83.853113700123231</c:v>
                </c:pt>
                <c:pt idx="200">
                  <c:v>83.853114120161024</c:v>
                </c:pt>
                <c:pt idx="201">
                  <c:v>83.853113944763862</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117.29999999999994</c:v>
                </c:pt>
                <c:pt idx="219">
                  <c:v>117.29999999999998</c:v>
                </c:pt>
                <c:pt idx="220">
                  <c:v>117.29999999999994</c:v>
                </c:pt>
                <c:pt idx="221">
                  <c:v>117.29999999999993</c:v>
                </c:pt>
                <c:pt idx="222">
                  <c:v>117.29999999999994</c:v>
                </c:pt>
                <c:pt idx="223">
                  <c:v>100.94607885297839</c:v>
                </c:pt>
                <c:pt idx="224">
                  <c:v>#N/A</c:v>
                </c:pt>
                <c:pt idx="225">
                  <c:v>128.8290018251268</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115.46999999999993</c:v>
                </c:pt>
                <c:pt idx="237">
                  <c:v>#N/A</c:v>
                </c:pt>
                <c:pt idx="238">
                  <c:v>#N/A</c:v>
                </c:pt>
                <c:pt idx="239">
                  <c:v>60.804198022100074</c:v>
                </c:pt>
                <c:pt idx="240">
                  <c:v>#N/A</c:v>
                </c:pt>
                <c:pt idx="241">
                  <c:v>117.88487022799035</c:v>
                </c:pt>
                <c:pt idx="242">
                  <c:v>#N/A</c:v>
                </c:pt>
                <c:pt idx="243">
                  <c:v>#N/A</c:v>
                </c:pt>
                <c:pt idx="244">
                  <c:v>100.99999999999994</c:v>
                </c:pt>
                <c:pt idx="245">
                  <c:v>#N/A</c:v>
                </c:pt>
                <c:pt idx="246">
                  <c:v>125.26999999999995</c:v>
                </c:pt>
                <c:pt idx="247">
                  <c:v>121.25999999999998</c:v>
                </c:pt>
                <c:pt idx="248">
                  <c:v>121.25999999999998</c:v>
                </c:pt>
                <c:pt idx="249">
                  <c:v>125.26999999999995</c:v>
                </c:pt>
                <c:pt idx="250">
                  <c:v>#N/A</c:v>
                </c:pt>
                <c:pt idx="251">
                  <c:v>#N/A</c:v>
                </c:pt>
                <c:pt idx="252">
                  <c:v>#N/A</c:v>
                </c:pt>
                <c:pt idx="253">
                  <c:v>#N/A</c:v>
                </c:pt>
                <c:pt idx="254">
                  <c:v>#N/A</c:v>
                </c:pt>
                <c:pt idx="255">
                  <c:v>84.249999999999915</c:v>
                </c:pt>
                <c:pt idx="256">
                  <c:v>114.74999999999991</c:v>
                </c:pt>
                <c:pt idx="257">
                  <c:v>#N/A</c:v>
                </c:pt>
                <c:pt idx="258">
                  <c:v>#N/A</c:v>
                </c:pt>
                <c:pt idx="259">
                  <c:v>116.49999999999996</c:v>
                </c:pt>
                <c:pt idx="260">
                  <c:v>72.862678647962483</c:v>
                </c:pt>
                <c:pt idx="261">
                  <c:v>#N/A</c:v>
                </c:pt>
                <c:pt idx="262">
                  <c:v>#N/A</c:v>
                </c:pt>
                <c:pt idx="263">
                  <c:v>#N/A</c:v>
                </c:pt>
                <c:pt idx="264">
                  <c:v>#N/A</c:v>
                </c:pt>
                <c:pt idx="265">
                  <c:v>#N/A</c:v>
                </c:pt>
                <c:pt idx="266">
                  <c:v>#N/A</c:v>
                </c:pt>
                <c:pt idx="267">
                  <c:v>#N/A</c:v>
                </c:pt>
                <c:pt idx="268">
                  <c:v>#N/A</c:v>
                </c:pt>
                <c:pt idx="269">
                  <c:v>#N/A</c:v>
                </c:pt>
                <c:pt idx="270">
                  <c:v>107.12720451932337</c:v>
                </c:pt>
                <c:pt idx="271">
                  <c:v>101.99999999999994</c:v>
                </c:pt>
                <c:pt idx="272">
                  <c:v>#N/A</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86.899999999999935</c:v>
                </c:pt>
                <c:pt idx="295">
                  <c:v>89.999999999999972</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74.434338628867735</c:v>
                </c:pt>
                <c:pt idx="311">
                  <c:v>55.321451418495101</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94.999999999999957</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82.499999999999957</c:v>
                </c:pt>
                <c:pt idx="339">
                  <c:v>#N/A</c:v>
                </c:pt>
                <c:pt idx="340">
                  <c:v>#N/A</c:v>
                </c:pt>
                <c:pt idx="341">
                  <c:v>#N/A</c:v>
                </c:pt>
                <c:pt idx="342">
                  <c:v>#N/A</c:v>
                </c:pt>
                <c:pt idx="343">
                  <c:v>#N/A</c:v>
                </c:pt>
                <c:pt idx="344">
                  <c:v>32.656039037574182</c:v>
                </c:pt>
                <c:pt idx="345">
                  <c:v>59.999999999999972</c:v>
                </c:pt>
                <c:pt idx="346">
                  <c:v>#N/A</c:v>
                </c:pt>
                <c:pt idx="347">
                  <c:v>#N/A</c:v>
                </c:pt>
                <c:pt idx="348">
                  <c:v>59.999999999999972</c:v>
                </c:pt>
                <c:pt idx="349">
                  <c:v>#N/A</c:v>
                </c:pt>
                <c:pt idx="350">
                  <c:v>#N/A</c:v>
                </c:pt>
                <c:pt idx="351">
                  <c:v>#N/A</c:v>
                </c:pt>
                <c:pt idx="352">
                  <c:v>29.062444939060981</c:v>
                </c:pt>
                <c:pt idx="353">
                  <c:v>#N/A</c:v>
                </c:pt>
                <c:pt idx="354">
                  <c:v>#N/A</c:v>
                </c:pt>
                <c:pt idx="355">
                  <c:v>#N/A</c:v>
                </c:pt>
                <c:pt idx="356">
                  <c:v>33.881012039072004</c:v>
                </c:pt>
                <c:pt idx="357">
                  <c:v>#N/A</c:v>
                </c:pt>
                <c:pt idx="358">
                  <c:v>#N/A</c:v>
                </c:pt>
                <c:pt idx="359">
                  <c:v>#N/A</c:v>
                </c:pt>
                <c:pt idx="360">
                  <c:v>#N/A</c:v>
                </c:pt>
                <c:pt idx="361">
                  <c:v>#N/A</c:v>
                </c:pt>
                <c:pt idx="362">
                  <c:v>59.720329500947948</c:v>
                </c:pt>
                <c:pt idx="363">
                  <c:v>34.439196117634168</c:v>
                </c:pt>
                <c:pt idx="364">
                  <c:v>#N/A</c:v>
                </c:pt>
                <c:pt idx="365">
                  <c:v>26.911635227084208</c:v>
                </c:pt>
                <c:pt idx="366">
                  <c:v>#N/A</c:v>
                </c:pt>
                <c:pt idx="367">
                  <c:v>#N/A</c:v>
                </c:pt>
                <c:pt idx="368">
                  <c:v>#N/A</c:v>
                </c:pt>
                <c:pt idx="369">
                  <c:v>#N/A</c:v>
                </c:pt>
                <c:pt idx="370">
                  <c:v>33.18029267719384</c:v>
                </c:pt>
                <c:pt idx="371">
                  <c:v>#N/A</c:v>
                </c:pt>
                <c:pt idx="372">
                  <c:v>#N/A</c:v>
                </c:pt>
                <c:pt idx="373">
                  <c:v>#N/A</c:v>
                </c:pt>
                <c:pt idx="374">
                  <c:v>#N/A</c:v>
                </c:pt>
                <c:pt idx="375">
                  <c:v>#N/A</c:v>
                </c:pt>
                <c:pt idx="376">
                  <c:v>#N/A</c:v>
                </c:pt>
                <c:pt idx="377">
                  <c:v>#N/A</c:v>
                </c:pt>
                <c:pt idx="378">
                  <c:v>#N/A</c:v>
                </c:pt>
                <c:pt idx="379">
                  <c:v>68.299999999999955</c:v>
                </c:pt>
                <c:pt idx="380">
                  <c:v>71.609999999999985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49.829376268136983</c:v>
                </c:pt>
                <c:pt idx="400">
                  <c:v>#N/A</c:v>
                </c:pt>
                <c:pt idx="401">
                  <c:v>#N/A</c:v>
                </c:pt>
                <c:pt idx="402">
                  <c:v>#N/A</c:v>
                </c:pt>
                <c:pt idx="403">
                  <c:v>54.46889750836889</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58.499999999999972</c:v>
                </c:pt>
                <c:pt idx="425">
                  <c:v>#N/A</c:v>
                </c:pt>
                <c:pt idx="426">
                  <c:v>#N/A</c:v>
                </c:pt>
                <c:pt idx="427">
                  <c:v>#N/A</c:v>
                </c:pt>
                <c:pt idx="428">
                  <c:v>#N/A</c:v>
                </c:pt>
                <c:pt idx="429">
                  <c:v>51.88</c:v>
                </c:pt>
                <c:pt idx="430">
                  <c:v>50.299999999999962</c:v>
                </c:pt>
                <c:pt idx="431">
                  <c:v>37.629999999999981</c:v>
                </c:pt>
                <c:pt idx="432">
                  <c:v>43.849999999999959</c:v>
                </c:pt>
                <c:pt idx="433">
                  <c:v>#N/A</c:v>
                </c:pt>
                <c:pt idx="434">
                  <c:v>#N/A</c:v>
                </c:pt>
                <c:pt idx="435">
                  <c:v>#N/A</c:v>
                </c:pt>
                <c:pt idx="436">
                  <c:v>#N/A</c:v>
                </c:pt>
                <c:pt idx="437">
                  <c:v>44.51760184099362</c:v>
                </c:pt>
                <c:pt idx="438">
                  <c:v>#N/A</c:v>
                </c:pt>
                <c:pt idx="439">
                  <c:v>41.433515894248913</c:v>
                </c:pt>
                <c:pt idx="440">
                  <c:v>42.421067459374576</c:v>
                </c:pt>
                <c:pt idx="441">
                  <c:v>#N/A</c:v>
                </c:pt>
                <c:pt idx="442">
                  <c:v>#N/A</c:v>
                </c:pt>
                <c:pt idx="443">
                  <c:v>#N/A</c:v>
                </c:pt>
                <c:pt idx="444">
                  <c:v>#N/A</c:v>
                </c:pt>
                <c:pt idx="445">
                  <c:v>#N/A</c:v>
                </c:pt>
                <c:pt idx="446">
                  <c:v>#N/A</c:v>
                </c:pt>
                <c:pt idx="447">
                  <c:v>#N/A</c:v>
                </c:pt>
                <c:pt idx="448">
                  <c:v>#N/A</c:v>
                </c:pt>
                <c:pt idx="449">
                  <c:v>27.099999999999987</c:v>
                </c:pt>
                <c:pt idx="450">
                  <c:v>#N/A</c:v>
                </c:pt>
                <c:pt idx="451">
                  <c:v>#N/A</c:v>
                </c:pt>
                <c:pt idx="452">
                  <c:v>#N/A</c:v>
                </c:pt>
                <c:pt idx="453">
                  <c:v>#N/A</c:v>
                </c:pt>
                <c:pt idx="454">
                  <c:v>#N/A</c:v>
                </c:pt>
                <c:pt idx="455">
                  <c:v>#N/A</c:v>
                </c:pt>
                <c:pt idx="456">
                  <c:v>#N/A</c:v>
                </c:pt>
                <c:pt idx="457">
                  <c:v>27.067791176359819</c:v>
                </c:pt>
                <c:pt idx="458">
                  <c:v>#N/A</c:v>
                </c:pt>
                <c:pt idx="459">
                  <c:v>#N/A</c:v>
                </c:pt>
                <c:pt idx="460">
                  <c:v>#N/A</c:v>
                </c:pt>
                <c:pt idx="461">
                  <c:v>#N/A</c:v>
                </c:pt>
                <c:pt idx="462">
                  <c:v>#N/A</c:v>
                </c:pt>
                <c:pt idx="463">
                  <c:v>#N/A</c:v>
                </c:pt>
                <c:pt idx="464">
                  <c:v>#N/A</c:v>
                </c:pt>
                <c:pt idx="465">
                  <c:v>#N/A</c:v>
                </c:pt>
                <c:pt idx="466">
                  <c:v>27.919999999999984</c:v>
                </c:pt>
                <c:pt idx="467">
                  <c:v>28.119999999999994</c:v>
                </c:pt>
                <c:pt idx="468">
                  <c:v>#N/A</c:v>
                </c:pt>
                <c:pt idx="469">
                  <c:v>17.29999999999999</c:v>
                </c:pt>
                <c:pt idx="470">
                  <c:v>#N/A</c:v>
                </c:pt>
                <c:pt idx="471">
                  <c:v>23.247599999999991</c:v>
                </c:pt>
                <c:pt idx="472">
                  <c:v>#N/A</c:v>
                </c:pt>
                <c:pt idx="473">
                  <c:v>#N/A</c:v>
                </c:pt>
                <c:pt idx="474">
                  <c:v>#N/A</c:v>
                </c:pt>
                <c:pt idx="475">
                  <c:v>#N/A</c:v>
                </c:pt>
                <c:pt idx="476">
                  <c:v>43.879999999999974</c:v>
                </c:pt>
                <c:pt idx="477">
                  <c:v>45.399999999999956</c:v>
                </c:pt>
                <c:pt idx="478">
                  <c:v>15.499999999999998</c:v>
                </c:pt>
                <c:pt idx="479">
                  <c:v>10.682526989743549</c:v>
                </c:pt>
                <c:pt idx="480">
                  <c:v>#N/A</c:v>
                </c:pt>
                <c:pt idx="481">
                  <c:v>#N/A</c:v>
                </c:pt>
                <c:pt idx="482">
                  <c:v>#N/A</c:v>
                </c:pt>
                <c:pt idx="483">
                  <c:v>17.999999999999993</c:v>
                </c:pt>
                <c:pt idx="484">
                  <c:v>#N/A</c:v>
                </c:pt>
                <c:pt idx="485">
                  <c:v>36.500000000000007</c:v>
                </c:pt>
                <c:pt idx="486">
                  <c:v>#N/A</c:v>
                </c:pt>
                <c:pt idx="487">
                  <c:v>#N/A</c:v>
                </c:pt>
                <c:pt idx="488">
                  <c:v>52.819149208125296</c:v>
                </c:pt>
                <c:pt idx="489">
                  <c:v>#N/A</c:v>
                </c:pt>
                <c:pt idx="490">
                  <c:v>11.499999999999995</c:v>
                </c:pt>
                <c:pt idx="491">
                  <c:v>17.7</c:v>
                </c:pt>
                <c:pt idx="492">
                  <c:v>35.289999999999964</c:v>
                </c:pt>
                <c:pt idx="493">
                  <c:v>30.099999999999998</c:v>
                </c:pt>
                <c:pt idx="494">
                  <c:v>#N/A</c:v>
                </c:pt>
                <c:pt idx="495">
                  <c:v>24</c:v>
                </c:pt>
                <c:pt idx="496">
                  <c:v>#N/A</c:v>
                </c:pt>
                <c:pt idx="497">
                  <c:v>#N/A</c:v>
                </c:pt>
                <c:pt idx="498">
                  <c:v>#N/A</c:v>
                </c:pt>
                <c:pt idx="499">
                  <c:v>#N/A</c:v>
                </c:pt>
                <c:pt idx="500">
                  <c:v>#N/A</c:v>
                </c:pt>
                <c:pt idx="501">
                  <c:v>41.879999999999981</c:v>
                </c:pt>
                <c:pt idx="502">
                  <c:v>#N/A</c:v>
                </c:pt>
                <c:pt idx="503">
                  <c:v>#N/A</c:v>
                </c:pt>
                <c:pt idx="504">
                  <c:v>#N/A</c:v>
                </c:pt>
                <c:pt idx="505">
                  <c:v>#N/A</c:v>
                </c:pt>
                <c:pt idx="506">
                  <c:v>#N/A</c:v>
                </c:pt>
                <c:pt idx="507">
                  <c:v>14.64999999999999</c:v>
                </c:pt>
                <c:pt idx="508">
                  <c:v>45.809999999999995</c:v>
                </c:pt>
                <c:pt idx="509">
                  <c:v>#N/A</c:v>
                </c:pt>
                <c:pt idx="510">
                  <c:v>44.849999999999973</c:v>
                </c:pt>
                <c:pt idx="511">
                  <c:v>#N/A</c:v>
                </c:pt>
                <c:pt idx="512">
                  <c:v>#N/A</c:v>
                </c:pt>
                <c:pt idx="513">
                  <c:v>40.999999999999979</c:v>
                </c:pt>
                <c:pt idx="514">
                  <c:v>#N/A</c:v>
                </c:pt>
                <c:pt idx="515">
                  <c:v>44.109999999999992</c:v>
                </c:pt>
                <c:pt idx="516">
                  <c:v>39.999999999999986</c:v>
                </c:pt>
                <c:pt idx="517">
                  <c:v>37.999999999999979</c:v>
                </c:pt>
                <c:pt idx="518">
                  <c:v>#N/A</c:v>
                </c:pt>
                <c:pt idx="519">
                  <c:v>#N/A</c:v>
                </c:pt>
                <c:pt idx="520">
                  <c:v>44.249999999999964</c:v>
                </c:pt>
                <c:pt idx="521">
                  <c:v>#N/A</c:v>
                </c:pt>
                <c:pt idx="522">
                  <c:v>46.369999999999969</c:v>
                </c:pt>
                <c:pt idx="523">
                  <c:v>43.129999999999981</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4263-4112-B359-8EACD4BADA86}"/>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4263-4112-B359-8EACD4BADA86}"/>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Plant_Nominal'!$N$26:$N$1000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27.835305022923453</c:v>
                </c:pt>
                <c:pt idx="9">
                  <c:v>#N/A</c:v>
                </c:pt>
                <c:pt idx="10">
                  <c:v>#N/A</c:v>
                </c:pt>
                <c:pt idx="11">
                  <c:v>#N/A</c:v>
                </c:pt>
                <c:pt idx="12">
                  <c:v>26.869999999999987</c:v>
                </c:pt>
                <c:pt idx="13">
                  <c:v>#N/A</c:v>
                </c:pt>
                <c:pt idx="14">
                  <c:v>#N/A</c:v>
                </c:pt>
                <c:pt idx="15">
                  <c:v>31.552623901153318</c:v>
                </c:pt>
                <c:pt idx="16">
                  <c:v>24.999999999999993</c:v>
                </c:pt>
                <c:pt idx="17">
                  <c:v>86.807971992777723</c:v>
                </c:pt>
                <c:pt idx="18">
                  <c:v>73.198224593799992</c:v>
                </c:pt>
                <c:pt idx="19">
                  <c:v>#N/A</c:v>
                </c:pt>
                <c:pt idx="20">
                  <c:v>25.409999999999989</c:v>
                </c:pt>
                <c:pt idx="21">
                  <c:v>#N/A</c:v>
                </c:pt>
                <c:pt idx="22">
                  <c:v>39.136941133000732</c:v>
                </c:pt>
                <c:pt idx="23">
                  <c:v>#N/A</c:v>
                </c:pt>
                <c:pt idx="24">
                  <c:v>#N/A</c:v>
                </c:pt>
                <c:pt idx="25">
                  <c:v>24.830079151556465</c:v>
                </c:pt>
                <c:pt idx="26">
                  <c:v>29.749999999999996</c:v>
                </c:pt>
                <c:pt idx="27">
                  <c:v>#N/A</c:v>
                </c:pt>
                <c:pt idx="28">
                  <c:v>25.834657109888852</c:v>
                </c:pt>
                <c:pt idx="29">
                  <c:v>21.019697910274392</c:v>
                </c:pt>
                <c:pt idx="30">
                  <c:v>#N/A</c:v>
                </c:pt>
                <c:pt idx="31">
                  <c:v>29.899999999999984</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23.796610268696114</c:v>
                </c:pt>
                <c:pt idx="44">
                  <c:v>18.383233240779703</c:v>
                </c:pt>
                <c:pt idx="45">
                  <c:v>#N/A</c:v>
                </c:pt>
                <c:pt idx="46">
                  <c:v>#N/A</c:v>
                </c:pt>
                <c:pt idx="47">
                  <c:v>#N/A</c:v>
                </c:pt>
                <c:pt idx="48">
                  <c:v>#N/A</c:v>
                </c:pt>
                <c:pt idx="49">
                  <c:v>24.679999999999996</c:v>
                </c:pt>
                <c:pt idx="50">
                  <c:v>32.999999999999986</c:v>
                </c:pt>
                <c:pt idx="51">
                  <c:v>#N/A</c:v>
                </c:pt>
                <c:pt idx="52">
                  <c:v>27.749999999999982</c:v>
                </c:pt>
                <c:pt idx="53">
                  <c:v>27.449999999999989</c:v>
                </c:pt>
                <c:pt idx="54">
                  <c:v>24.839999999999996</c:v>
                </c:pt>
                <c:pt idx="55">
                  <c:v>#N/A</c:v>
                </c:pt>
                <c:pt idx="56">
                  <c:v>67.323038922016423</c:v>
                </c:pt>
                <c:pt idx="57">
                  <c:v>67.323032194336093</c:v>
                </c:pt>
                <c:pt idx="58">
                  <c:v>28.74832603801519</c:v>
                </c:pt>
                <c:pt idx="59">
                  <c:v>#N/A</c:v>
                </c:pt>
                <c:pt idx="60">
                  <c:v>#N/A</c:v>
                </c:pt>
                <c:pt idx="61">
                  <c:v>67.323038922016423</c:v>
                </c:pt>
                <c:pt idx="62">
                  <c:v>#N/A</c:v>
                </c:pt>
                <c:pt idx="63">
                  <c:v>30.279999999999987</c:v>
                </c:pt>
                <c:pt idx="64">
                  <c:v>27.537897242304066</c:v>
                </c:pt>
                <c:pt idx="65">
                  <c:v>29.238512466005936</c:v>
                </c:pt>
                <c:pt idx="66">
                  <c:v>#N/A</c:v>
                </c:pt>
                <c:pt idx="67">
                  <c:v>30.28</c:v>
                </c:pt>
                <c:pt idx="68">
                  <c:v>#N/A</c:v>
                </c:pt>
                <c:pt idx="69">
                  <c:v>#N/A</c:v>
                </c:pt>
                <c:pt idx="70">
                  <c:v>25.509214798667141</c:v>
                </c:pt>
                <c:pt idx="71">
                  <c:v>29.499999999999979</c:v>
                </c:pt>
                <c:pt idx="72">
                  <c:v>#N/A</c:v>
                </c:pt>
                <c:pt idx="73">
                  <c:v>28.306807868841883</c:v>
                </c:pt>
                <c:pt idx="74">
                  <c:v>#N/A</c:v>
                </c:pt>
                <c:pt idx="75">
                  <c:v>46.280562468424343</c:v>
                </c:pt>
                <c:pt idx="76">
                  <c:v>36.8880473152104</c:v>
                </c:pt>
                <c:pt idx="77">
                  <c:v>40.651293636315287</c:v>
                </c:pt>
                <c:pt idx="78">
                  <c:v>#N/A</c:v>
                </c:pt>
                <c:pt idx="79">
                  <c:v>38.999999999999993</c:v>
                </c:pt>
                <c:pt idx="80">
                  <c:v>#N/A</c:v>
                </c:pt>
                <c:pt idx="81">
                  <c:v>#N/A</c:v>
                </c:pt>
                <c:pt idx="82">
                  <c:v>#N/A</c:v>
                </c:pt>
                <c:pt idx="83">
                  <c:v>43.2</c:v>
                </c:pt>
                <c:pt idx="84">
                  <c:v>49.25999999999997</c:v>
                </c:pt>
                <c:pt idx="85">
                  <c:v>#N/A</c:v>
                </c:pt>
                <c:pt idx="86">
                  <c:v>#N/A</c:v>
                </c:pt>
                <c:pt idx="87">
                  <c:v>40.557855801051716</c:v>
                </c:pt>
                <c:pt idx="88">
                  <c:v>#N/A</c:v>
                </c:pt>
                <c:pt idx="89">
                  <c:v>#N/A</c:v>
                </c:pt>
                <c:pt idx="90">
                  <c:v>#N/A</c:v>
                </c:pt>
                <c:pt idx="91">
                  <c:v>#N/A</c:v>
                </c:pt>
                <c:pt idx="92">
                  <c:v>#N/A</c:v>
                </c:pt>
                <c:pt idx="93">
                  <c:v>36.180169571742262</c:v>
                </c:pt>
                <c:pt idx="94">
                  <c:v>#N/A</c:v>
                </c:pt>
                <c:pt idx="95">
                  <c:v>28.83709590763138</c:v>
                </c:pt>
                <c:pt idx="96">
                  <c:v>47.24857985810754</c:v>
                </c:pt>
                <c:pt idx="97">
                  <c:v>56.439131790111183</c:v>
                </c:pt>
                <c:pt idx="98">
                  <c:v>#N/A</c:v>
                </c:pt>
                <c:pt idx="99">
                  <c:v>#N/A</c:v>
                </c:pt>
                <c:pt idx="100">
                  <c:v>30.999999999999989</c:v>
                </c:pt>
                <c:pt idx="101">
                  <c:v>32.999999999999993</c:v>
                </c:pt>
                <c:pt idx="102">
                  <c:v>#N/A</c:v>
                </c:pt>
                <c:pt idx="103">
                  <c:v>44.999999999999979</c:v>
                </c:pt>
                <c:pt idx="104">
                  <c:v>#N/A</c:v>
                </c:pt>
                <c:pt idx="105">
                  <c:v>#N/A</c:v>
                </c:pt>
                <c:pt idx="106">
                  <c:v>#N/A</c:v>
                </c:pt>
                <c:pt idx="107">
                  <c:v>#N/A</c:v>
                </c:pt>
                <c:pt idx="108">
                  <c:v>#N/A</c:v>
                </c:pt>
                <c:pt idx="109">
                  <c:v>#N/A</c:v>
                </c:pt>
                <c:pt idx="110">
                  <c:v>#N/A</c:v>
                </c:pt>
                <c:pt idx="111">
                  <c:v>40.999999999999986</c:v>
                </c:pt>
                <c:pt idx="112">
                  <c:v>41.21999999999997</c:v>
                </c:pt>
                <c:pt idx="113">
                  <c:v>63.726937315977807</c:v>
                </c:pt>
                <c:pt idx="114">
                  <c:v>74.957163091601501</c:v>
                </c:pt>
                <c:pt idx="115">
                  <c:v>48.850506418142793</c:v>
                </c:pt>
                <c:pt idx="116">
                  <c:v>42.399999999999977</c:v>
                </c:pt>
                <c:pt idx="117">
                  <c:v>43.799999999999983</c:v>
                </c:pt>
                <c:pt idx="118">
                  <c:v>58.960925096402818</c:v>
                </c:pt>
                <c:pt idx="119">
                  <c:v>49.651138217016779</c:v>
                </c:pt>
                <c:pt idx="120">
                  <c:v>38.999999999999979</c:v>
                </c:pt>
                <c:pt idx="121">
                  <c:v>#N/A</c:v>
                </c:pt>
                <c:pt idx="122">
                  <c:v>60.212073937500186</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54.57460701370114</c:v>
                </c:pt>
                <c:pt idx="134">
                  <c:v>48.249999999999986</c:v>
                </c:pt>
                <c:pt idx="135">
                  <c:v>54.249999999999979</c:v>
                </c:pt>
                <c:pt idx="136">
                  <c:v>39.219999999999963</c:v>
                </c:pt>
                <c:pt idx="137">
                  <c:v>39.219999999999985</c:v>
                </c:pt>
                <c:pt idx="138">
                  <c:v>#N/A</c:v>
                </c:pt>
                <c:pt idx="139">
                  <c:v>#N/A</c:v>
                </c:pt>
                <c:pt idx="140">
                  <c:v>56.089925736649761</c:v>
                </c:pt>
                <c:pt idx="141">
                  <c:v>#N/A</c:v>
                </c:pt>
                <c:pt idx="142">
                  <c:v>78.470303545304816</c:v>
                </c:pt>
                <c:pt idx="143">
                  <c:v>68.341407116448863</c:v>
                </c:pt>
                <c:pt idx="144">
                  <c:v>63.895501186522999</c:v>
                </c:pt>
                <c:pt idx="145">
                  <c:v>#N/A</c:v>
                </c:pt>
                <c:pt idx="146">
                  <c:v>#N/A</c:v>
                </c:pt>
                <c:pt idx="147">
                  <c:v>#N/A</c:v>
                </c:pt>
                <c:pt idx="148">
                  <c:v>#N/A</c:v>
                </c:pt>
                <c:pt idx="149">
                  <c:v>44.449999999999982</c:v>
                </c:pt>
                <c:pt idx="150">
                  <c:v>#N/A</c:v>
                </c:pt>
                <c:pt idx="151">
                  <c:v>#N/A</c:v>
                </c:pt>
                <c:pt idx="152">
                  <c:v>#N/A</c:v>
                </c:pt>
                <c:pt idx="153">
                  <c:v>#N/A</c:v>
                </c:pt>
                <c:pt idx="154">
                  <c:v>61.249999999999993</c:v>
                </c:pt>
                <c:pt idx="155">
                  <c:v>#N/A</c:v>
                </c:pt>
                <c:pt idx="156">
                  <c:v>#N/A</c:v>
                </c:pt>
                <c:pt idx="157">
                  <c:v>#N/A</c:v>
                </c:pt>
                <c:pt idx="158">
                  <c:v>#N/A</c:v>
                </c:pt>
                <c:pt idx="159">
                  <c:v>#N/A</c:v>
                </c:pt>
                <c:pt idx="160">
                  <c:v>44.999999999999979</c:v>
                </c:pt>
                <c:pt idx="161">
                  <c:v>44.449999999999989</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63.768638499262678</c:v>
                </c:pt>
                <c:pt idx="173">
                  <c:v>53.950428129023472</c:v>
                </c:pt>
                <c:pt idx="174">
                  <c:v>#N/A</c:v>
                </c:pt>
                <c:pt idx="175">
                  <c:v>#N/A</c:v>
                </c:pt>
                <c:pt idx="176">
                  <c:v>58.04528038006729</c:v>
                </c:pt>
                <c:pt idx="177">
                  <c:v>37.369999999999983</c:v>
                </c:pt>
                <c:pt idx="178">
                  <c:v>50.149999999999984</c:v>
                </c:pt>
                <c:pt idx="179">
                  <c:v>60.510712451806747</c:v>
                </c:pt>
                <c:pt idx="180">
                  <c:v>50.238329459996869</c:v>
                </c:pt>
                <c:pt idx="181">
                  <c:v>#N/A</c:v>
                </c:pt>
                <c:pt idx="182">
                  <c:v>#N/A</c:v>
                </c:pt>
                <c:pt idx="183">
                  <c:v>#N/A</c:v>
                </c:pt>
                <c:pt idx="184">
                  <c:v>#N/A</c:v>
                </c:pt>
                <c:pt idx="185">
                  <c:v>114.99999999999994</c:v>
                </c:pt>
                <c:pt idx="186">
                  <c:v>114.9999999999999</c:v>
                </c:pt>
                <c:pt idx="187">
                  <c:v>#N/A</c:v>
                </c:pt>
                <c:pt idx="188">
                  <c:v>#N/A</c:v>
                </c:pt>
                <c:pt idx="189">
                  <c:v>#N/A</c:v>
                </c:pt>
                <c:pt idx="190">
                  <c:v>#N/A</c:v>
                </c:pt>
                <c:pt idx="191">
                  <c:v>49.949999999999982</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46.499999999999957</c:v>
                </c:pt>
                <c:pt idx="210">
                  <c:v>50.521249229779336</c:v>
                </c:pt>
                <c:pt idx="211">
                  <c:v>65.999999999999972</c:v>
                </c:pt>
                <c:pt idx="212">
                  <c:v>51.817110237480065</c:v>
                </c:pt>
                <c:pt idx="213">
                  <c:v>67.999999999999986</c:v>
                </c:pt>
                <c:pt idx="214">
                  <c:v>70.147631206504457</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52.735387995094747</c:v>
                </c:pt>
                <c:pt idx="229">
                  <c:v>72.998959793892197</c:v>
                </c:pt>
                <c:pt idx="230">
                  <c:v>#N/A</c:v>
                </c:pt>
                <c:pt idx="231">
                  <c:v>#N/A</c:v>
                </c:pt>
                <c:pt idx="232">
                  <c:v>59.954967659812823</c:v>
                </c:pt>
                <c:pt idx="233">
                  <c:v>44.651495280003147</c:v>
                </c:pt>
                <c:pt idx="234">
                  <c:v>#N/A</c:v>
                </c:pt>
                <c:pt idx="235">
                  <c:v>52.029204111852195</c:v>
                </c:pt>
                <c:pt idx="236">
                  <c:v>#N/A</c:v>
                </c:pt>
                <c:pt idx="237">
                  <c:v>#N/A</c:v>
                </c:pt>
                <c:pt idx="238">
                  <c:v>#N/A</c:v>
                </c:pt>
                <c:pt idx="239">
                  <c:v>#N/A</c:v>
                </c:pt>
                <c:pt idx="240">
                  <c:v>54.152447835647081</c:v>
                </c:pt>
                <c:pt idx="241">
                  <c:v>#N/A</c:v>
                </c:pt>
                <c:pt idx="242">
                  <c:v>52.502953648415961</c:v>
                </c:pt>
                <c:pt idx="243">
                  <c:v>95.600243290906477</c:v>
                </c:pt>
                <c:pt idx="244">
                  <c:v>#N/A</c:v>
                </c:pt>
                <c:pt idx="245">
                  <c:v>65.999999999999972</c:v>
                </c:pt>
                <c:pt idx="246">
                  <c:v>#N/A</c:v>
                </c:pt>
                <c:pt idx="247">
                  <c:v>#N/A</c:v>
                </c:pt>
                <c:pt idx="248">
                  <c:v>#N/A</c:v>
                </c:pt>
                <c:pt idx="249">
                  <c:v>#N/A</c:v>
                </c:pt>
                <c:pt idx="250">
                  <c:v>93.085630222442759</c:v>
                </c:pt>
                <c:pt idx="251">
                  <c:v>54.483284297840306</c:v>
                </c:pt>
                <c:pt idx="252">
                  <c:v>37.499999999999986</c:v>
                </c:pt>
                <c:pt idx="253">
                  <c:v>55.650842022661408</c:v>
                </c:pt>
                <c:pt idx="254">
                  <c:v>43.838713823563069</c:v>
                </c:pt>
                <c:pt idx="255">
                  <c:v>#N/A</c:v>
                </c:pt>
                <c:pt idx="256">
                  <c:v>#N/A</c:v>
                </c:pt>
                <c:pt idx="257">
                  <c:v>91.42999999999995</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56.754374454370989</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68.999999999999972</c:v>
                </c:pt>
                <c:pt idx="285">
                  <c:v>#N/A</c:v>
                </c:pt>
                <c:pt idx="286">
                  <c:v>23.949999999999989</c:v>
                </c:pt>
                <c:pt idx="287">
                  <c:v>#N/A</c:v>
                </c:pt>
                <c:pt idx="288">
                  <c:v>37.799416455070038</c:v>
                </c:pt>
                <c:pt idx="289">
                  <c:v>46.908990674098902</c:v>
                </c:pt>
                <c:pt idx="290">
                  <c:v>#N/A</c:v>
                </c:pt>
                <c:pt idx="291">
                  <c:v>#N/A</c:v>
                </c:pt>
                <c:pt idx="292">
                  <c:v>79.181012945934285</c:v>
                </c:pt>
                <c:pt idx="293">
                  <c:v>41.477470678082561</c:v>
                </c:pt>
                <c:pt idx="294">
                  <c:v>#N/A</c:v>
                </c:pt>
                <c:pt idx="295">
                  <c:v>#N/A</c:v>
                </c:pt>
                <c:pt idx="296">
                  <c:v>59.899999999999956</c:v>
                </c:pt>
                <c:pt idx="297">
                  <c:v>47.234192384384286</c:v>
                </c:pt>
                <c:pt idx="298">
                  <c:v>#N/A</c:v>
                </c:pt>
                <c:pt idx="299">
                  <c:v>44.003744784654906</c:v>
                </c:pt>
                <c:pt idx="300">
                  <c:v>44.00374478465492</c:v>
                </c:pt>
                <c:pt idx="301">
                  <c:v>26.899999999999981</c:v>
                </c:pt>
                <c:pt idx="302">
                  <c:v>28.254813366468603</c:v>
                </c:pt>
                <c:pt idx="303">
                  <c:v>42.999999999999964</c:v>
                </c:pt>
                <c:pt idx="304">
                  <c:v>38.249999999999986</c:v>
                </c:pt>
                <c:pt idx="305">
                  <c:v>68.977142883476773</c:v>
                </c:pt>
                <c:pt idx="306">
                  <c:v>38</c:v>
                </c:pt>
                <c:pt idx="307">
                  <c:v>29.469999999999978</c:v>
                </c:pt>
                <c:pt idx="308">
                  <c:v>27.649999999999991</c:v>
                </c:pt>
                <c:pt idx="309">
                  <c:v>30.679999999999978</c:v>
                </c:pt>
                <c:pt idx="310">
                  <c:v>#N/A</c:v>
                </c:pt>
                <c:pt idx="311">
                  <c:v>#N/A</c:v>
                </c:pt>
                <c:pt idx="312">
                  <c:v>78.50712191043857</c:v>
                </c:pt>
                <c:pt idx="313">
                  <c:v>41.32387506280287</c:v>
                </c:pt>
                <c:pt idx="314">
                  <c:v>30.67086956521737</c:v>
                </c:pt>
                <c:pt idx="315">
                  <c:v>31.5</c:v>
                </c:pt>
                <c:pt idx="316">
                  <c:v>32.559999999999995</c:v>
                </c:pt>
                <c:pt idx="317">
                  <c:v>#N/A</c:v>
                </c:pt>
                <c:pt idx="318">
                  <c:v>31.999999999999982</c:v>
                </c:pt>
                <c:pt idx="319">
                  <c:v>#N/A</c:v>
                </c:pt>
                <c:pt idx="320">
                  <c:v>#N/A</c:v>
                </c:pt>
                <c:pt idx="321">
                  <c:v>35.939999999999976</c:v>
                </c:pt>
                <c:pt idx="322">
                  <c:v>44.650351234525957</c:v>
                </c:pt>
                <c:pt idx="323">
                  <c:v>29.499999999999964</c:v>
                </c:pt>
                <c:pt idx="324">
                  <c:v>#N/A</c:v>
                </c:pt>
                <c:pt idx="325">
                  <c:v>#N/A</c:v>
                </c:pt>
                <c:pt idx="326">
                  <c:v>31.499999999999979</c:v>
                </c:pt>
                <c:pt idx="327">
                  <c:v>36.805339454115604</c:v>
                </c:pt>
                <c:pt idx="328">
                  <c:v>33.041294219804215</c:v>
                </c:pt>
                <c:pt idx="329">
                  <c:v>#N/A</c:v>
                </c:pt>
                <c:pt idx="330">
                  <c:v>#N/A</c:v>
                </c:pt>
                <c:pt idx="331">
                  <c:v>49.249999999999964</c:v>
                </c:pt>
                <c:pt idx="332">
                  <c:v>#N/A</c:v>
                </c:pt>
                <c:pt idx="333">
                  <c:v>#N/A</c:v>
                </c:pt>
                <c:pt idx="334">
                  <c:v>31.307688578621146</c:v>
                </c:pt>
                <c:pt idx="335">
                  <c:v>31.667071018228185</c:v>
                </c:pt>
                <c:pt idx="336">
                  <c:v>49.249999999999957</c:v>
                </c:pt>
                <c:pt idx="337">
                  <c:v>31.789828310522275</c:v>
                </c:pt>
                <c:pt idx="338">
                  <c:v>#N/A</c:v>
                </c:pt>
                <c:pt idx="339">
                  <c:v>24.999999999999989</c:v>
                </c:pt>
                <c:pt idx="340">
                  <c:v>24.999999999999989</c:v>
                </c:pt>
                <c:pt idx="341">
                  <c:v>#N/A</c:v>
                </c:pt>
                <c:pt idx="342">
                  <c:v>25.90583179983706</c:v>
                </c:pt>
                <c:pt idx="343">
                  <c:v>22.869299422822891</c:v>
                </c:pt>
                <c:pt idx="344">
                  <c:v>#N/A</c:v>
                </c:pt>
                <c:pt idx="345">
                  <c:v>#N/A</c:v>
                </c:pt>
                <c:pt idx="346">
                  <c:v>26.991768317662522</c:v>
                </c:pt>
                <c:pt idx="347">
                  <c:v>54.056426572876141</c:v>
                </c:pt>
                <c:pt idx="348">
                  <c:v>#N/A</c:v>
                </c:pt>
                <c:pt idx="349">
                  <c:v>22.904699064870062</c:v>
                </c:pt>
                <c:pt idx="350">
                  <c:v>24.360701884070593</c:v>
                </c:pt>
                <c:pt idx="351">
                  <c:v>25.609999999999992</c:v>
                </c:pt>
                <c:pt idx="352">
                  <c:v>#N/A</c:v>
                </c:pt>
                <c:pt idx="353">
                  <c:v>52.999999999999972</c:v>
                </c:pt>
                <c:pt idx="354">
                  <c:v>#N/A</c:v>
                </c:pt>
                <c:pt idx="355">
                  <c:v>#N/A</c:v>
                </c:pt>
                <c:pt idx="356">
                  <c:v>#N/A</c:v>
                </c:pt>
                <c:pt idx="357">
                  <c:v>22.91855669688438</c:v>
                </c:pt>
                <c:pt idx="358">
                  <c:v>21.474025593952646</c:v>
                </c:pt>
                <c:pt idx="359">
                  <c:v>22.849999999999987</c:v>
                </c:pt>
                <c:pt idx="360">
                  <c:v>21.47402559395265</c:v>
                </c:pt>
                <c:pt idx="361">
                  <c:v>24.365425710040913</c:v>
                </c:pt>
                <c:pt idx="362">
                  <c:v>#N/A</c:v>
                </c:pt>
                <c:pt idx="363">
                  <c:v>#N/A</c:v>
                </c:pt>
                <c:pt idx="364">
                  <c:v>26.911635227084208</c:v>
                </c:pt>
                <c:pt idx="365">
                  <c:v>#N/A</c:v>
                </c:pt>
                <c:pt idx="366">
                  <c:v>26.249999999999979</c:v>
                </c:pt>
                <c:pt idx="367">
                  <c:v>#N/A</c:v>
                </c:pt>
                <c:pt idx="368">
                  <c:v>#N/A</c:v>
                </c:pt>
                <c:pt idx="369">
                  <c:v>23.699999999999985</c:v>
                </c:pt>
                <c:pt idx="370">
                  <c:v>#N/A</c:v>
                </c:pt>
                <c:pt idx="371">
                  <c:v>21.861835493077248</c:v>
                </c:pt>
                <c:pt idx="372">
                  <c:v>36.249999999999972</c:v>
                </c:pt>
                <c:pt idx="373">
                  <c:v>23.663435930058441</c:v>
                </c:pt>
                <c:pt idx="374">
                  <c:v>27.999999999999986</c:v>
                </c:pt>
                <c:pt idx="375">
                  <c:v>24.899999999999984</c:v>
                </c:pt>
                <c:pt idx="376">
                  <c:v>#N/A</c:v>
                </c:pt>
                <c:pt idx="377">
                  <c:v>34.999999999999979</c:v>
                </c:pt>
                <c:pt idx="378">
                  <c:v>24.999999999999989</c:v>
                </c:pt>
                <c:pt idx="379">
                  <c:v>#N/A</c:v>
                </c:pt>
                <c:pt idx="380">
                  <c:v>#N/A</c:v>
                </c:pt>
                <c:pt idx="381">
                  <c:v>#N/A</c:v>
                </c:pt>
                <c:pt idx="382">
                  <c:v>27.499999999999989</c:v>
                </c:pt>
                <c:pt idx="383">
                  <c:v>22.400262543932332</c:v>
                </c:pt>
                <c:pt idx="384">
                  <c:v>26.274017324539958</c:v>
                </c:pt>
                <c:pt idx="385">
                  <c:v>26.274017324539958</c:v>
                </c:pt>
                <c:pt idx="386">
                  <c:v>24.349999999999987</c:v>
                </c:pt>
                <c:pt idx="387">
                  <c:v>24.289999999999981</c:v>
                </c:pt>
                <c:pt idx="388">
                  <c:v>23.999999999999996</c:v>
                </c:pt>
                <c:pt idx="389">
                  <c:v>35.749999999999986</c:v>
                </c:pt>
                <c:pt idx="390">
                  <c:v>29.949999999999978</c:v>
                </c:pt>
                <c:pt idx="391">
                  <c:v>22.400262543932332</c:v>
                </c:pt>
                <c:pt idx="392">
                  <c:v>45.749999999999979</c:v>
                </c:pt>
                <c:pt idx="393">
                  <c:v>24.999999999999986</c:v>
                </c:pt>
                <c:pt idx="394">
                  <c:v>33.799999999999976</c:v>
                </c:pt>
                <c:pt idx="395">
                  <c:v>31.499999999999993</c:v>
                </c:pt>
                <c:pt idx="396">
                  <c:v>31.678187811827417</c:v>
                </c:pt>
                <c:pt idx="397">
                  <c:v>#N/A</c:v>
                </c:pt>
                <c:pt idx="398">
                  <c:v>#N/A</c:v>
                </c:pt>
                <c:pt idx="399">
                  <c:v>#N/A</c:v>
                </c:pt>
                <c:pt idx="400">
                  <c:v>42.999999999999986</c:v>
                </c:pt>
                <c:pt idx="401">
                  <c:v>33.799999999999983</c:v>
                </c:pt>
                <c:pt idx="402">
                  <c:v>35.999999999999972</c:v>
                </c:pt>
                <c:pt idx="403">
                  <c:v>#N/A</c:v>
                </c:pt>
                <c:pt idx="404">
                  <c:v>#N/A</c:v>
                </c:pt>
                <c:pt idx="405">
                  <c:v>32.329999999999984</c:v>
                </c:pt>
                <c:pt idx="406">
                  <c:v>24.164272542911316</c:v>
                </c:pt>
                <c:pt idx="407">
                  <c:v>22.999999999999989</c:v>
                </c:pt>
                <c:pt idx="408">
                  <c:v>#N/A</c:v>
                </c:pt>
                <c:pt idx="409">
                  <c:v>21.192875551529205</c:v>
                </c:pt>
                <c:pt idx="410">
                  <c:v>22.999999999999989</c:v>
                </c:pt>
                <c:pt idx="411">
                  <c:v>#N/A</c:v>
                </c:pt>
                <c:pt idx="412">
                  <c:v>29.499999999999993</c:v>
                </c:pt>
                <c:pt idx="413">
                  <c:v>20.704147065462731</c:v>
                </c:pt>
                <c:pt idx="414">
                  <c:v>25.099999999999991</c:v>
                </c:pt>
                <c:pt idx="415">
                  <c:v>20.499999999999989</c:v>
                </c:pt>
                <c:pt idx="416">
                  <c:v>#N/A</c:v>
                </c:pt>
                <c:pt idx="417">
                  <c:v>#N/A</c:v>
                </c:pt>
                <c:pt idx="418">
                  <c:v>33.799999999999983</c:v>
                </c:pt>
                <c:pt idx="419">
                  <c:v>25.325214644236112</c:v>
                </c:pt>
                <c:pt idx="420">
                  <c:v>26.89490505201206</c:v>
                </c:pt>
                <c:pt idx="421">
                  <c:v>#N/A</c:v>
                </c:pt>
                <c:pt idx="422">
                  <c:v>21.529999999999998</c:v>
                </c:pt>
                <c:pt idx="423">
                  <c:v>#N/A</c:v>
                </c:pt>
                <c:pt idx="424">
                  <c:v>#N/A</c:v>
                </c:pt>
                <c:pt idx="425">
                  <c:v>28.094919912215154</c:v>
                </c:pt>
                <c:pt idx="426">
                  <c:v>39.642762409714614</c:v>
                </c:pt>
                <c:pt idx="427">
                  <c:v>21.000000000000007</c:v>
                </c:pt>
                <c:pt idx="428">
                  <c:v>21.739562171228037</c:v>
                </c:pt>
                <c:pt idx="429">
                  <c:v>#N/A</c:v>
                </c:pt>
                <c:pt idx="430">
                  <c:v>#N/A</c:v>
                </c:pt>
                <c:pt idx="431">
                  <c:v>#N/A</c:v>
                </c:pt>
                <c:pt idx="432">
                  <c:v>#N/A</c:v>
                </c:pt>
                <c:pt idx="433">
                  <c:v>21.261896107004858</c:v>
                </c:pt>
                <c:pt idx="434">
                  <c:v>22.227957869641941</c:v>
                </c:pt>
                <c:pt idx="435">
                  <c:v>23.394867663136907</c:v>
                </c:pt>
                <c:pt idx="436">
                  <c:v>#N/A</c:v>
                </c:pt>
                <c:pt idx="437">
                  <c:v>#N/A</c:v>
                </c:pt>
                <c:pt idx="438">
                  <c:v>19.499999999999989</c:v>
                </c:pt>
                <c:pt idx="439">
                  <c:v>#N/A</c:v>
                </c:pt>
                <c:pt idx="440">
                  <c:v>#N/A</c:v>
                </c:pt>
                <c:pt idx="441">
                  <c:v>22.505172277125627</c:v>
                </c:pt>
                <c:pt idx="442">
                  <c:v>16.732345615769574</c:v>
                </c:pt>
                <c:pt idx="443">
                  <c:v>18.983025137781574</c:v>
                </c:pt>
                <c:pt idx="444">
                  <c:v>15.599999999999996</c:v>
                </c:pt>
                <c:pt idx="445">
                  <c:v>15.599999999999985</c:v>
                </c:pt>
                <c:pt idx="446">
                  <c:v>22.499999999999989</c:v>
                </c:pt>
                <c:pt idx="447">
                  <c:v>15.849999999999994</c:v>
                </c:pt>
                <c:pt idx="448">
                  <c:v>13.249999999999993</c:v>
                </c:pt>
                <c:pt idx="449">
                  <c:v>#N/A</c:v>
                </c:pt>
                <c:pt idx="450">
                  <c:v>26.499999999999972</c:v>
                </c:pt>
                <c:pt idx="451">
                  <c:v>15.849999999999994</c:v>
                </c:pt>
                <c:pt idx="452">
                  <c:v>33.129999999999981</c:v>
                </c:pt>
                <c:pt idx="453">
                  <c:v>24.999999999999993</c:v>
                </c:pt>
                <c:pt idx="454">
                  <c:v>41.041842934614571</c:v>
                </c:pt>
                <c:pt idx="455">
                  <c:v>46.043028708536646</c:v>
                </c:pt>
                <c:pt idx="456">
                  <c:v>#N/A</c:v>
                </c:pt>
                <c:pt idx="457">
                  <c:v>#N/A</c:v>
                </c:pt>
                <c:pt idx="458">
                  <c:v>25.499999999999989</c:v>
                </c:pt>
                <c:pt idx="459">
                  <c:v>20.595368207426421</c:v>
                </c:pt>
                <c:pt idx="460">
                  <c:v>14.349999999999993</c:v>
                </c:pt>
                <c:pt idx="461">
                  <c:v>25.285442833023865</c:v>
                </c:pt>
                <c:pt idx="462">
                  <c:v>21.78</c:v>
                </c:pt>
                <c:pt idx="463">
                  <c:v>14.749999999999993</c:v>
                </c:pt>
                <c:pt idx="464">
                  <c:v>11.999999999999993</c:v>
                </c:pt>
                <c:pt idx="465">
                  <c:v>13.45</c:v>
                </c:pt>
                <c:pt idx="466">
                  <c:v>#N/A</c:v>
                </c:pt>
                <c:pt idx="467">
                  <c:v>#N/A</c:v>
                </c:pt>
                <c:pt idx="468">
                  <c:v>13.449999999999989</c:v>
                </c:pt>
                <c:pt idx="469">
                  <c:v>#N/A</c:v>
                </c:pt>
                <c:pt idx="470">
                  <c:v>28.318027054854927</c:v>
                </c:pt>
                <c:pt idx="471">
                  <c:v>#N/A</c:v>
                </c:pt>
                <c:pt idx="472">
                  <c:v>14.209999999999997</c:v>
                </c:pt>
                <c:pt idx="473">
                  <c:v>#N/A</c:v>
                </c:pt>
                <c:pt idx="474">
                  <c:v>#N/A</c:v>
                </c:pt>
                <c:pt idx="475">
                  <c:v>19.509999999999984</c:v>
                </c:pt>
                <c:pt idx="476">
                  <c:v>#N/A</c:v>
                </c:pt>
                <c:pt idx="477">
                  <c:v>#N/A</c:v>
                </c:pt>
                <c:pt idx="478">
                  <c:v>#N/A</c:v>
                </c:pt>
                <c:pt idx="479">
                  <c:v>#N/A</c:v>
                </c:pt>
                <c:pt idx="480">
                  <c:v>15.629999999999999</c:v>
                </c:pt>
                <c:pt idx="481">
                  <c:v>14.100000000000001</c:v>
                </c:pt>
                <c:pt idx="482">
                  <c:v>11.969999999999995</c:v>
                </c:pt>
                <c:pt idx="483">
                  <c:v>#N/A</c:v>
                </c:pt>
                <c:pt idx="484">
                  <c:v>#N/A</c:v>
                </c:pt>
                <c:pt idx="485">
                  <c:v>#N/A</c:v>
                </c:pt>
                <c:pt idx="486">
                  <c:v>31.86999999999999</c:v>
                </c:pt>
                <c:pt idx="487">
                  <c:v>#N/A</c:v>
                </c:pt>
                <c:pt idx="488">
                  <c:v>#N/A</c:v>
                </c:pt>
                <c:pt idx="489">
                  <c:v>25.999999999999989</c:v>
                </c:pt>
                <c:pt idx="490">
                  <c:v>#N/A</c:v>
                </c:pt>
                <c:pt idx="491">
                  <c:v>#N/A</c:v>
                </c:pt>
                <c:pt idx="492">
                  <c:v>#N/A</c:v>
                </c:pt>
                <c:pt idx="493">
                  <c:v>#N/A</c:v>
                </c:pt>
                <c:pt idx="494">
                  <c:v>13.86999999999999</c:v>
                </c:pt>
                <c:pt idx="495">
                  <c:v>#N/A</c:v>
                </c:pt>
                <c:pt idx="496">
                  <c:v>#N/A</c:v>
                </c:pt>
                <c:pt idx="497">
                  <c:v>18.569999999999997</c:v>
                </c:pt>
                <c:pt idx="498">
                  <c:v>#N/A</c:v>
                </c:pt>
                <c:pt idx="499">
                  <c:v>#N/A</c:v>
                </c:pt>
                <c:pt idx="500">
                  <c:v>14</c:v>
                </c:pt>
                <c:pt idx="501">
                  <c:v>#N/A</c:v>
                </c:pt>
                <c:pt idx="502">
                  <c:v>16.729999999999993</c:v>
                </c:pt>
                <c:pt idx="503">
                  <c:v>13.519999999999985</c:v>
                </c:pt>
                <c:pt idx="504">
                  <c:v>30.249999999999982</c:v>
                </c:pt>
                <c:pt idx="505">
                  <c:v>23.134714674745712</c:v>
                </c:pt>
                <c:pt idx="506">
                  <c:v>#N/A</c:v>
                </c:pt>
                <c:pt idx="507">
                  <c:v>#N/A</c:v>
                </c:pt>
                <c:pt idx="508">
                  <c:v>#N/A</c:v>
                </c:pt>
                <c:pt idx="509">
                  <c:v>#N/A</c:v>
                </c:pt>
                <c:pt idx="510">
                  <c:v>#N/A</c:v>
                </c:pt>
                <c:pt idx="511">
                  <c:v>16.699999999999989</c:v>
                </c:pt>
                <c:pt idx="512">
                  <c:v>13.249999999999995</c:v>
                </c:pt>
                <c:pt idx="513">
                  <c:v>#N/A</c:v>
                </c:pt>
                <c:pt idx="514">
                  <c:v>22.999999999999993</c:v>
                </c:pt>
                <c:pt idx="515">
                  <c:v>#N/A</c:v>
                </c:pt>
                <c:pt idx="516">
                  <c:v>#N/A</c:v>
                </c:pt>
                <c:pt idx="517">
                  <c:v>#N/A</c:v>
                </c:pt>
                <c:pt idx="518">
                  <c:v>17.459999999999997</c:v>
                </c:pt>
                <c:pt idx="519">
                  <c:v>16.239999999999984</c:v>
                </c:pt>
                <c:pt idx="520">
                  <c:v>#N/A</c:v>
                </c:pt>
                <c:pt idx="521">
                  <c:v>24.879999999999995</c:v>
                </c:pt>
                <c:pt idx="522">
                  <c:v>#N/A</c:v>
                </c:pt>
                <c:pt idx="523">
                  <c:v>#N/A</c:v>
                </c:pt>
                <c:pt idx="524">
                  <c:v>17.149999999999991</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4263-4112-B359-8EACD4BADA86}"/>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Plant_Nominal'!$O$26:$O$1000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43.084417603277231</c:v>
                </c:pt>
                <c:pt idx="24">
                  <c:v>43.300658308333503</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44.999999999999979</c:v>
                </c:pt>
                <c:pt idx="100">
                  <c:v>#N/A</c:v>
                </c:pt>
                <c:pt idx="101">
                  <c:v>#N/A</c:v>
                </c:pt>
                <c:pt idx="102">
                  <c:v>#N/A</c:v>
                </c:pt>
                <c:pt idx="103">
                  <c:v>#N/A</c:v>
                </c:pt>
                <c:pt idx="104">
                  <c:v>#N/A</c:v>
                </c:pt>
                <c:pt idx="105">
                  <c:v>#N/A</c:v>
                </c:pt>
                <c:pt idx="106">
                  <c:v>53.999999999999972</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72.82912917587656</c:v>
                </c:pt>
                <c:pt idx="140">
                  <c:v>#N/A</c:v>
                </c:pt>
                <c:pt idx="141">
                  <c:v>#N/A</c:v>
                </c:pt>
                <c:pt idx="142">
                  <c:v>#N/A</c:v>
                </c:pt>
                <c:pt idx="143">
                  <c:v>#N/A</c:v>
                </c:pt>
                <c:pt idx="144">
                  <c:v>#N/A</c:v>
                </c:pt>
                <c:pt idx="145">
                  <c:v>#N/A</c:v>
                </c:pt>
                <c:pt idx="146">
                  <c:v>86.106911464527656</c:v>
                </c:pt>
                <c:pt idx="147">
                  <c:v>86.276956030346255</c:v>
                </c:pt>
                <c:pt idx="148">
                  <c:v>94.611297782011832</c:v>
                </c:pt>
                <c:pt idx="149">
                  <c:v>#N/A</c:v>
                </c:pt>
                <c:pt idx="150">
                  <c:v>125.99999999999997</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112.75037063281312</c:v>
                </c:pt>
                <c:pt idx="265">
                  <c:v>111.86625941300805</c:v>
                </c:pt>
                <c:pt idx="266">
                  <c:v>#N/A</c:v>
                </c:pt>
                <c:pt idx="267">
                  <c:v>67.129191765903741</c:v>
                </c:pt>
                <c:pt idx="268">
                  <c:v>#N/A</c:v>
                </c:pt>
                <c:pt idx="269">
                  <c:v>#N/A</c:v>
                </c:pt>
                <c:pt idx="270">
                  <c:v>#N/A</c:v>
                </c:pt>
                <c:pt idx="271">
                  <c:v>#N/A</c:v>
                </c:pt>
                <c:pt idx="272">
                  <c:v>#N/A</c:v>
                </c:pt>
                <c:pt idx="273">
                  <c:v>56.610780455243635</c:v>
                </c:pt>
                <c:pt idx="274">
                  <c:v>#N/A</c:v>
                </c:pt>
                <c:pt idx="275">
                  <c:v>51.649999999999991</c:v>
                </c:pt>
                <c:pt idx="276">
                  <c:v>70.999999999999986</c:v>
                </c:pt>
                <c:pt idx="277">
                  <c:v>62.649999999999991</c:v>
                </c:pt>
                <c:pt idx="278">
                  <c:v>#N/A</c:v>
                </c:pt>
                <c:pt idx="279">
                  <c:v>65.782139378355097</c:v>
                </c:pt>
                <c:pt idx="280">
                  <c:v>#N/A</c:v>
                </c:pt>
                <c:pt idx="281">
                  <c:v>#N/A</c:v>
                </c:pt>
                <c:pt idx="282">
                  <c:v>#N/A</c:v>
                </c:pt>
                <c:pt idx="283">
                  <c:v>#N/A</c:v>
                </c:pt>
                <c:pt idx="284">
                  <c:v>#N/A</c:v>
                </c:pt>
                <c:pt idx="285">
                  <c:v>32.294506247004961</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#N/A</c:v>
                </c:pt>
                <c:pt idx="319">
                  <c:v>67.789721371781809</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52.209194404598669</c:v>
                </c:pt>
                <c:pt idx="334">
                  <c:v>#N/A</c:v>
                </c:pt>
                <c:pt idx="335">
                  <c:v>#N/A</c:v>
                </c:pt>
                <c:pt idx="336">
                  <c:v>#N/A</c:v>
                </c:pt>
                <c:pt idx="337">
                  <c:v>#N/A</c:v>
                </c:pt>
                <c:pt idx="338">
                  <c:v>#N/A</c:v>
                </c:pt>
                <c:pt idx="339">
                  <c:v>#N/A</c:v>
                </c:pt>
                <c:pt idx="340">
                  <c:v>#N/A</c:v>
                </c:pt>
                <c:pt idx="341">
                  <c:v>49.535011922718681</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58.999999999999972</c:v>
                </c:pt>
                <c:pt idx="355">
                  <c:v>59</c:v>
                </c:pt>
                <c:pt idx="356">
                  <c:v>#N/A</c:v>
                </c:pt>
                <c:pt idx="357">
                  <c:v>#N/A</c:v>
                </c:pt>
                <c:pt idx="358">
                  <c:v>#N/A</c:v>
                </c:pt>
                <c:pt idx="359">
                  <c:v>#N/A</c:v>
                </c:pt>
                <c:pt idx="360">
                  <c:v>#N/A</c:v>
                </c:pt>
                <c:pt idx="361">
                  <c:v>#N/A</c:v>
                </c:pt>
                <c:pt idx="362">
                  <c:v>#N/A</c:v>
                </c:pt>
                <c:pt idx="363">
                  <c:v>#N/A</c:v>
                </c:pt>
                <c:pt idx="364">
                  <c:v>#N/A</c:v>
                </c:pt>
                <c:pt idx="365">
                  <c:v>#N/A</c:v>
                </c:pt>
                <c:pt idx="366">
                  <c:v>#N/A</c:v>
                </c:pt>
                <c:pt idx="367">
                  <c:v>94.999999999999929</c:v>
                </c:pt>
                <c:pt idx="368">
                  <c:v>56.999999999999972</c:v>
                </c:pt>
                <c:pt idx="369">
                  <c:v>#N/A</c:v>
                </c:pt>
                <c:pt idx="370">
                  <c:v>#N/A</c:v>
                </c:pt>
                <c:pt idx="371">
                  <c:v>#N/A</c:v>
                </c:pt>
                <c:pt idx="372">
                  <c:v>#N/A</c:v>
                </c:pt>
                <c:pt idx="373">
                  <c:v>#N/A</c:v>
                </c:pt>
                <c:pt idx="374">
                  <c:v>#N/A</c:v>
                </c:pt>
                <c:pt idx="375">
                  <c:v>#N/A</c:v>
                </c:pt>
                <c:pt idx="376">
                  <c:v>40.936309823435096</c:v>
                </c:pt>
                <c:pt idx="377">
                  <c:v>#N/A</c:v>
                </c:pt>
                <c:pt idx="378">
                  <c:v>#N/A</c:v>
                </c:pt>
                <c:pt idx="379">
                  <c:v>#N/A</c:v>
                </c:pt>
                <c:pt idx="380">
                  <c:v>#N/A</c:v>
                </c:pt>
                <c:pt idx="381">
                  <c:v>43.396186828463911</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44.569446561656065</c:v>
                </c:pt>
                <c:pt idx="398">
                  <c:v>90.660532629784953</c:v>
                </c:pt>
                <c:pt idx="399">
                  <c:v>#N/A</c:v>
                </c:pt>
                <c:pt idx="400">
                  <c:v>#N/A</c:v>
                </c:pt>
                <c:pt idx="401">
                  <c:v>#N/A</c:v>
                </c:pt>
                <c:pt idx="402">
                  <c:v>#N/A</c:v>
                </c:pt>
                <c:pt idx="403">
                  <c:v>#N/A</c:v>
                </c:pt>
                <c:pt idx="404">
                  <c:v>87.999999999999986</c:v>
                </c:pt>
                <c:pt idx="405">
                  <c:v>#N/A</c:v>
                </c:pt>
                <c:pt idx="406">
                  <c:v>#N/A</c:v>
                </c:pt>
                <c:pt idx="407">
                  <c:v>#N/A</c:v>
                </c:pt>
                <c:pt idx="408">
                  <c:v>48.399984598989704</c:v>
                </c:pt>
                <c:pt idx="409">
                  <c:v>#N/A</c:v>
                </c:pt>
                <c:pt idx="410">
                  <c:v>#N/A</c:v>
                </c:pt>
                <c:pt idx="411">
                  <c:v>33.359999999999971</c:v>
                </c:pt>
                <c:pt idx="412">
                  <c:v>#N/A</c:v>
                </c:pt>
                <c:pt idx="413">
                  <c:v>#N/A</c:v>
                </c:pt>
                <c:pt idx="414">
                  <c:v>#N/A</c:v>
                </c:pt>
                <c:pt idx="415">
                  <c:v>#N/A</c:v>
                </c:pt>
                <c:pt idx="416">
                  <c:v>38.499999999999986</c:v>
                </c:pt>
                <c:pt idx="417">
                  <c:v>39.539865490395371</c:v>
                </c:pt>
                <c:pt idx="418">
                  <c:v>#N/A</c:v>
                </c:pt>
                <c:pt idx="419">
                  <c:v>#N/A</c:v>
                </c:pt>
                <c:pt idx="420">
                  <c:v>#N/A</c:v>
                </c:pt>
                <c:pt idx="421">
                  <c:v>49.999999999999979</c:v>
                </c:pt>
                <c:pt idx="422">
                  <c:v>#N/A</c:v>
                </c:pt>
                <c:pt idx="423">
                  <c:v>42.640945196391144</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45.199999999999989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21.949999999999985</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30.622007312377733</c:v>
                </c:pt>
                <c:pt idx="474">
                  <c:v>30.399999999999991</c:v>
                </c:pt>
                <c:pt idx="475">
                  <c:v>#N/A</c:v>
                </c:pt>
                <c:pt idx="476">
                  <c:v>#N/A</c:v>
                </c:pt>
                <c:pt idx="477">
                  <c:v>#N/A</c:v>
                </c:pt>
                <c:pt idx="478">
                  <c:v>#N/A</c:v>
                </c:pt>
                <c:pt idx="479">
                  <c:v>#N/A</c:v>
                </c:pt>
                <c:pt idx="480">
                  <c:v>#N/A</c:v>
                </c:pt>
                <c:pt idx="481">
                  <c:v>#N/A</c:v>
                </c:pt>
                <c:pt idx="482">
                  <c:v>#N/A</c:v>
                </c:pt>
                <c:pt idx="483">
                  <c:v>#N/A</c:v>
                </c:pt>
                <c:pt idx="484">
                  <c:v>44.354861885325441</c:v>
                </c:pt>
                <c:pt idx="485">
                  <c:v>#N/A</c:v>
                </c:pt>
                <c:pt idx="486">
                  <c:v>#N/A</c:v>
                </c:pt>
                <c:pt idx="487">
                  <c:v>22.199999999999978</c:v>
                </c:pt>
                <c:pt idx="488">
                  <c:v>#N/A</c:v>
                </c:pt>
                <c:pt idx="489">
                  <c:v>#N/A</c:v>
                </c:pt>
                <c:pt idx="490">
                  <c:v>#N/A</c:v>
                </c:pt>
                <c:pt idx="491">
                  <c:v>#N/A</c:v>
                </c:pt>
                <c:pt idx="492">
                  <c:v>#N/A</c:v>
                </c:pt>
                <c:pt idx="493">
                  <c:v>#N/A</c:v>
                </c:pt>
                <c:pt idx="494">
                  <c:v>#N/A</c:v>
                </c:pt>
                <c:pt idx="495">
                  <c:v>#N/A</c:v>
                </c:pt>
                <c:pt idx="496">
                  <c:v>31.655097942930329</c:v>
                </c:pt>
                <c:pt idx="497">
                  <c:v>#N/A</c:v>
                </c:pt>
                <c:pt idx="498">
                  <c:v>42.638849298489447</c:v>
                </c:pt>
                <c:pt idx="499">
                  <c:v>52.314635889085295</c:v>
                </c:pt>
                <c:pt idx="500">
                  <c:v>#N/A</c:v>
                </c:pt>
                <c:pt idx="501">
                  <c:v>#N/A</c:v>
                </c:pt>
                <c:pt idx="502">
                  <c:v>#N/A</c:v>
                </c:pt>
                <c:pt idx="503">
                  <c:v>#N/A</c:v>
                </c:pt>
                <c:pt idx="504">
                  <c:v>#N/A</c:v>
                </c:pt>
                <c:pt idx="505">
                  <c:v>#N/A</c:v>
                </c:pt>
                <c:pt idx="506">
                  <c:v>32.749999999999993</c:v>
                </c:pt>
                <c:pt idx="507">
                  <c:v>#N/A</c:v>
                </c:pt>
                <c:pt idx="508">
                  <c:v>#N/A</c:v>
                </c:pt>
                <c:pt idx="509">
                  <c:v>34.149999999999984</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4-4263-4112-B359-8EACD4BADA86}"/>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742"/>
          <c:min val="42370"/>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6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92337753637662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3"/>
          <c:order val="0"/>
          <c:tx>
            <c:v> CAISO</c:v>
          </c:tx>
          <c:spPr>
            <a:solidFill>
              <a:srgbClr val="B3A2C7"/>
            </a:solidFill>
            <a:ln w="9525">
              <a:solidFill>
                <a:schemeClr val="accent4">
                  <a:lumMod val="75000"/>
                </a:schemeClr>
              </a:solidFill>
              <a:prstDash val="solid"/>
            </a:ln>
          </c:spPr>
          <c:invertIfNegative val="1"/>
          <c:dPt>
            <c:idx val="205"/>
            <c:invertIfNegative val="1"/>
            <c:bubble3D val="0"/>
            <c:spPr>
              <a:solidFill>
                <a:schemeClr val="accent4">
                  <a:lumMod val="60000"/>
                  <a:lumOff val="40000"/>
                </a:schemeClr>
              </a:solidFill>
              <a:ln w="9525">
                <a:solidFill>
                  <a:schemeClr val="accent4">
                    <a:lumMod val="75000"/>
                  </a:schemeClr>
                </a:solidFill>
                <a:prstDash val="solid"/>
              </a:ln>
            </c:spPr>
            <c:extLst>
              <c:ext xmlns:c16="http://schemas.microsoft.com/office/drawing/2014/chart" uri="{C3380CC4-5D6E-409C-BE32-E72D297353CC}">
                <c16:uniqueId val="{00000001-8273-4FED-94F8-2AC1FE8E5BC7}"/>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Plant_Nominal'!$C$26:$C$1000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52.599999999999987</c:v>
                </c:pt>
                <c:pt idx="35">
                  <c:v>37.777497544714848</c:v>
                </c:pt>
                <c:pt idx="36">
                  <c:v>#N/A</c:v>
                </c:pt>
                <c:pt idx="37">
                  <c:v>#N/A</c:v>
                </c:pt>
                <c:pt idx="38">
                  <c:v>49.199999999999982</c:v>
                </c:pt>
                <c:pt idx="39">
                  <c:v>49.149999999999991</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51.25985888088136</c:v>
                </c:pt>
                <c:pt idx="56">
                  <c:v>#N/A</c:v>
                </c:pt>
                <c:pt idx="57">
                  <c:v>#N/A</c:v>
                </c:pt>
                <c:pt idx="58">
                  <c:v>#N/A</c:v>
                </c:pt>
                <c:pt idx="59">
                  <c:v>#N/A</c:v>
                </c:pt>
                <c:pt idx="60">
                  <c:v>44.593666571790088</c:v>
                </c:pt>
                <c:pt idx="61">
                  <c:v>#N/A</c:v>
                </c:pt>
                <c:pt idx="62">
                  <c:v>#N/A</c:v>
                </c:pt>
                <c:pt idx="63">
                  <c:v>#N/A</c:v>
                </c:pt>
                <c:pt idx="64">
                  <c:v>#N/A</c:v>
                </c:pt>
                <c:pt idx="65">
                  <c:v>#N/A</c:v>
                </c:pt>
                <c:pt idx="66">
                  <c:v>#N/A</c:v>
                </c:pt>
                <c:pt idx="67">
                  <c:v>#N/A</c:v>
                </c:pt>
                <c:pt idx="68">
                  <c:v>#N/A</c:v>
                </c:pt>
                <c:pt idx="69">
                  <c:v>57.4</c:v>
                </c:pt>
                <c:pt idx="70">
                  <c:v>#N/A</c:v>
                </c:pt>
                <c:pt idx="71">
                  <c:v>#N/A</c:v>
                </c:pt>
                <c:pt idx="72">
                  <c:v>56.619999999999969</c:v>
                </c:pt>
                <c:pt idx="73">
                  <c:v>#N/A</c:v>
                </c:pt>
                <c:pt idx="74">
                  <c:v>62.949999999999989</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60.049999999999976</c:v>
                </c:pt>
                <c:pt idx="90">
                  <c:v>#N/A</c:v>
                </c:pt>
                <c:pt idx="91">
                  <c:v>#N/A</c:v>
                </c:pt>
                <c:pt idx="92">
                  <c:v>#N/A</c:v>
                </c:pt>
                <c:pt idx="93">
                  <c:v>#N/A</c:v>
                </c:pt>
                <c:pt idx="94">
                  <c:v>69.05876303582636</c:v>
                </c:pt>
                <c:pt idx="95">
                  <c:v>#N/A</c:v>
                </c:pt>
                <c:pt idx="96">
                  <c:v>#N/A</c:v>
                </c:pt>
                <c:pt idx="97">
                  <c:v>#N/A</c:v>
                </c:pt>
                <c:pt idx="98">
                  <c:v>#N/A</c:v>
                </c:pt>
                <c:pt idx="99">
                  <c:v>#N/A</c:v>
                </c:pt>
                <c:pt idx="100">
                  <c:v>#N/A</c:v>
                </c:pt>
                <c:pt idx="101">
                  <c:v>#N/A</c:v>
                </c:pt>
                <c:pt idx="102">
                  <c:v>#N/A</c:v>
                </c:pt>
                <c:pt idx="103">
                  <c:v>#N/A</c:v>
                </c:pt>
                <c:pt idx="104">
                  <c:v>72.601505795300668</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86.899999999999935</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103.24999999999996</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117.29999999999994</c:v>
                </c:pt>
                <c:pt idx="219">
                  <c:v>117.29999999999998</c:v>
                </c:pt>
                <c:pt idx="220">
                  <c:v>117.29999999999994</c:v>
                </c:pt>
                <c:pt idx="221">
                  <c:v>117.29999999999993</c:v>
                </c:pt>
                <c:pt idx="222">
                  <c:v>117.29999999999994</c:v>
                </c:pt>
                <c:pt idx="223">
                  <c:v>#N/A</c:v>
                </c:pt>
                <c:pt idx="224">
                  <c:v>#N/A</c:v>
                </c:pt>
                <c:pt idx="225">
                  <c:v>128.8290018251268</c:v>
                </c:pt>
                <c:pt idx="226">
                  <c:v>#N/A</c:v>
                </c:pt>
                <c:pt idx="227">
                  <c:v>#N/A</c:v>
                </c:pt>
                <c:pt idx="228">
                  <c:v>#N/A</c:v>
                </c:pt>
                <c:pt idx="229">
                  <c:v>#N/A</c:v>
                </c:pt>
                <c:pt idx="230">
                  <c:v>#N/A</c:v>
                </c:pt>
                <c:pt idx="231">
                  <c:v>#N/A</c:v>
                </c:pt>
                <c:pt idx="232">
                  <c:v>#N/A</c:v>
                </c:pt>
                <c:pt idx="233">
                  <c:v>#N/A</c:v>
                </c:pt>
                <c:pt idx="234">
                  <c:v>#N/A</c:v>
                </c:pt>
                <c:pt idx="235">
                  <c:v>#N/A</c:v>
                </c:pt>
                <c:pt idx="236">
                  <c:v>115.46999999999993</c:v>
                </c:pt>
                <c:pt idx="237">
                  <c:v>#N/A</c:v>
                </c:pt>
                <c:pt idx="238">
                  <c:v>#N/A</c:v>
                </c:pt>
                <c:pt idx="239">
                  <c:v>#N/A</c:v>
                </c:pt>
                <c:pt idx="240">
                  <c:v>#N/A</c:v>
                </c:pt>
                <c:pt idx="241">
                  <c:v>117.88487022799035</c:v>
                </c:pt>
                <c:pt idx="242">
                  <c:v>#N/A</c:v>
                </c:pt>
                <c:pt idx="243">
                  <c:v>#N/A</c:v>
                </c:pt>
                <c:pt idx="244">
                  <c:v>100.99999999999994</c:v>
                </c:pt>
                <c:pt idx="245">
                  <c:v>#N/A</c:v>
                </c:pt>
                <c:pt idx="246">
                  <c:v>125.26999999999995</c:v>
                </c:pt>
                <c:pt idx="247">
                  <c:v>121.25999999999998</c:v>
                </c:pt>
                <c:pt idx="248">
                  <c:v>121.25999999999998</c:v>
                </c:pt>
                <c:pt idx="249">
                  <c:v>125.26999999999995</c:v>
                </c:pt>
                <c:pt idx="250">
                  <c:v>#N/A</c:v>
                </c:pt>
                <c:pt idx="251">
                  <c:v>#N/A</c:v>
                </c:pt>
                <c:pt idx="252">
                  <c:v>#N/A</c:v>
                </c:pt>
                <c:pt idx="253">
                  <c:v>#N/A</c:v>
                </c:pt>
                <c:pt idx="254">
                  <c:v>#N/A</c:v>
                </c:pt>
                <c:pt idx="255">
                  <c:v>#N/A</c:v>
                </c:pt>
                <c:pt idx="256">
                  <c:v>114.74999999999991</c:v>
                </c:pt>
                <c:pt idx="257">
                  <c:v>#N/A</c:v>
                </c:pt>
                <c:pt idx="258">
                  <c:v>#N/A</c:v>
                </c:pt>
                <c:pt idx="259">
                  <c:v>116.49999999999996</c:v>
                </c:pt>
                <c:pt idx="260">
                  <c:v>#N/A</c:v>
                </c:pt>
                <c:pt idx="261">
                  <c:v>#N/A</c:v>
                </c:pt>
                <c:pt idx="262">
                  <c:v>#N/A</c:v>
                </c:pt>
                <c:pt idx="263">
                  <c:v>#N/A</c:v>
                </c:pt>
                <c:pt idx="264">
                  <c:v>#N/A</c:v>
                </c:pt>
                <c:pt idx="265">
                  <c:v>#N/A</c:v>
                </c:pt>
                <c:pt idx="266">
                  <c:v>#N/A</c:v>
                </c:pt>
                <c:pt idx="267">
                  <c:v>#N/A</c:v>
                </c:pt>
                <c:pt idx="268">
                  <c:v>#N/A</c:v>
                </c:pt>
                <c:pt idx="269">
                  <c:v>#N/A</c:v>
                </c:pt>
                <c:pt idx="270">
                  <c:v>107.12720451932337</c:v>
                </c:pt>
                <c:pt idx="271">
                  <c:v>101.99999999999994</c:v>
                </c:pt>
                <c:pt idx="272">
                  <c:v>#N/A</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86.899999999999935</c:v>
                </c:pt>
                <c:pt idx="295">
                  <c:v>89.999999999999972</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74.434338628867735</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94.999999999999957</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82.499999999999957</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59.720329500947948</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71.609999999999985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58.499999999999972</c:v>
                </c:pt>
                <c:pt idx="425">
                  <c:v>#N/A</c:v>
                </c:pt>
                <c:pt idx="426">
                  <c:v>#N/A</c:v>
                </c:pt>
                <c:pt idx="427">
                  <c:v>#N/A</c:v>
                </c:pt>
                <c:pt idx="428">
                  <c:v>#N/A</c:v>
                </c:pt>
                <c:pt idx="429">
                  <c:v>51.88</c:v>
                </c:pt>
                <c:pt idx="430">
                  <c:v>#N/A</c:v>
                </c:pt>
                <c:pt idx="431">
                  <c:v>#N/A</c:v>
                </c:pt>
                <c:pt idx="432">
                  <c:v>43.849999999999959</c:v>
                </c:pt>
                <c:pt idx="433">
                  <c:v>#N/A</c:v>
                </c:pt>
                <c:pt idx="434">
                  <c:v>#N/A</c:v>
                </c:pt>
                <c:pt idx="435">
                  <c:v>#N/A</c:v>
                </c:pt>
                <c:pt idx="436">
                  <c:v>#N/A</c:v>
                </c:pt>
                <c:pt idx="437">
                  <c:v>#N/A</c:v>
                </c:pt>
                <c:pt idx="438">
                  <c:v>#N/A</c:v>
                </c:pt>
                <c:pt idx="439">
                  <c:v>41.433515894248913</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43.879999999999974</c:v>
                </c:pt>
                <c:pt idx="477">
                  <c:v>45.399999999999956</c:v>
                </c:pt>
                <c:pt idx="478">
                  <c:v>#N/A</c:v>
                </c:pt>
                <c:pt idx="479">
                  <c:v>#N/A</c:v>
                </c:pt>
                <c:pt idx="480">
                  <c:v>#N/A</c:v>
                </c:pt>
                <c:pt idx="481">
                  <c:v>#N/A</c:v>
                </c:pt>
                <c:pt idx="482">
                  <c:v>#N/A</c:v>
                </c:pt>
                <c:pt idx="483">
                  <c:v>#N/A</c:v>
                </c:pt>
                <c:pt idx="484">
                  <c:v>#N/A</c:v>
                </c:pt>
                <c:pt idx="485">
                  <c:v>36.500000000000007</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45.809999999999995</c:v>
                </c:pt>
                <c:pt idx="509">
                  <c:v>#N/A</c:v>
                </c:pt>
                <c:pt idx="510">
                  <c:v>44.849999999999973</c:v>
                </c:pt>
                <c:pt idx="511">
                  <c:v>#N/A</c:v>
                </c:pt>
                <c:pt idx="512">
                  <c:v>#N/A</c:v>
                </c:pt>
                <c:pt idx="513">
                  <c:v>#N/A</c:v>
                </c:pt>
                <c:pt idx="514">
                  <c:v>#N/A</c:v>
                </c:pt>
                <c:pt idx="515">
                  <c:v>#N/A</c:v>
                </c:pt>
                <c:pt idx="516">
                  <c:v>#N/A</c:v>
                </c:pt>
                <c:pt idx="517">
                  <c:v>37.999999999999979</c:v>
                </c:pt>
                <c:pt idx="518">
                  <c:v>#N/A</c:v>
                </c:pt>
                <c:pt idx="519">
                  <c:v>#N/A</c:v>
                </c:pt>
                <c:pt idx="520">
                  <c:v>44.249999999999964</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lumMod val="75000"/>
                      </a:schemeClr>
                    </a:solidFill>
                    <a:prstDash val="solid"/>
                  </a:ln>
                </c14:spPr>
              </c14:invertSolidFillFmt>
            </c:ext>
            <c:ext xmlns:c16="http://schemas.microsoft.com/office/drawing/2014/chart" uri="{C3380CC4-5D6E-409C-BE32-E72D297353CC}">
              <c16:uniqueId val="{00000002-8273-4FED-94F8-2AC1FE8E5BC7}"/>
            </c:ext>
          </c:extLst>
        </c:ser>
        <c:ser>
          <c:idx val="0"/>
          <c:order val="1"/>
          <c:tx>
            <c:v> West (non-ISO)</c:v>
          </c:tx>
          <c:spPr>
            <a:solidFill>
              <a:srgbClr val="D99694"/>
            </a:solidFill>
            <a:ln w="9525">
              <a:solidFill>
                <a:schemeClr val="accent2">
                  <a:lumMod val="75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Plant_Nominal'!$D$26:$D$1000</c:f>
              <c:numCache>
                <c:formatCode>0.00</c:formatCode>
                <c:ptCount val="975"/>
                <c:pt idx="0">
                  <c:v>#N/A</c:v>
                </c:pt>
                <c:pt idx="1">
                  <c:v>56.749824126498552</c:v>
                </c:pt>
                <c:pt idx="2">
                  <c:v>#N/A</c:v>
                </c:pt>
                <c:pt idx="3">
                  <c:v>#N/A</c:v>
                </c:pt>
                <c:pt idx="4">
                  <c:v>#N/A</c:v>
                </c:pt>
                <c:pt idx="5">
                  <c:v>#N/A</c:v>
                </c:pt>
                <c:pt idx="6">
                  <c:v>#N/A</c:v>
                </c:pt>
                <c:pt idx="7">
                  <c:v>#N/A</c:v>
                </c:pt>
                <c:pt idx="8">
                  <c:v>#N/A</c:v>
                </c:pt>
                <c:pt idx="9">
                  <c:v>#N/A</c:v>
                </c:pt>
                <c:pt idx="10">
                  <c:v>37.598940316297764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23.130414169992342</c:v>
                </c:pt>
                <c:pt idx="31">
                  <c:v>#N/A</c:v>
                </c:pt>
                <c:pt idx="32">
                  <c:v>#N/A</c:v>
                </c:pt>
                <c:pt idx="33">
                  <c:v>#N/A</c:v>
                </c:pt>
                <c:pt idx="34">
                  <c:v>#N/A</c:v>
                </c:pt>
                <c:pt idx="35">
                  <c:v>#N/A</c:v>
                </c:pt>
                <c:pt idx="36">
                  <c:v>#N/A</c:v>
                </c:pt>
                <c:pt idx="37">
                  <c:v>27.249999999999986</c:v>
                </c:pt>
                <c:pt idx="38">
                  <c:v>#N/A</c:v>
                </c:pt>
                <c:pt idx="39">
                  <c:v>#N/A</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#N/A</c:v>
                </c:pt>
                <c:pt idx="56">
                  <c:v>#N/A</c:v>
                </c:pt>
                <c:pt idx="57">
                  <c:v>#N/A</c:v>
                </c:pt>
                <c:pt idx="58">
                  <c:v>#N/A</c:v>
                </c:pt>
                <c:pt idx="59">
                  <c:v>56.678532592746777</c:v>
                </c:pt>
                <c:pt idx="60">
                  <c:v>#N/A</c:v>
                </c:pt>
                <c:pt idx="61">
                  <c:v>#N/A</c:v>
                </c:pt>
                <c:pt idx="62">
                  <c:v>45.661468166771066</c:v>
                </c:pt>
                <c:pt idx="63">
                  <c:v>#N/A</c:v>
                </c:pt>
                <c:pt idx="64">
                  <c:v>#N/A</c:v>
                </c:pt>
                <c:pt idx="65">
                  <c:v>#N/A</c:v>
                </c:pt>
                <c:pt idx="66">
                  <c:v>37.789999999999978</c:v>
                </c:pt>
                <c:pt idx="67">
                  <c:v>#N/A</c:v>
                </c:pt>
                <c:pt idx="68">
                  <c:v>57.105669565442142</c:v>
                </c:pt>
                <c:pt idx="69">
                  <c:v>#N/A</c:v>
                </c:pt>
                <c:pt idx="70">
                  <c:v>#N/A</c:v>
                </c:pt>
                <c:pt idx="71">
                  <c:v>#N/A</c:v>
                </c:pt>
                <c:pt idx="72">
                  <c:v>#N/A</c:v>
                </c:pt>
                <c:pt idx="73">
                  <c:v>#N/A</c:v>
                </c:pt>
                <c:pt idx="74">
                  <c:v>#N/A</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#N/A</c:v>
                </c:pt>
                <c:pt idx="90">
                  <c:v>48.749999999999979</c:v>
                </c:pt>
                <c:pt idx="91">
                  <c:v>55.504684467165859</c:v>
                </c:pt>
                <c:pt idx="92">
                  <c:v>48.175550715341849</c:v>
                </c:pt>
                <c:pt idx="93">
                  <c:v>#N/A</c:v>
                </c:pt>
                <c:pt idx="94">
                  <c:v>#N/A</c:v>
                </c:pt>
                <c:pt idx="95">
                  <c:v>#N/A</c:v>
                </c:pt>
                <c:pt idx="96">
                  <c:v>#N/A</c:v>
                </c:pt>
                <c:pt idx="97">
                  <c:v>#N/A</c:v>
                </c:pt>
                <c:pt idx="98">
                  <c:v>#N/A</c:v>
                </c:pt>
                <c:pt idx="99">
                  <c:v>#N/A</c:v>
                </c:pt>
                <c:pt idx="100">
                  <c:v>#N/A</c:v>
                </c:pt>
                <c:pt idx="101">
                  <c:v>#N/A</c:v>
                </c:pt>
                <c:pt idx="102">
                  <c:v>63.77821271875878</c:v>
                </c:pt>
                <c:pt idx="103">
                  <c:v>#N/A</c:v>
                </c:pt>
                <c:pt idx="104">
                  <c:v>#N/A</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#N/A</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101.38999999999994</c:v>
                </c:pt>
                <c:pt idx="158">
                  <c:v>101.38999999999994</c:v>
                </c:pt>
                <c:pt idx="159">
                  <c:v>99.689999999999912</c:v>
                </c:pt>
                <c:pt idx="160">
                  <c:v>#N/A</c:v>
                </c:pt>
                <c:pt idx="161">
                  <c:v>#N/A</c:v>
                </c:pt>
                <c:pt idx="162">
                  <c:v>#N/A</c:v>
                </c:pt>
                <c:pt idx="163">
                  <c:v>63.799999999999955</c:v>
                </c:pt>
                <c:pt idx="164">
                  <c:v>#N/A</c:v>
                </c:pt>
                <c:pt idx="165">
                  <c:v>#N/A</c:v>
                </c:pt>
                <c:pt idx="166">
                  <c:v>#N/A</c:v>
                </c:pt>
                <c:pt idx="167">
                  <c:v>#N/A</c:v>
                </c:pt>
                <c:pt idx="168">
                  <c:v>#N/A</c:v>
                </c:pt>
                <c:pt idx="169">
                  <c:v>#N/A</c:v>
                </c:pt>
                <c:pt idx="170">
                  <c:v>#N/A</c:v>
                </c:pt>
                <c:pt idx="171">
                  <c:v>#N/A</c:v>
                </c:pt>
                <c:pt idx="172">
                  <c:v>#N/A</c:v>
                </c:pt>
                <c:pt idx="173">
                  <c:v>#N/A</c:v>
                </c:pt>
                <c:pt idx="174">
                  <c:v>#N/A</c:v>
                </c:pt>
                <c:pt idx="175">
                  <c:v>59.334499812487266</c:v>
                </c:pt>
                <c:pt idx="176">
                  <c:v>#N/A</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77.499999999999957</c:v>
                </c:pt>
                <c:pt idx="191">
                  <c:v>#N/A</c:v>
                </c:pt>
                <c:pt idx="192">
                  <c:v>103.02197439574653</c:v>
                </c:pt>
                <c:pt idx="193">
                  <c:v>#N/A</c:v>
                </c:pt>
                <c:pt idx="194">
                  <c:v>61.325887023699806</c:v>
                </c:pt>
                <c:pt idx="195">
                  <c:v>#N/A</c:v>
                </c:pt>
                <c:pt idx="196">
                  <c:v>#N/A</c:v>
                </c:pt>
                <c:pt idx="197">
                  <c:v>#N/A</c:v>
                </c:pt>
                <c:pt idx="198">
                  <c:v>64.899999999999977</c:v>
                </c:pt>
                <c:pt idx="199">
                  <c:v>83.853113700123231</c:v>
                </c:pt>
                <c:pt idx="200">
                  <c:v>83.853114120161024</c:v>
                </c:pt>
                <c:pt idx="201">
                  <c:v>83.853113944763862</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100.94607885297839</c:v>
                </c:pt>
                <c:pt idx="224">
                  <c:v>#N/A</c:v>
                </c:pt>
                <c:pt idx="225">
                  <c:v>#N/A</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#N/A</c:v>
                </c:pt>
                <c:pt idx="237">
                  <c:v>#N/A</c:v>
                </c:pt>
                <c:pt idx="238">
                  <c:v>#N/A</c:v>
                </c:pt>
                <c:pt idx="239">
                  <c:v>60.804198022100074</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84.249999999999915</c:v>
                </c:pt>
                <c:pt idx="256">
                  <c:v>#N/A</c:v>
                </c:pt>
                <c:pt idx="257">
                  <c:v>#N/A</c:v>
                </c:pt>
                <c:pt idx="258">
                  <c:v>#N/A</c:v>
                </c:pt>
                <c:pt idx="259">
                  <c:v>#N/A</c:v>
                </c:pt>
                <c:pt idx="260">
                  <c:v>72.862678647962483</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#N/A</c:v>
                </c:pt>
                <c:pt idx="295">
                  <c:v>#N/A</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55.321451418495101</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#N/A</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32.656039037574182</c:v>
                </c:pt>
                <c:pt idx="345">
                  <c:v>59.999999999999972</c:v>
                </c:pt>
                <c:pt idx="346">
                  <c:v>#N/A</c:v>
                </c:pt>
                <c:pt idx="347">
                  <c:v>#N/A</c:v>
                </c:pt>
                <c:pt idx="348">
                  <c:v>59.999999999999972</c:v>
                </c:pt>
                <c:pt idx="349">
                  <c:v>#N/A</c:v>
                </c:pt>
                <c:pt idx="350">
                  <c:v>#N/A</c:v>
                </c:pt>
                <c:pt idx="351">
                  <c:v>#N/A</c:v>
                </c:pt>
                <c:pt idx="352">
                  <c:v>29.062444939060981</c:v>
                </c:pt>
                <c:pt idx="353">
                  <c:v>#N/A</c:v>
                </c:pt>
                <c:pt idx="354">
                  <c:v>#N/A</c:v>
                </c:pt>
                <c:pt idx="355">
                  <c:v>#N/A</c:v>
                </c:pt>
                <c:pt idx="356">
                  <c:v>33.881012039072004</c:v>
                </c:pt>
                <c:pt idx="357">
                  <c:v>#N/A</c:v>
                </c:pt>
                <c:pt idx="358">
                  <c:v>#N/A</c:v>
                </c:pt>
                <c:pt idx="359">
                  <c:v>#N/A</c:v>
                </c:pt>
                <c:pt idx="360">
                  <c:v>#N/A</c:v>
                </c:pt>
                <c:pt idx="361">
                  <c:v>#N/A</c:v>
                </c:pt>
                <c:pt idx="362">
                  <c:v>#N/A</c:v>
                </c:pt>
                <c:pt idx="363">
                  <c:v>34.439196117634168</c:v>
                </c:pt>
                <c:pt idx="364">
                  <c:v>#N/A</c:v>
                </c:pt>
                <c:pt idx="365">
                  <c:v>26.911635227084208</c:v>
                </c:pt>
                <c:pt idx="366">
                  <c:v>#N/A</c:v>
                </c:pt>
                <c:pt idx="367">
                  <c:v>#N/A</c:v>
                </c:pt>
                <c:pt idx="368">
                  <c:v>#N/A</c:v>
                </c:pt>
                <c:pt idx="369">
                  <c:v>#N/A</c:v>
                </c:pt>
                <c:pt idx="370">
                  <c:v>33.18029267719384</c:v>
                </c:pt>
                <c:pt idx="371">
                  <c:v>#N/A</c:v>
                </c:pt>
                <c:pt idx="372">
                  <c:v>#N/A</c:v>
                </c:pt>
                <c:pt idx="373">
                  <c:v>#N/A</c:v>
                </c:pt>
                <c:pt idx="374">
                  <c:v>#N/A</c:v>
                </c:pt>
                <c:pt idx="375">
                  <c:v>#N/A</c:v>
                </c:pt>
                <c:pt idx="376">
                  <c:v>#N/A</c:v>
                </c:pt>
                <c:pt idx="377">
                  <c:v>#N/A</c:v>
                </c:pt>
                <c:pt idx="378">
                  <c:v>#N/A</c:v>
                </c:pt>
                <c:pt idx="379">
                  <c:v>68.299999999999955</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49.829376268136983</c:v>
                </c:pt>
                <c:pt idx="400">
                  <c:v>#N/A</c:v>
                </c:pt>
                <c:pt idx="401">
                  <c:v>#N/A</c:v>
                </c:pt>
                <c:pt idx="402">
                  <c:v>#N/A</c:v>
                </c:pt>
                <c:pt idx="403">
                  <c:v>54.46889750836889</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50.299999999999962</c:v>
                </c:pt>
                <c:pt idx="431">
                  <c:v>37.629999999999981</c:v>
                </c:pt>
                <c:pt idx="432">
                  <c:v>#N/A</c:v>
                </c:pt>
                <c:pt idx="433">
                  <c:v>#N/A</c:v>
                </c:pt>
                <c:pt idx="434">
                  <c:v>#N/A</c:v>
                </c:pt>
                <c:pt idx="435">
                  <c:v>#N/A</c:v>
                </c:pt>
                <c:pt idx="436">
                  <c:v>#N/A</c:v>
                </c:pt>
                <c:pt idx="437">
                  <c:v>44.51760184099362</c:v>
                </c:pt>
                <c:pt idx="438">
                  <c:v>#N/A</c:v>
                </c:pt>
                <c:pt idx="439">
                  <c:v>#N/A</c:v>
                </c:pt>
                <c:pt idx="440">
                  <c:v>42.421067459374576</c:v>
                </c:pt>
                <c:pt idx="441">
                  <c:v>#N/A</c:v>
                </c:pt>
                <c:pt idx="442">
                  <c:v>#N/A</c:v>
                </c:pt>
                <c:pt idx="443">
                  <c:v>#N/A</c:v>
                </c:pt>
                <c:pt idx="444">
                  <c:v>#N/A</c:v>
                </c:pt>
                <c:pt idx="445">
                  <c:v>#N/A</c:v>
                </c:pt>
                <c:pt idx="446">
                  <c:v>#N/A</c:v>
                </c:pt>
                <c:pt idx="447">
                  <c:v>#N/A</c:v>
                </c:pt>
                <c:pt idx="448">
                  <c:v>#N/A</c:v>
                </c:pt>
                <c:pt idx="449">
                  <c:v>27.099999999999987</c:v>
                </c:pt>
                <c:pt idx="450">
                  <c:v>#N/A</c:v>
                </c:pt>
                <c:pt idx="451">
                  <c:v>#N/A</c:v>
                </c:pt>
                <c:pt idx="452">
                  <c:v>#N/A</c:v>
                </c:pt>
                <c:pt idx="453">
                  <c:v>#N/A</c:v>
                </c:pt>
                <c:pt idx="454">
                  <c:v>#N/A</c:v>
                </c:pt>
                <c:pt idx="455">
                  <c:v>#N/A</c:v>
                </c:pt>
                <c:pt idx="456">
                  <c:v>#N/A</c:v>
                </c:pt>
                <c:pt idx="457">
                  <c:v>27.067791176359819</c:v>
                </c:pt>
                <c:pt idx="458">
                  <c:v>#N/A</c:v>
                </c:pt>
                <c:pt idx="459">
                  <c:v>#N/A</c:v>
                </c:pt>
                <c:pt idx="460">
                  <c:v>#N/A</c:v>
                </c:pt>
                <c:pt idx="461">
                  <c:v>#N/A</c:v>
                </c:pt>
                <c:pt idx="462">
                  <c:v>#N/A</c:v>
                </c:pt>
                <c:pt idx="463">
                  <c:v>#N/A</c:v>
                </c:pt>
                <c:pt idx="464">
                  <c:v>#N/A</c:v>
                </c:pt>
                <c:pt idx="465">
                  <c:v>#N/A</c:v>
                </c:pt>
                <c:pt idx="466">
                  <c:v>27.919999999999984</c:v>
                </c:pt>
                <c:pt idx="467">
                  <c:v>28.119999999999994</c:v>
                </c:pt>
                <c:pt idx="468">
                  <c:v>#N/A</c:v>
                </c:pt>
                <c:pt idx="469">
                  <c:v>17.29999999999999</c:v>
                </c:pt>
                <c:pt idx="470">
                  <c:v>#N/A</c:v>
                </c:pt>
                <c:pt idx="471">
                  <c:v>23.247599999999991</c:v>
                </c:pt>
                <c:pt idx="472">
                  <c:v>#N/A</c:v>
                </c:pt>
                <c:pt idx="473">
                  <c:v>#N/A</c:v>
                </c:pt>
                <c:pt idx="474">
                  <c:v>#N/A</c:v>
                </c:pt>
                <c:pt idx="475">
                  <c:v>#N/A</c:v>
                </c:pt>
                <c:pt idx="476">
                  <c:v>#N/A</c:v>
                </c:pt>
                <c:pt idx="477">
                  <c:v>#N/A</c:v>
                </c:pt>
                <c:pt idx="478">
                  <c:v>15.499999999999998</c:v>
                </c:pt>
                <c:pt idx="479">
                  <c:v>10.682526989743549</c:v>
                </c:pt>
                <c:pt idx="480">
                  <c:v>#N/A</c:v>
                </c:pt>
                <c:pt idx="481">
                  <c:v>#N/A</c:v>
                </c:pt>
                <c:pt idx="482">
                  <c:v>#N/A</c:v>
                </c:pt>
                <c:pt idx="483">
                  <c:v>17.999999999999993</c:v>
                </c:pt>
                <c:pt idx="484">
                  <c:v>#N/A</c:v>
                </c:pt>
                <c:pt idx="485">
                  <c:v>#N/A</c:v>
                </c:pt>
                <c:pt idx="486">
                  <c:v>#N/A</c:v>
                </c:pt>
                <c:pt idx="487">
                  <c:v>#N/A</c:v>
                </c:pt>
                <c:pt idx="488">
                  <c:v>52.819149208125296</c:v>
                </c:pt>
                <c:pt idx="489">
                  <c:v>#N/A</c:v>
                </c:pt>
                <c:pt idx="490">
                  <c:v>11.499999999999995</c:v>
                </c:pt>
                <c:pt idx="491">
                  <c:v>17.7</c:v>
                </c:pt>
                <c:pt idx="492">
                  <c:v>35.289999999999964</c:v>
                </c:pt>
                <c:pt idx="493">
                  <c:v>30.099999999999998</c:v>
                </c:pt>
                <c:pt idx="494">
                  <c:v>#N/A</c:v>
                </c:pt>
                <c:pt idx="495">
                  <c:v>24</c:v>
                </c:pt>
                <c:pt idx="496">
                  <c:v>#N/A</c:v>
                </c:pt>
                <c:pt idx="497">
                  <c:v>#N/A</c:v>
                </c:pt>
                <c:pt idx="498">
                  <c:v>#N/A</c:v>
                </c:pt>
                <c:pt idx="499">
                  <c:v>#N/A</c:v>
                </c:pt>
                <c:pt idx="500">
                  <c:v>#N/A</c:v>
                </c:pt>
                <c:pt idx="501">
                  <c:v>41.879999999999981</c:v>
                </c:pt>
                <c:pt idx="502">
                  <c:v>#N/A</c:v>
                </c:pt>
                <c:pt idx="503">
                  <c:v>#N/A</c:v>
                </c:pt>
                <c:pt idx="504">
                  <c:v>#N/A</c:v>
                </c:pt>
                <c:pt idx="505">
                  <c:v>#N/A</c:v>
                </c:pt>
                <c:pt idx="506">
                  <c:v>#N/A</c:v>
                </c:pt>
                <c:pt idx="507">
                  <c:v>14.64999999999999</c:v>
                </c:pt>
                <c:pt idx="508">
                  <c:v>#N/A</c:v>
                </c:pt>
                <c:pt idx="509">
                  <c:v>#N/A</c:v>
                </c:pt>
                <c:pt idx="510">
                  <c:v>#N/A</c:v>
                </c:pt>
                <c:pt idx="511">
                  <c:v>#N/A</c:v>
                </c:pt>
                <c:pt idx="512">
                  <c:v>#N/A</c:v>
                </c:pt>
                <c:pt idx="513">
                  <c:v>40.999999999999979</c:v>
                </c:pt>
                <c:pt idx="514">
                  <c:v>#N/A</c:v>
                </c:pt>
                <c:pt idx="515">
                  <c:v>44.109999999999992</c:v>
                </c:pt>
                <c:pt idx="516">
                  <c:v>39.999999999999986</c:v>
                </c:pt>
                <c:pt idx="517">
                  <c:v>#N/A</c:v>
                </c:pt>
                <c:pt idx="518">
                  <c:v>#N/A</c:v>
                </c:pt>
                <c:pt idx="519">
                  <c:v>#N/A</c:v>
                </c:pt>
                <c:pt idx="520">
                  <c:v>#N/A</c:v>
                </c:pt>
                <c:pt idx="521">
                  <c:v>#N/A</c:v>
                </c:pt>
                <c:pt idx="522">
                  <c:v>46.369999999999969</c:v>
                </c:pt>
                <c:pt idx="523">
                  <c:v>43.129999999999981</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2">
                        <a:lumMod val="75000"/>
                      </a:schemeClr>
                    </a:solidFill>
                    <a:prstDash val="solid"/>
                  </a:ln>
                </c14:spPr>
              </c14:invertSolidFillFmt>
            </c:ext>
            <c:ext xmlns:c16="http://schemas.microsoft.com/office/drawing/2014/chart" uri="{C3380CC4-5D6E-409C-BE32-E72D297353CC}">
              <c16:uniqueId val="{00000003-8273-4FED-94F8-2AC1FE8E5BC7}"/>
            </c:ext>
          </c:extLst>
        </c:ser>
        <c:ser>
          <c:idx val="2"/>
          <c:order val="2"/>
          <c:tx>
            <c:v> MISO</c:v>
          </c:tx>
          <c:spPr>
            <a:solidFill>
              <a:srgbClr val="9BBB59"/>
            </a:solidFill>
            <a:ln w="9525">
              <a:solidFill>
                <a:schemeClr val="accent3">
                  <a:lumMod val="50000"/>
                </a:schemeClr>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Plant_Nominal'!$E$26:$E$1000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#N/A</c:v>
                </c:pt>
                <c:pt idx="9">
                  <c:v>#N/A</c:v>
                </c:pt>
                <c:pt idx="10">
                  <c:v>#N/A</c:v>
                </c:pt>
                <c:pt idx="11">
                  <c:v>#N/A</c:v>
                </c:pt>
                <c:pt idx="12">
                  <c:v>#N/A</c:v>
                </c:pt>
                <c:pt idx="13">
                  <c:v>#N/A</c:v>
                </c:pt>
                <c:pt idx="14">
                  <c:v>#N/A</c:v>
                </c:pt>
                <c:pt idx="15">
                  <c:v>31.552623901153318</c:v>
                </c:pt>
                <c:pt idx="16">
                  <c:v>#N/A</c:v>
                </c:pt>
                <c:pt idx="17">
                  <c:v>86.807971992777723</c:v>
                </c:pt>
                <c:pt idx="18">
                  <c:v>73.198224593799992</c:v>
                </c:pt>
                <c:pt idx="19">
                  <c:v>#N/A</c:v>
                </c:pt>
                <c:pt idx="20">
                  <c:v>#N/A</c:v>
                </c:pt>
                <c:pt idx="21">
                  <c:v>#N/A</c:v>
                </c:pt>
                <c:pt idx="22">
                  <c:v>39.136941133000732</c:v>
                </c:pt>
                <c:pt idx="23">
                  <c:v>#N/A</c:v>
                </c:pt>
                <c:pt idx="24">
                  <c:v>#N/A</c:v>
                </c:pt>
                <c:pt idx="25">
                  <c:v>#N/A</c:v>
                </c:pt>
                <c:pt idx="26">
                  <c:v>29.749999999999996</c:v>
                </c:pt>
                <c:pt idx="27">
                  <c:v>#N/A</c:v>
                </c:pt>
                <c:pt idx="28">
                  <c:v>25.834657109888852</c:v>
                </c:pt>
                <c:pt idx="29">
                  <c:v>21.019697910274392</c:v>
                </c:pt>
                <c:pt idx="30">
                  <c:v>#N/A</c:v>
                </c:pt>
                <c:pt idx="31">
                  <c:v>29.899999999999984</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#N/A</c:v>
                </c:pt>
                <c:pt idx="44">
                  <c:v>#N/A</c:v>
                </c:pt>
                <c:pt idx="45">
                  <c:v>#N/A</c:v>
                </c:pt>
                <c:pt idx="46">
                  <c:v>#N/A</c:v>
                </c:pt>
                <c:pt idx="47">
                  <c:v>#N/A</c:v>
                </c:pt>
                <c:pt idx="48">
                  <c:v>#N/A</c:v>
                </c:pt>
                <c:pt idx="49">
                  <c:v>#N/A</c:v>
                </c:pt>
                <c:pt idx="50">
                  <c:v>32.999999999999986</c:v>
                </c:pt>
                <c:pt idx="51">
                  <c:v>#N/A</c:v>
                </c:pt>
                <c:pt idx="52">
                  <c:v>27.749999999999982</c:v>
                </c:pt>
                <c:pt idx="53">
                  <c:v>#N/A</c:v>
                </c:pt>
                <c:pt idx="54">
                  <c:v>24.839999999999996</c:v>
                </c:pt>
                <c:pt idx="55">
                  <c:v>#N/A</c:v>
                </c:pt>
                <c:pt idx="56">
                  <c:v>67.323038922016423</c:v>
                </c:pt>
                <c:pt idx="57">
                  <c:v>67.323032194336093</c:v>
                </c:pt>
                <c:pt idx="58">
                  <c:v>#N/A</c:v>
                </c:pt>
                <c:pt idx="59">
                  <c:v>#N/A</c:v>
                </c:pt>
                <c:pt idx="60">
                  <c:v>#N/A</c:v>
                </c:pt>
                <c:pt idx="61">
                  <c:v>67.323038922016423</c:v>
                </c:pt>
                <c:pt idx="62">
                  <c:v>#N/A</c:v>
                </c:pt>
                <c:pt idx="63">
                  <c:v>#N/A</c:v>
                </c:pt>
                <c:pt idx="64">
                  <c:v>#N/A</c:v>
                </c:pt>
                <c:pt idx="65">
                  <c:v>#N/A</c:v>
                </c:pt>
                <c:pt idx="66">
                  <c:v>#N/A</c:v>
                </c:pt>
                <c:pt idx="67">
                  <c:v>#N/A</c:v>
                </c:pt>
                <c:pt idx="68">
                  <c:v>#N/A</c:v>
                </c:pt>
                <c:pt idx="69">
                  <c:v>#N/A</c:v>
                </c:pt>
                <c:pt idx="70">
                  <c:v>#N/A</c:v>
                </c:pt>
                <c:pt idx="71">
                  <c:v>29.499999999999979</c:v>
                </c:pt>
                <c:pt idx="72">
                  <c:v>#N/A</c:v>
                </c:pt>
                <c:pt idx="73">
                  <c:v>28.306807868841883</c:v>
                </c:pt>
                <c:pt idx="74">
                  <c:v>#N/A</c:v>
                </c:pt>
                <c:pt idx="75">
                  <c:v>46.280562468424343</c:v>
                </c:pt>
                <c:pt idx="76">
                  <c:v>#N/A</c:v>
                </c:pt>
                <c:pt idx="77">
                  <c:v>40.651293636315287</c:v>
                </c:pt>
                <c:pt idx="78">
                  <c:v>#N/A</c:v>
                </c:pt>
                <c:pt idx="79">
                  <c:v>38.999999999999993</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36.180169571742262</c:v>
                </c:pt>
                <c:pt idx="94">
                  <c:v>#N/A</c:v>
                </c:pt>
                <c:pt idx="95">
                  <c:v>#N/A</c:v>
                </c:pt>
                <c:pt idx="96">
                  <c:v>47.24857985810754</c:v>
                </c:pt>
                <c:pt idx="97">
                  <c:v>56.439131790111183</c:v>
                </c:pt>
                <c:pt idx="98">
                  <c:v>#N/A</c:v>
                </c:pt>
                <c:pt idx="99">
                  <c:v>#N/A</c:v>
                </c:pt>
                <c:pt idx="100">
                  <c:v>30.999999999999989</c:v>
                </c:pt>
                <c:pt idx="101">
                  <c:v>32.999999999999993</c:v>
                </c:pt>
                <c:pt idx="102">
                  <c:v>#N/A</c:v>
                </c:pt>
                <c:pt idx="103">
                  <c:v>44.999999999999979</c:v>
                </c:pt>
                <c:pt idx="104">
                  <c:v>#N/A</c:v>
                </c:pt>
                <c:pt idx="105">
                  <c:v>#N/A</c:v>
                </c:pt>
                <c:pt idx="106">
                  <c:v>#N/A</c:v>
                </c:pt>
                <c:pt idx="107">
                  <c:v>#N/A</c:v>
                </c:pt>
                <c:pt idx="108">
                  <c:v>#N/A</c:v>
                </c:pt>
                <c:pt idx="109">
                  <c:v>#N/A</c:v>
                </c:pt>
                <c:pt idx="110">
                  <c:v>#N/A</c:v>
                </c:pt>
                <c:pt idx="111">
                  <c:v>40.999999999999986</c:v>
                </c:pt>
                <c:pt idx="112">
                  <c:v>#N/A</c:v>
                </c:pt>
                <c:pt idx="113">
                  <c:v>63.726937315977807</c:v>
                </c:pt>
                <c:pt idx="114">
                  <c:v>74.957163091601501</c:v>
                </c:pt>
                <c:pt idx="115">
                  <c:v>#N/A</c:v>
                </c:pt>
                <c:pt idx="116">
                  <c:v>#N/A</c:v>
                </c:pt>
                <c:pt idx="117">
                  <c:v>#N/A</c:v>
                </c:pt>
                <c:pt idx="118">
                  <c:v>58.960925096402818</c:v>
                </c:pt>
                <c:pt idx="119">
                  <c:v>49.651138217016779</c:v>
                </c:pt>
                <c:pt idx="120">
                  <c:v>#N/A</c:v>
                </c:pt>
                <c:pt idx="121">
                  <c:v>#N/A</c:v>
                </c:pt>
                <c:pt idx="122">
                  <c:v>60.212073937500186</c:v>
                </c:pt>
                <c:pt idx="123">
                  <c:v>#N/A</c:v>
                </c:pt>
                <c:pt idx="124">
                  <c:v>#N/A</c:v>
                </c:pt>
                <c:pt idx="125">
                  <c:v>#N/A</c:v>
                </c:pt>
                <c:pt idx="126">
                  <c:v>#N/A</c:v>
                </c:pt>
                <c:pt idx="127">
                  <c:v>#N/A</c:v>
                </c:pt>
                <c:pt idx="128">
                  <c:v>#N/A</c:v>
                </c:pt>
                <c:pt idx="129">
                  <c:v>#N/A</c:v>
                </c:pt>
                <c:pt idx="130">
                  <c:v>#N/A</c:v>
                </c:pt>
                <c:pt idx="131">
                  <c:v>#N/A</c:v>
                </c:pt>
                <c:pt idx="132">
                  <c:v>#N/A</c:v>
                </c:pt>
                <c:pt idx="133">
                  <c:v>54.57460701370114</c:v>
                </c:pt>
                <c:pt idx="134">
                  <c:v>48.249999999999986</c:v>
                </c:pt>
                <c:pt idx="135">
                  <c:v>#N/A</c:v>
                </c:pt>
                <c:pt idx="136">
                  <c:v>39.219999999999963</c:v>
                </c:pt>
                <c:pt idx="137">
                  <c:v>39.219999999999985</c:v>
                </c:pt>
                <c:pt idx="138">
                  <c:v>#N/A</c:v>
                </c:pt>
                <c:pt idx="139">
                  <c:v>#N/A</c:v>
                </c:pt>
                <c:pt idx="140">
                  <c:v>#N/A</c:v>
                </c:pt>
                <c:pt idx="141">
                  <c:v>#N/A</c:v>
                </c:pt>
                <c:pt idx="142">
                  <c:v>78.470303545304816</c:v>
                </c:pt>
                <c:pt idx="143">
                  <c:v>68.341407116448863</c:v>
                </c:pt>
                <c:pt idx="144">
                  <c:v>63.895501186522999</c:v>
                </c:pt>
                <c:pt idx="145">
                  <c:v>#N/A</c:v>
                </c:pt>
                <c:pt idx="146">
                  <c:v>#N/A</c:v>
                </c:pt>
                <c:pt idx="147">
                  <c:v>#N/A</c:v>
                </c:pt>
                <c:pt idx="148">
                  <c:v>#N/A</c:v>
                </c:pt>
                <c:pt idx="149">
                  <c:v>44.449999999999982</c:v>
                </c:pt>
                <c:pt idx="150">
                  <c:v>#N/A</c:v>
                </c:pt>
                <c:pt idx="151">
                  <c:v>#N/A</c:v>
                </c:pt>
                <c:pt idx="152">
                  <c:v>#N/A</c:v>
                </c:pt>
                <c:pt idx="153">
                  <c:v>#N/A</c:v>
                </c:pt>
                <c:pt idx="154">
                  <c:v>61.249999999999993</c:v>
                </c:pt>
                <c:pt idx="155">
                  <c:v>#N/A</c:v>
                </c:pt>
                <c:pt idx="156">
                  <c:v>#N/A</c:v>
                </c:pt>
                <c:pt idx="157">
                  <c:v>#N/A</c:v>
                </c:pt>
                <c:pt idx="158">
                  <c:v>#N/A</c:v>
                </c:pt>
                <c:pt idx="159">
                  <c:v>#N/A</c:v>
                </c:pt>
                <c:pt idx="160">
                  <c:v>#N/A</c:v>
                </c:pt>
                <c:pt idx="161">
                  <c:v>#N/A</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#N/A</c:v>
                </c:pt>
                <c:pt idx="173">
                  <c:v>53.950428129023472</c:v>
                </c:pt>
                <c:pt idx="174">
                  <c:v>#N/A</c:v>
                </c:pt>
                <c:pt idx="175">
                  <c:v>#N/A</c:v>
                </c:pt>
                <c:pt idx="176">
                  <c:v>#N/A</c:v>
                </c:pt>
                <c:pt idx="177">
                  <c:v>#N/A</c:v>
                </c:pt>
                <c:pt idx="178">
                  <c:v>50.149999999999984</c:v>
                </c:pt>
                <c:pt idx="179">
                  <c:v>#N/A</c:v>
                </c:pt>
                <c:pt idx="180">
                  <c:v>#N/A</c:v>
                </c:pt>
                <c:pt idx="181">
                  <c:v>#N/A</c:v>
                </c:pt>
                <c:pt idx="182">
                  <c:v>#N/A</c:v>
                </c:pt>
                <c:pt idx="183">
                  <c:v>#N/A</c:v>
                </c:pt>
                <c:pt idx="184">
                  <c:v>#N/A</c:v>
                </c:pt>
                <c:pt idx="185">
                  <c:v>114.99999999999994</c:v>
                </c:pt>
                <c:pt idx="186">
                  <c:v>114.9999999999999</c:v>
                </c:pt>
                <c:pt idx="187">
                  <c:v>#N/A</c:v>
                </c:pt>
                <c:pt idx="188">
                  <c:v>#N/A</c:v>
                </c:pt>
                <c:pt idx="189">
                  <c:v>#N/A</c:v>
                </c:pt>
                <c:pt idx="190">
                  <c:v>#N/A</c:v>
                </c:pt>
                <c:pt idx="191">
                  <c:v>49.949999999999982</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#N/A</c:v>
                </c:pt>
                <c:pt idx="210">
                  <c:v>#N/A</c:v>
                </c:pt>
                <c:pt idx="211">
                  <c:v>#N/A</c:v>
                </c:pt>
                <c:pt idx="212">
                  <c:v>#N/A</c:v>
                </c:pt>
                <c:pt idx="213">
                  <c:v>67.999999999999986</c:v>
                </c:pt>
                <c:pt idx="214">
                  <c:v>#N/A</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#N/A</c:v>
                </c:pt>
                <c:pt idx="229">
                  <c:v>72.998959793892197</c:v>
                </c:pt>
                <c:pt idx="230">
                  <c:v>#N/A</c:v>
                </c:pt>
                <c:pt idx="231">
                  <c:v>#N/A</c:v>
                </c:pt>
                <c:pt idx="232">
                  <c:v>#N/A</c:v>
                </c:pt>
                <c:pt idx="233">
                  <c:v>44.651495280003147</c:v>
                </c:pt>
                <c:pt idx="234">
                  <c:v>#N/A</c:v>
                </c:pt>
                <c:pt idx="235">
                  <c:v>52.029204111852195</c:v>
                </c:pt>
                <c:pt idx="236">
                  <c:v>#N/A</c:v>
                </c:pt>
                <c:pt idx="237">
                  <c:v>#N/A</c:v>
                </c:pt>
                <c:pt idx="238">
                  <c:v>#N/A</c:v>
                </c:pt>
                <c:pt idx="239">
                  <c:v>#N/A</c:v>
                </c:pt>
                <c:pt idx="240">
                  <c:v>54.152447835647081</c:v>
                </c:pt>
                <c:pt idx="241">
                  <c:v>#N/A</c:v>
                </c:pt>
                <c:pt idx="242">
                  <c:v>#N/A</c:v>
                </c:pt>
                <c:pt idx="243">
                  <c:v>95.600243290906477</c:v>
                </c:pt>
                <c:pt idx="244">
                  <c:v>#N/A</c:v>
                </c:pt>
                <c:pt idx="245">
                  <c:v>65.999999999999972</c:v>
                </c:pt>
                <c:pt idx="246">
                  <c:v>#N/A</c:v>
                </c:pt>
                <c:pt idx="247">
                  <c:v>#N/A</c:v>
                </c:pt>
                <c:pt idx="248">
                  <c:v>#N/A</c:v>
                </c:pt>
                <c:pt idx="249">
                  <c:v>#N/A</c:v>
                </c:pt>
                <c:pt idx="250">
                  <c:v>93.085630222442759</c:v>
                </c:pt>
                <c:pt idx="251">
                  <c:v>54.483284297840306</c:v>
                </c:pt>
                <c:pt idx="252">
                  <c:v>#N/A</c:v>
                </c:pt>
                <c:pt idx="253">
                  <c:v>55.650842022661408</c:v>
                </c:pt>
                <c:pt idx="254">
                  <c:v>43.838713823563069</c:v>
                </c:pt>
                <c:pt idx="255">
                  <c:v>#N/A</c:v>
                </c:pt>
                <c:pt idx="256">
                  <c:v>#N/A</c:v>
                </c:pt>
                <c:pt idx="257">
                  <c:v>91.42999999999995</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56.754374454370989</c:v>
                </c:pt>
                <c:pt idx="273">
                  <c:v>#N/A</c:v>
                </c:pt>
                <c:pt idx="274">
                  <c:v>#N/A</c:v>
                </c:pt>
                <c:pt idx="275">
                  <c:v>#N/A</c:v>
                </c:pt>
                <c:pt idx="276">
                  <c:v>#N/A</c:v>
                </c:pt>
                <c:pt idx="277">
                  <c:v>#N/A</c:v>
                </c:pt>
                <c:pt idx="278">
                  <c:v>#N/A</c:v>
                </c:pt>
                <c:pt idx="279">
                  <c:v>#N/A</c:v>
                </c:pt>
                <c:pt idx="280">
                  <c:v>#N/A</c:v>
                </c:pt>
                <c:pt idx="281">
                  <c:v>#N/A</c:v>
                </c:pt>
                <c:pt idx="282">
                  <c:v>#N/A</c:v>
                </c:pt>
                <c:pt idx="283">
                  <c:v>#N/A</c:v>
                </c:pt>
                <c:pt idx="284">
                  <c:v>68.999999999999972</c:v>
                </c:pt>
                <c:pt idx="285">
                  <c:v>#N/A</c:v>
                </c:pt>
                <c:pt idx="286">
                  <c:v>#N/A</c:v>
                </c:pt>
                <c:pt idx="287">
                  <c:v>#N/A</c:v>
                </c:pt>
                <c:pt idx="288">
                  <c:v>#N/A</c:v>
                </c:pt>
                <c:pt idx="289">
                  <c:v>46.908990674098902</c:v>
                </c:pt>
                <c:pt idx="290">
                  <c:v>#N/A</c:v>
                </c:pt>
                <c:pt idx="291">
                  <c:v>#N/A</c:v>
                </c:pt>
                <c:pt idx="292">
                  <c:v>79.181012945934285</c:v>
                </c:pt>
                <c:pt idx="293">
                  <c:v>41.477470678082561</c:v>
                </c:pt>
                <c:pt idx="294">
                  <c:v>#N/A</c:v>
                </c:pt>
                <c:pt idx="295">
                  <c:v>#N/A</c:v>
                </c:pt>
                <c:pt idx="296">
                  <c:v>59.899999999999956</c:v>
                </c:pt>
                <c:pt idx="297">
                  <c:v>#N/A</c:v>
                </c:pt>
                <c:pt idx="298">
                  <c:v>#N/A</c:v>
                </c:pt>
                <c:pt idx="299">
                  <c:v>44.003744784654906</c:v>
                </c:pt>
                <c:pt idx="300">
                  <c:v>44.00374478465492</c:v>
                </c:pt>
                <c:pt idx="301">
                  <c:v>#N/A</c:v>
                </c:pt>
                <c:pt idx="302">
                  <c:v>#N/A</c:v>
                </c:pt>
                <c:pt idx="303">
                  <c:v>#N/A</c:v>
                </c:pt>
                <c:pt idx="304">
                  <c:v>#N/A</c:v>
                </c:pt>
                <c:pt idx="305">
                  <c:v>68.977142883476773</c:v>
                </c:pt>
                <c:pt idx="306">
                  <c:v>38</c:v>
                </c:pt>
                <c:pt idx="307">
                  <c:v>#N/A</c:v>
                </c:pt>
                <c:pt idx="308">
                  <c:v>#N/A</c:v>
                </c:pt>
                <c:pt idx="309">
                  <c:v>#N/A</c:v>
                </c:pt>
                <c:pt idx="310">
                  <c:v>#N/A</c:v>
                </c:pt>
                <c:pt idx="311">
                  <c:v>#N/A</c:v>
                </c:pt>
                <c:pt idx="312">
                  <c:v>78.50712191043857</c:v>
                </c:pt>
                <c:pt idx="313">
                  <c:v>#N/A</c:v>
                </c:pt>
                <c:pt idx="314">
                  <c:v>#N/A</c:v>
                </c:pt>
                <c:pt idx="315">
                  <c:v>#N/A</c:v>
                </c:pt>
                <c:pt idx="316">
                  <c:v>#N/A</c:v>
                </c:pt>
                <c:pt idx="317">
                  <c:v>#N/A</c:v>
                </c:pt>
                <c:pt idx="318">
                  <c:v>#N/A</c:v>
                </c:pt>
                <c:pt idx="319">
                  <c:v>#N/A</c:v>
                </c:pt>
                <c:pt idx="320">
                  <c:v>#N/A</c:v>
                </c:pt>
                <c:pt idx="321">
                  <c:v>#N/A</c:v>
                </c:pt>
                <c:pt idx="322">
                  <c:v>44.650351234525957</c:v>
                </c:pt>
                <c:pt idx="323">
                  <c:v>#N/A</c:v>
                </c:pt>
                <c:pt idx="324">
                  <c:v>#N/A</c:v>
                </c:pt>
                <c:pt idx="325">
                  <c:v>#N/A</c:v>
                </c:pt>
                <c:pt idx="326">
                  <c:v>#N/A</c:v>
                </c:pt>
                <c:pt idx="327">
                  <c:v>#N/A</c:v>
                </c:pt>
                <c:pt idx="328">
                  <c:v>#N/A</c:v>
                </c:pt>
                <c:pt idx="329">
                  <c:v>#N/A</c:v>
                </c:pt>
                <c:pt idx="330">
                  <c:v>#N/A</c:v>
                </c:pt>
                <c:pt idx="331">
                  <c:v>49.249999999999964</c:v>
                </c:pt>
                <c:pt idx="332">
                  <c:v>#N/A</c:v>
                </c:pt>
                <c:pt idx="333">
                  <c:v>#N/A</c:v>
                </c:pt>
                <c:pt idx="334">
                  <c:v>#N/A</c:v>
                </c:pt>
                <c:pt idx="335">
                  <c:v>#N/A</c:v>
                </c:pt>
                <c:pt idx="336">
                  <c:v>49.249999999999957</c:v>
                </c:pt>
                <c:pt idx="337">
                  <c:v>31.789828310522275</c:v>
                </c:pt>
                <c:pt idx="338">
                  <c:v>#N/A</c:v>
                </c:pt>
                <c:pt idx="339">
                  <c:v>#N/A</c:v>
                </c:pt>
                <c:pt idx="340">
                  <c:v>#N/A</c:v>
                </c:pt>
                <c:pt idx="341">
                  <c:v>#N/A</c:v>
                </c:pt>
                <c:pt idx="342">
                  <c:v>#N/A</c:v>
                </c:pt>
                <c:pt idx="343">
                  <c:v>#N/A</c:v>
                </c:pt>
                <c:pt idx="344">
                  <c:v>#N/A</c:v>
                </c:pt>
                <c:pt idx="345">
                  <c:v>#N/A</c:v>
                </c:pt>
                <c:pt idx="346">
                  <c:v>26.991768317662522</c:v>
                </c:pt>
                <c:pt idx="347">
                  <c:v>54.056426572876141</c:v>
                </c:pt>
                <c:pt idx="348">
                  <c:v>#N/A</c:v>
                </c:pt>
                <c:pt idx="349">
                  <c:v>#N/A</c:v>
                </c:pt>
                <c:pt idx="350">
                  <c:v>#N/A</c:v>
                </c:pt>
                <c:pt idx="351">
                  <c:v>#N/A</c:v>
                </c:pt>
                <c:pt idx="352">
                  <c:v>#N/A</c:v>
                </c:pt>
                <c:pt idx="353">
                  <c:v>52.999999999999972</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35.749999999999986</c:v>
                </c:pt>
                <c:pt idx="390">
                  <c:v>#N/A</c:v>
                </c:pt>
                <c:pt idx="391">
                  <c:v>#N/A</c:v>
                </c:pt>
                <c:pt idx="392">
                  <c:v>45.749999999999979</c:v>
                </c:pt>
                <c:pt idx="393">
                  <c:v>#N/A</c:v>
                </c:pt>
                <c:pt idx="394">
                  <c:v>#N/A</c:v>
                </c:pt>
                <c:pt idx="395">
                  <c:v>#N/A</c:v>
                </c:pt>
                <c:pt idx="396">
                  <c:v>#N/A</c:v>
                </c:pt>
                <c:pt idx="397">
                  <c:v>#N/A</c:v>
                </c:pt>
                <c:pt idx="398">
                  <c:v>#N/A</c:v>
                </c:pt>
                <c:pt idx="399">
                  <c:v>#N/A</c:v>
                </c:pt>
                <c:pt idx="400">
                  <c:v>42.999999999999986</c:v>
                </c:pt>
                <c:pt idx="401">
                  <c:v>#N/A</c:v>
                </c:pt>
                <c:pt idx="402">
                  <c:v>35.999999999999972</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25.325214644236112</c:v>
                </c:pt>
                <c:pt idx="420">
                  <c:v>#N/A</c:v>
                </c:pt>
                <c:pt idx="421">
                  <c:v>#N/A</c:v>
                </c:pt>
                <c:pt idx="422">
                  <c:v>#N/A</c:v>
                </c:pt>
                <c:pt idx="423">
                  <c:v>#N/A</c:v>
                </c:pt>
                <c:pt idx="424">
                  <c:v>#N/A</c:v>
                </c:pt>
                <c:pt idx="425">
                  <c:v>28.094919912215154</c:v>
                </c:pt>
                <c:pt idx="426">
                  <c:v>39.642762409714614</c:v>
                </c:pt>
                <c:pt idx="427">
                  <c:v>21.000000000000007</c:v>
                </c:pt>
                <c:pt idx="428">
                  <c:v>#N/A</c:v>
                </c:pt>
                <c:pt idx="429">
                  <c:v>#N/A</c:v>
                </c:pt>
                <c:pt idx="430">
                  <c:v>#N/A</c:v>
                </c:pt>
                <c:pt idx="431">
                  <c:v>#N/A</c:v>
                </c:pt>
                <c:pt idx="432">
                  <c:v>#N/A</c:v>
                </c:pt>
                <c:pt idx="433">
                  <c:v>#N/A</c:v>
                </c:pt>
                <c:pt idx="434">
                  <c:v>22.227957869641941</c:v>
                </c:pt>
                <c:pt idx="435">
                  <c:v>#N/A</c:v>
                </c:pt>
                <c:pt idx="436">
                  <c:v>#N/A</c:v>
                </c:pt>
                <c:pt idx="437">
                  <c:v>#N/A</c:v>
                </c:pt>
                <c:pt idx="438">
                  <c:v>#N/A</c:v>
                </c:pt>
                <c:pt idx="439">
                  <c:v>#N/A</c:v>
                </c:pt>
                <c:pt idx="440">
                  <c:v>#N/A</c:v>
                </c:pt>
                <c:pt idx="441">
                  <c:v>#N/A</c:v>
                </c:pt>
                <c:pt idx="442">
                  <c:v>16.732345615769574</c:v>
                </c:pt>
                <c:pt idx="443">
                  <c:v>18.983025137781574</c:v>
                </c:pt>
                <c:pt idx="444">
                  <c:v>#N/A</c:v>
                </c:pt>
                <c:pt idx="445">
                  <c:v>#N/A</c:v>
                </c:pt>
                <c:pt idx="446">
                  <c:v>22.499999999999989</c:v>
                </c:pt>
                <c:pt idx="447">
                  <c:v>#N/A</c:v>
                </c:pt>
                <c:pt idx="448">
                  <c:v>#N/A</c:v>
                </c:pt>
                <c:pt idx="449">
                  <c:v>#N/A</c:v>
                </c:pt>
                <c:pt idx="450">
                  <c:v>26.499999999999972</c:v>
                </c:pt>
                <c:pt idx="451">
                  <c:v>#N/A</c:v>
                </c:pt>
                <c:pt idx="452">
                  <c:v>33.129999999999981</c:v>
                </c:pt>
                <c:pt idx="453">
                  <c:v>#N/A</c:v>
                </c:pt>
                <c:pt idx="454">
                  <c:v>41.041842934614571</c:v>
                </c:pt>
                <c:pt idx="455">
                  <c:v>46.043028708536646</c:v>
                </c:pt>
                <c:pt idx="456">
                  <c:v>#N/A</c:v>
                </c:pt>
                <c:pt idx="457">
                  <c:v>#N/A</c:v>
                </c:pt>
                <c:pt idx="458">
                  <c:v>25.499999999999989</c:v>
                </c:pt>
                <c:pt idx="459">
                  <c:v>#N/A</c:v>
                </c:pt>
                <c:pt idx="460">
                  <c:v>#N/A</c:v>
                </c:pt>
                <c:pt idx="461">
                  <c:v>25.285442833023865</c:v>
                </c:pt>
                <c:pt idx="462">
                  <c:v>21.78</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19.509999999999984</c:v>
                </c:pt>
                <c:pt idx="476">
                  <c:v>#N/A</c:v>
                </c:pt>
                <c:pt idx="477">
                  <c:v>#N/A</c:v>
                </c:pt>
                <c:pt idx="478">
                  <c:v>#N/A</c:v>
                </c:pt>
                <c:pt idx="479">
                  <c:v>#N/A</c:v>
                </c:pt>
                <c:pt idx="480">
                  <c:v>#N/A</c:v>
                </c:pt>
                <c:pt idx="481">
                  <c:v>#N/A</c:v>
                </c:pt>
                <c:pt idx="482">
                  <c:v>#N/A</c:v>
                </c:pt>
                <c:pt idx="483">
                  <c:v>#N/A</c:v>
                </c:pt>
                <c:pt idx="484">
                  <c:v>#N/A</c:v>
                </c:pt>
                <c:pt idx="485">
                  <c:v>#N/A</c:v>
                </c:pt>
                <c:pt idx="486">
                  <c:v>31.86999999999999</c:v>
                </c:pt>
                <c:pt idx="487">
                  <c:v>#N/A</c:v>
                </c:pt>
                <c:pt idx="488">
                  <c:v>#N/A</c:v>
                </c:pt>
                <c:pt idx="489">
                  <c:v>25.999999999999989</c:v>
                </c:pt>
                <c:pt idx="490">
                  <c:v>#N/A</c:v>
                </c:pt>
                <c:pt idx="491">
                  <c:v>#N/A</c:v>
                </c:pt>
                <c:pt idx="492">
                  <c:v>#N/A</c:v>
                </c:pt>
                <c:pt idx="493">
                  <c:v>#N/A</c:v>
                </c:pt>
                <c:pt idx="494">
                  <c:v>#N/A</c:v>
                </c:pt>
                <c:pt idx="495">
                  <c:v>#N/A</c:v>
                </c:pt>
                <c:pt idx="496">
                  <c:v>#N/A</c:v>
                </c:pt>
                <c:pt idx="497">
                  <c:v>18.569999999999997</c:v>
                </c:pt>
                <c:pt idx="498">
                  <c:v>#N/A</c:v>
                </c:pt>
                <c:pt idx="499">
                  <c:v>#N/A</c:v>
                </c:pt>
                <c:pt idx="500">
                  <c:v>#N/A</c:v>
                </c:pt>
                <c:pt idx="501">
                  <c:v>#N/A</c:v>
                </c:pt>
                <c:pt idx="502">
                  <c:v>#N/A</c:v>
                </c:pt>
                <c:pt idx="503">
                  <c:v>#N/A</c:v>
                </c:pt>
                <c:pt idx="504">
                  <c:v>30.249999999999982</c:v>
                </c:pt>
                <c:pt idx="505">
                  <c:v>23.134714674745712</c:v>
                </c:pt>
                <c:pt idx="506">
                  <c:v>#N/A</c:v>
                </c:pt>
                <c:pt idx="507">
                  <c:v>#N/A</c:v>
                </c:pt>
                <c:pt idx="508">
                  <c:v>#N/A</c:v>
                </c:pt>
                <c:pt idx="509">
                  <c:v>#N/A</c:v>
                </c:pt>
                <c:pt idx="510">
                  <c:v>#N/A</c:v>
                </c:pt>
                <c:pt idx="511">
                  <c:v>#N/A</c:v>
                </c:pt>
                <c:pt idx="512">
                  <c:v>#N/A</c:v>
                </c:pt>
                <c:pt idx="513">
                  <c:v>#N/A</c:v>
                </c:pt>
                <c:pt idx="514">
                  <c:v>22.999999999999993</c:v>
                </c:pt>
                <c:pt idx="515">
                  <c:v>#N/A</c:v>
                </c:pt>
                <c:pt idx="516">
                  <c:v>#N/A</c:v>
                </c:pt>
                <c:pt idx="517">
                  <c:v>#N/A</c:v>
                </c:pt>
                <c:pt idx="518">
                  <c:v>#N/A</c:v>
                </c:pt>
                <c:pt idx="519">
                  <c:v>#N/A</c:v>
                </c:pt>
                <c:pt idx="520">
                  <c:v>#N/A</c:v>
                </c:pt>
                <c:pt idx="521">
                  <c:v>24.879999999999995</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3">
                        <a:lumMod val="50000"/>
                      </a:schemeClr>
                    </a:solidFill>
                    <a:prstDash val="solid"/>
                  </a:ln>
                </c14:spPr>
              </c14:invertSolidFillFmt>
            </c:ext>
            <c:ext xmlns:c16="http://schemas.microsoft.com/office/drawing/2014/chart" uri="{C3380CC4-5D6E-409C-BE32-E72D297353CC}">
              <c16:uniqueId val="{00000004-8273-4FED-94F8-2AC1FE8E5BC7}"/>
            </c:ext>
          </c:extLst>
        </c:ser>
        <c:ser>
          <c:idx val="5"/>
          <c:order val="3"/>
          <c:tx>
            <c:v> SPP</c:v>
          </c:tx>
          <c:spPr>
            <a:solidFill>
              <a:schemeClr val="bg2">
                <a:lumMod val="50000"/>
              </a:schemeClr>
            </a:solidFill>
            <a:ln w="9525">
              <a:solidFill>
                <a:schemeClr val="bg2">
                  <a:lumMod val="2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Plant_Nominal'!$F$26:$F$1000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24.999999999999993</c:v>
                </c:pt>
                <c:pt idx="17">
                  <c:v>#N/A</c:v>
                </c:pt>
                <c:pt idx="18">
                  <c:v>#N/A</c:v>
                </c:pt>
                <c:pt idx="19">
                  <c:v>#N/A</c:v>
                </c:pt>
                <c:pt idx="20">
                  <c:v>#N/A</c:v>
                </c:pt>
                <c:pt idx="21">
                  <c:v>#N/A</c:v>
                </c:pt>
                <c:pt idx="22">
                  <c:v>#N/A</c:v>
                </c:pt>
                <c:pt idx="23">
                  <c:v>#N/A</c:v>
                </c:pt>
                <c:pt idx="24">
                  <c:v>#N/A</c:v>
                </c:pt>
                <c:pt idx="25">
                  <c:v>24.830079151556465</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23.796610268696114</c:v>
                </c:pt>
                <c:pt idx="44">
                  <c:v>18.383233240779703</c:v>
                </c:pt>
                <c:pt idx="45">
                  <c:v>#N/A</c:v>
                </c:pt>
                <c:pt idx="46">
                  <c:v>#N/A</c:v>
                </c:pt>
                <c:pt idx="47">
                  <c:v>#N/A</c:v>
                </c:pt>
                <c:pt idx="48">
                  <c:v>#N/A</c:v>
                </c:pt>
                <c:pt idx="49">
                  <c:v>24.679999999999996</c:v>
                </c:pt>
                <c:pt idx="50">
                  <c:v>#N/A</c:v>
                </c:pt>
                <c:pt idx="51">
                  <c:v>#N/A</c:v>
                </c:pt>
                <c:pt idx="52">
                  <c:v>#N/A</c:v>
                </c:pt>
                <c:pt idx="53">
                  <c:v>#N/A</c:v>
                </c:pt>
                <c:pt idx="54">
                  <c:v>#N/A</c:v>
                </c:pt>
                <c:pt idx="55">
                  <c:v>#N/A</c:v>
                </c:pt>
                <c:pt idx="56">
                  <c:v>#N/A</c:v>
                </c:pt>
                <c:pt idx="57">
                  <c:v>#N/A</c:v>
                </c:pt>
                <c:pt idx="58">
                  <c:v>28.74832603801519</c:v>
                </c:pt>
                <c:pt idx="59">
                  <c:v>#N/A</c:v>
                </c:pt>
                <c:pt idx="60">
                  <c:v>#N/A</c:v>
                </c:pt>
                <c:pt idx="61">
                  <c:v>#N/A</c:v>
                </c:pt>
                <c:pt idx="62">
                  <c:v>#N/A</c:v>
                </c:pt>
                <c:pt idx="63">
                  <c:v>#N/A</c:v>
                </c:pt>
                <c:pt idx="64">
                  <c:v>27.537897242304066</c:v>
                </c:pt>
                <c:pt idx="65">
                  <c:v>29.238512466005936</c:v>
                </c:pt>
                <c:pt idx="66">
                  <c:v>#N/A</c:v>
                </c:pt>
                <c:pt idx="67">
                  <c:v>#N/A</c:v>
                </c:pt>
                <c:pt idx="68">
                  <c:v>#N/A</c:v>
                </c:pt>
                <c:pt idx="69">
                  <c:v>#N/A</c:v>
                </c:pt>
                <c:pt idx="70">
                  <c:v>25.509214798667141</c:v>
                </c:pt>
                <c:pt idx="71">
                  <c:v>#N/A</c:v>
                </c:pt>
                <c:pt idx="72">
                  <c:v>#N/A</c:v>
                </c:pt>
                <c:pt idx="73">
                  <c:v>#N/A</c:v>
                </c:pt>
                <c:pt idx="74">
                  <c:v>#N/A</c:v>
                </c:pt>
                <c:pt idx="75">
                  <c:v>#N/A</c:v>
                </c:pt>
                <c:pt idx="76">
                  <c:v>36.8880473152104</c:v>
                </c:pt>
                <c:pt idx="77">
                  <c:v>#N/A</c:v>
                </c:pt>
                <c:pt idx="78">
                  <c:v>#N/A</c:v>
                </c:pt>
                <c:pt idx="79">
                  <c:v>#N/A</c:v>
                </c:pt>
                <c:pt idx="80">
                  <c:v>#N/A</c:v>
                </c:pt>
                <c:pt idx="81">
                  <c:v>#N/A</c:v>
                </c:pt>
                <c:pt idx="82">
                  <c:v>#N/A</c:v>
                </c:pt>
                <c:pt idx="83">
                  <c:v>43.2</c:v>
                </c:pt>
                <c:pt idx="84">
                  <c:v>#N/A</c:v>
                </c:pt>
                <c:pt idx="85">
                  <c:v>#N/A</c:v>
                </c:pt>
                <c:pt idx="86">
                  <c:v>#N/A</c:v>
                </c:pt>
                <c:pt idx="87">
                  <c:v>#N/A</c:v>
                </c:pt>
                <c:pt idx="88">
                  <c:v>#N/A</c:v>
                </c:pt>
                <c:pt idx="89">
                  <c:v>#N/A</c:v>
                </c:pt>
                <c:pt idx="90">
                  <c:v>#N/A</c:v>
                </c:pt>
                <c:pt idx="91">
                  <c:v>#N/A</c:v>
                </c:pt>
                <c:pt idx="92">
                  <c:v>#N/A</c:v>
                </c:pt>
                <c:pt idx="93">
                  <c:v>#N/A</c:v>
                </c:pt>
                <c:pt idx="94">
                  <c:v>#N/A</c:v>
                </c:pt>
                <c:pt idx="95">
                  <c:v>28.83709590763138</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48.850506418142793</c:v>
                </c:pt>
                <c:pt idx="116">
                  <c:v>42.399999999999977</c:v>
                </c:pt>
                <c:pt idx="117">
                  <c:v>43.799999999999983</c:v>
                </c:pt>
                <c:pt idx="118">
                  <c:v>#N/A</c:v>
                </c:pt>
                <c:pt idx="119">
                  <c:v>#N/A</c:v>
                </c:pt>
                <c:pt idx="120">
                  <c:v>38.999999999999979</c:v>
                </c:pt>
                <c:pt idx="121">
                  <c:v>#N/A</c:v>
                </c:pt>
                <c:pt idx="122">
                  <c:v>#N/A</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#N/A</c:v>
                </c:pt>
                <c:pt idx="134">
                  <c:v>#N/A</c:v>
                </c:pt>
                <c:pt idx="135">
                  <c:v>#N/A</c:v>
                </c:pt>
                <c:pt idx="136">
                  <c:v>#N/A</c:v>
                </c:pt>
                <c:pt idx="137">
                  <c:v>#N/A</c:v>
                </c:pt>
                <c:pt idx="138">
                  <c:v>#N/A</c:v>
                </c:pt>
                <c:pt idx="139">
                  <c:v>#N/A</c:v>
                </c:pt>
                <c:pt idx="140">
                  <c:v>56.089925736649761</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44.999999999999979</c:v>
                </c:pt>
                <c:pt idx="161">
                  <c:v>44.449999999999989</c:v>
                </c:pt>
                <c:pt idx="162">
                  <c:v>#N/A</c:v>
                </c:pt>
                <c:pt idx="163">
                  <c:v>#N/A</c:v>
                </c:pt>
                <c:pt idx="164">
                  <c:v>#N/A</c:v>
                </c:pt>
                <c:pt idx="165">
                  <c:v>#N/A</c:v>
                </c:pt>
                <c:pt idx="166">
                  <c:v>#N/A</c:v>
                </c:pt>
                <c:pt idx="167">
                  <c:v>#N/A</c:v>
                </c:pt>
                <c:pt idx="168">
                  <c:v>#N/A</c:v>
                </c:pt>
                <c:pt idx="169">
                  <c:v>#N/A</c:v>
                </c:pt>
                <c:pt idx="170">
                  <c:v>#N/A</c:v>
                </c:pt>
                <c:pt idx="171">
                  <c:v>#N/A</c:v>
                </c:pt>
                <c:pt idx="172">
                  <c:v>63.768638499262678</c:v>
                </c:pt>
                <c:pt idx="173">
                  <c:v>#N/A</c:v>
                </c:pt>
                <c:pt idx="174">
                  <c:v>#N/A</c:v>
                </c:pt>
                <c:pt idx="175">
                  <c:v>#N/A</c:v>
                </c:pt>
                <c:pt idx="176">
                  <c:v>58.04528038006729</c:v>
                </c:pt>
                <c:pt idx="177">
                  <c:v>37.369999999999983</c:v>
                </c:pt>
                <c:pt idx="178">
                  <c:v>#N/A</c:v>
                </c:pt>
                <c:pt idx="179">
                  <c:v>60.510712451806747</c:v>
                </c:pt>
                <c:pt idx="180">
                  <c:v>50.238329459996869</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46.499999999999957</c:v>
                </c:pt>
                <c:pt idx="210">
                  <c:v>50.521249229779336</c:v>
                </c:pt>
                <c:pt idx="211">
                  <c:v>#N/A</c:v>
                </c:pt>
                <c:pt idx="212">
                  <c:v>51.817110237480065</c:v>
                </c:pt>
                <c:pt idx="213">
                  <c:v>#N/A</c:v>
                </c:pt>
                <c:pt idx="214">
                  <c:v>70.147631206504457</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52.735387995094747</c:v>
                </c:pt>
                <c:pt idx="229">
                  <c:v>#N/A</c:v>
                </c:pt>
                <c:pt idx="230">
                  <c:v>#N/A</c:v>
                </c:pt>
                <c:pt idx="231">
                  <c:v>#N/A</c:v>
                </c:pt>
                <c:pt idx="232">
                  <c:v>59.954967659812823</c:v>
                </c:pt>
                <c:pt idx="233">
                  <c:v>#N/A</c:v>
                </c:pt>
                <c:pt idx="234">
                  <c:v>#N/A</c:v>
                </c:pt>
                <c:pt idx="235">
                  <c:v>#N/A</c:v>
                </c:pt>
                <c:pt idx="236">
                  <c:v>#N/A</c:v>
                </c:pt>
                <c:pt idx="237">
                  <c:v>#N/A</c:v>
                </c:pt>
                <c:pt idx="238">
                  <c:v>#N/A</c:v>
                </c:pt>
                <c:pt idx="239">
                  <c:v>#N/A</c:v>
                </c:pt>
                <c:pt idx="240">
                  <c:v>#N/A</c:v>
                </c:pt>
                <c:pt idx="241">
                  <c:v>#N/A</c:v>
                </c:pt>
                <c:pt idx="242">
                  <c:v>52.502953648415961</c:v>
                </c:pt>
                <c:pt idx="243">
                  <c:v>#N/A</c:v>
                </c:pt>
                <c:pt idx="244">
                  <c:v>#N/A</c:v>
                </c:pt>
                <c:pt idx="245">
                  <c:v>#N/A</c:v>
                </c:pt>
                <c:pt idx="246">
                  <c:v>#N/A</c:v>
                </c:pt>
                <c:pt idx="247">
                  <c:v>#N/A</c:v>
                </c:pt>
                <c:pt idx="248">
                  <c:v>#N/A</c:v>
                </c:pt>
                <c:pt idx="249">
                  <c:v>#N/A</c:v>
                </c:pt>
                <c:pt idx="250">
                  <c:v>#N/A</c:v>
                </c:pt>
                <c:pt idx="251">
                  <c:v>#N/A</c:v>
                </c:pt>
                <c:pt idx="252">
                  <c:v>37.499999999999986</c:v>
                </c:pt>
                <c:pt idx="253">
                  <c:v>#N/A</c:v>
                </c:pt>
                <c:pt idx="254">
                  <c:v>#N/A</c:v>
                </c:pt>
                <c:pt idx="255">
                  <c:v>#N/A</c:v>
                </c:pt>
                <c:pt idx="256">
                  <c:v>#N/A</c:v>
                </c:pt>
                <c:pt idx="257">
                  <c:v>#N/A</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#N/A</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#N/A</c:v>
                </c:pt>
                <c:pt idx="285">
                  <c:v>#N/A</c:v>
                </c:pt>
                <c:pt idx="286">
                  <c:v>23.949999999999989</c:v>
                </c:pt>
                <c:pt idx="287">
                  <c:v>#N/A</c:v>
                </c:pt>
                <c:pt idx="288">
                  <c:v>37.799416455070038</c:v>
                </c:pt>
                <c:pt idx="289">
                  <c:v>#N/A</c:v>
                </c:pt>
                <c:pt idx="290">
                  <c:v>#N/A</c:v>
                </c:pt>
                <c:pt idx="291">
                  <c:v>#N/A</c:v>
                </c:pt>
                <c:pt idx="292">
                  <c:v>#N/A</c:v>
                </c:pt>
                <c:pt idx="293">
                  <c:v>#N/A</c:v>
                </c:pt>
                <c:pt idx="294">
                  <c:v>#N/A</c:v>
                </c:pt>
                <c:pt idx="295">
                  <c:v>#N/A</c:v>
                </c:pt>
                <c:pt idx="296">
                  <c:v>#N/A</c:v>
                </c:pt>
                <c:pt idx="297">
                  <c:v>47.234192384384286</c:v>
                </c:pt>
                <c:pt idx="298">
                  <c:v>#N/A</c:v>
                </c:pt>
                <c:pt idx="299">
                  <c:v>#N/A</c:v>
                </c:pt>
                <c:pt idx="300">
                  <c:v>#N/A</c:v>
                </c:pt>
                <c:pt idx="301">
                  <c:v>26.899999999999981</c:v>
                </c:pt>
                <c:pt idx="302">
                  <c:v>28.254813366468603</c:v>
                </c:pt>
                <c:pt idx="303">
                  <c:v>#N/A</c:v>
                </c:pt>
                <c:pt idx="304">
                  <c:v>#N/A</c:v>
                </c:pt>
                <c:pt idx="305">
                  <c:v>#N/A</c:v>
                </c:pt>
                <c:pt idx="306">
                  <c:v>#N/A</c:v>
                </c:pt>
                <c:pt idx="307">
                  <c:v>29.469999999999978</c:v>
                </c:pt>
                <c:pt idx="308">
                  <c:v>27.649999999999991</c:v>
                </c:pt>
                <c:pt idx="309">
                  <c:v>30.679999999999978</c:v>
                </c:pt>
                <c:pt idx="310">
                  <c:v>#N/A</c:v>
                </c:pt>
                <c:pt idx="311">
                  <c:v>#N/A</c:v>
                </c:pt>
                <c:pt idx="312">
                  <c:v>#N/A</c:v>
                </c:pt>
                <c:pt idx="313">
                  <c:v>41.32387506280287</c:v>
                </c:pt>
                <c:pt idx="314">
                  <c:v>30.67086956521737</c:v>
                </c:pt>
                <c:pt idx="315">
                  <c:v>31.5</c:v>
                </c:pt>
                <c:pt idx="316">
                  <c:v>32.559999999999995</c:v>
                </c:pt>
                <c:pt idx="317">
                  <c:v>#N/A</c:v>
                </c:pt>
                <c:pt idx="318">
                  <c:v>31.999999999999982</c:v>
                </c:pt>
                <c:pt idx="319">
                  <c:v>#N/A</c:v>
                </c:pt>
                <c:pt idx="320">
                  <c:v>#N/A</c:v>
                </c:pt>
                <c:pt idx="321">
                  <c:v>35.939999999999976</c:v>
                </c:pt>
                <c:pt idx="322">
                  <c:v>#N/A</c:v>
                </c:pt>
                <c:pt idx="323">
                  <c:v>29.499999999999964</c:v>
                </c:pt>
                <c:pt idx="324">
                  <c:v>#N/A</c:v>
                </c:pt>
                <c:pt idx="325">
                  <c:v>#N/A</c:v>
                </c:pt>
                <c:pt idx="326">
                  <c:v>31.499999999999979</c:v>
                </c:pt>
                <c:pt idx="327">
                  <c:v>36.805339454115604</c:v>
                </c:pt>
                <c:pt idx="328">
                  <c:v>33.041294219804215</c:v>
                </c:pt>
                <c:pt idx="329">
                  <c:v>#N/A</c:v>
                </c:pt>
                <c:pt idx="330">
                  <c:v>#N/A</c:v>
                </c:pt>
                <c:pt idx="331">
                  <c:v>#N/A</c:v>
                </c:pt>
                <c:pt idx="332">
                  <c:v>#N/A</c:v>
                </c:pt>
                <c:pt idx="333">
                  <c:v>#N/A</c:v>
                </c:pt>
                <c:pt idx="334">
                  <c:v>31.307688578621146</c:v>
                </c:pt>
                <c:pt idx="335">
                  <c:v>31.667071018228185</c:v>
                </c:pt>
                <c:pt idx="336">
                  <c:v>#N/A</c:v>
                </c:pt>
                <c:pt idx="337">
                  <c:v>#N/A</c:v>
                </c:pt>
                <c:pt idx="338">
                  <c:v>#N/A</c:v>
                </c:pt>
                <c:pt idx="339">
                  <c:v>#N/A</c:v>
                </c:pt>
                <c:pt idx="340">
                  <c:v>#N/A</c:v>
                </c:pt>
                <c:pt idx="341">
                  <c:v>#N/A</c:v>
                </c:pt>
                <c:pt idx="342">
                  <c:v>25.90583179983706</c:v>
                </c:pt>
                <c:pt idx="343">
                  <c:v>22.869299422822891</c:v>
                </c:pt>
                <c:pt idx="344">
                  <c:v>#N/A</c:v>
                </c:pt>
                <c:pt idx="345">
                  <c:v>#N/A</c:v>
                </c:pt>
                <c:pt idx="346">
                  <c:v>#N/A</c:v>
                </c:pt>
                <c:pt idx="347">
                  <c:v>#N/A</c:v>
                </c:pt>
                <c:pt idx="348">
                  <c:v>#N/A</c:v>
                </c:pt>
                <c:pt idx="349">
                  <c:v>22.904699064870062</c:v>
                </c:pt>
                <c:pt idx="350">
                  <c:v>24.360701884070593</c:v>
                </c:pt>
                <c:pt idx="351">
                  <c:v>25.609999999999992</c:v>
                </c:pt>
                <c:pt idx="352">
                  <c:v>#N/A</c:v>
                </c:pt>
                <c:pt idx="353">
                  <c:v>#N/A</c:v>
                </c:pt>
                <c:pt idx="354">
                  <c:v>#N/A</c:v>
                </c:pt>
                <c:pt idx="355">
                  <c:v>#N/A</c:v>
                </c:pt>
                <c:pt idx="356">
                  <c:v>#N/A</c:v>
                </c:pt>
                <c:pt idx="357">
                  <c:v>22.91855669688438</c:v>
                </c:pt>
                <c:pt idx="358">
                  <c:v>21.474025593952646</c:v>
                </c:pt>
                <c:pt idx="359">
                  <c:v>22.849999999999987</c:v>
                </c:pt>
                <c:pt idx="360">
                  <c:v>21.47402559395265</c:v>
                </c:pt>
                <c:pt idx="361">
                  <c:v>24.365425710040913</c:v>
                </c:pt>
                <c:pt idx="362">
                  <c:v>#N/A</c:v>
                </c:pt>
                <c:pt idx="363">
                  <c:v>#N/A</c:v>
                </c:pt>
                <c:pt idx="364">
                  <c:v>26.911635227084208</c:v>
                </c:pt>
                <c:pt idx="365">
                  <c:v>#N/A</c:v>
                </c:pt>
                <c:pt idx="366">
                  <c:v>26.249999999999979</c:v>
                </c:pt>
                <c:pt idx="367">
                  <c:v>#N/A</c:v>
                </c:pt>
                <c:pt idx="368">
                  <c:v>#N/A</c:v>
                </c:pt>
                <c:pt idx="369">
                  <c:v>23.699999999999985</c:v>
                </c:pt>
                <c:pt idx="370">
                  <c:v>#N/A</c:v>
                </c:pt>
                <c:pt idx="371">
                  <c:v>21.861835493077248</c:v>
                </c:pt>
                <c:pt idx="372">
                  <c:v>#N/A</c:v>
                </c:pt>
                <c:pt idx="373">
                  <c:v>23.663435930058441</c:v>
                </c:pt>
                <c:pt idx="374">
                  <c:v>#N/A</c:v>
                </c:pt>
                <c:pt idx="375">
                  <c:v>24.899999999999984</c:v>
                </c:pt>
                <c:pt idx="376">
                  <c:v>#N/A</c:v>
                </c:pt>
                <c:pt idx="377">
                  <c:v>#N/A</c:v>
                </c:pt>
                <c:pt idx="378">
                  <c:v>24.999999999999989</c:v>
                </c:pt>
                <c:pt idx="379">
                  <c:v>#N/A</c:v>
                </c:pt>
                <c:pt idx="380">
                  <c:v>#N/A</c:v>
                </c:pt>
                <c:pt idx="381">
                  <c:v>#N/A</c:v>
                </c:pt>
                <c:pt idx="382">
                  <c:v>27.499999999999989</c:v>
                </c:pt>
                <c:pt idx="383">
                  <c:v>22.400262543932332</c:v>
                </c:pt>
                <c:pt idx="384">
                  <c:v>26.274017324539958</c:v>
                </c:pt>
                <c:pt idx="385">
                  <c:v>26.274017324539958</c:v>
                </c:pt>
                <c:pt idx="386">
                  <c:v>24.349999999999987</c:v>
                </c:pt>
                <c:pt idx="387">
                  <c:v>24.289999999999981</c:v>
                </c:pt>
                <c:pt idx="388">
                  <c:v>23.999999999999996</c:v>
                </c:pt>
                <c:pt idx="389">
                  <c:v>#N/A</c:v>
                </c:pt>
                <c:pt idx="390">
                  <c:v>29.949999999999978</c:v>
                </c:pt>
                <c:pt idx="391">
                  <c:v>22.400262543932332</c:v>
                </c:pt>
                <c:pt idx="392">
                  <c:v>#N/A</c:v>
                </c:pt>
                <c:pt idx="393">
                  <c:v>24.999999999999986</c:v>
                </c:pt>
                <c:pt idx="394">
                  <c:v>33.799999999999976</c:v>
                </c:pt>
                <c:pt idx="395">
                  <c:v>31.499999999999993</c:v>
                </c:pt>
                <c:pt idx="396">
                  <c:v>31.678187811827417</c:v>
                </c:pt>
                <c:pt idx="397">
                  <c:v>#N/A</c:v>
                </c:pt>
                <c:pt idx="398">
                  <c:v>#N/A</c:v>
                </c:pt>
                <c:pt idx="399">
                  <c:v>#N/A</c:v>
                </c:pt>
                <c:pt idx="400">
                  <c:v>#N/A</c:v>
                </c:pt>
                <c:pt idx="401">
                  <c:v>33.799999999999983</c:v>
                </c:pt>
                <c:pt idx="402">
                  <c:v>#N/A</c:v>
                </c:pt>
                <c:pt idx="403">
                  <c:v>#N/A</c:v>
                </c:pt>
                <c:pt idx="404">
                  <c:v>#N/A</c:v>
                </c:pt>
                <c:pt idx="405">
                  <c:v>32.329999999999984</c:v>
                </c:pt>
                <c:pt idx="406">
                  <c:v>24.164272542911316</c:v>
                </c:pt>
                <c:pt idx="407">
                  <c:v>22.999999999999989</c:v>
                </c:pt>
                <c:pt idx="408">
                  <c:v>#N/A</c:v>
                </c:pt>
                <c:pt idx="409">
                  <c:v>21.192875551529205</c:v>
                </c:pt>
                <c:pt idx="410">
                  <c:v>22.999999999999989</c:v>
                </c:pt>
                <c:pt idx="411">
                  <c:v>#N/A</c:v>
                </c:pt>
                <c:pt idx="412">
                  <c:v>29.499999999999993</c:v>
                </c:pt>
                <c:pt idx="413">
                  <c:v>20.704147065462731</c:v>
                </c:pt>
                <c:pt idx="414">
                  <c:v>25.099999999999991</c:v>
                </c:pt>
                <c:pt idx="415">
                  <c:v>20.499999999999989</c:v>
                </c:pt>
                <c:pt idx="416">
                  <c:v>#N/A</c:v>
                </c:pt>
                <c:pt idx="417">
                  <c:v>#N/A</c:v>
                </c:pt>
                <c:pt idx="418">
                  <c:v>33.799999999999983</c:v>
                </c:pt>
                <c:pt idx="419">
                  <c:v>#N/A</c:v>
                </c:pt>
                <c:pt idx="420">
                  <c:v>26.89490505201206</c:v>
                </c:pt>
                <c:pt idx="421">
                  <c:v>#N/A</c:v>
                </c:pt>
                <c:pt idx="422">
                  <c:v>21.529999999999998</c:v>
                </c:pt>
                <c:pt idx="423">
                  <c:v>#N/A</c:v>
                </c:pt>
                <c:pt idx="424">
                  <c:v>#N/A</c:v>
                </c:pt>
                <c:pt idx="425">
                  <c:v>#N/A</c:v>
                </c:pt>
                <c:pt idx="426">
                  <c:v>#N/A</c:v>
                </c:pt>
                <c:pt idx="427">
                  <c:v>#N/A</c:v>
                </c:pt>
                <c:pt idx="428">
                  <c:v>21.739562171228037</c:v>
                </c:pt>
                <c:pt idx="429">
                  <c:v>#N/A</c:v>
                </c:pt>
                <c:pt idx="430">
                  <c:v>#N/A</c:v>
                </c:pt>
                <c:pt idx="431">
                  <c:v>#N/A</c:v>
                </c:pt>
                <c:pt idx="432">
                  <c:v>#N/A</c:v>
                </c:pt>
                <c:pt idx="433">
                  <c:v>21.261896107004858</c:v>
                </c:pt>
                <c:pt idx="434">
                  <c:v>#N/A</c:v>
                </c:pt>
                <c:pt idx="435">
                  <c:v>23.394867663136907</c:v>
                </c:pt>
                <c:pt idx="436">
                  <c:v>#N/A</c:v>
                </c:pt>
                <c:pt idx="437">
                  <c:v>#N/A</c:v>
                </c:pt>
                <c:pt idx="438">
                  <c:v>19.499999999999989</c:v>
                </c:pt>
                <c:pt idx="439">
                  <c:v>#N/A</c:v>
                </c:pt>
                <c:pt idx="440">
                  <c:v>#N/A</c:v>
                </c:pt>
                <c:pt idx="441">
                  <c:v>22.505172277125627</c:v>
                </c:pt>
                <c:pt idx="442">
                  <c:v>#N/A</c:v>
                </c:pt>
                <c:pt idx="443">
                  <c:v>#N/A</c:v>
                </c:pt>
                <c:pt idx="444">
                  <c:v>15.599999999999996</c:v>
                </c:pt>
                <c:pt idx="445">
                  <c:v>15.599999999999985</c:v>
                </c:pt>
                <c:pt idx="446">
                  <c:v>#N/A</c:v>
                </c:pt>
                <c:pt idx="447">
                  <c:v>15.849999999999994</c:v>
                </c:pt>
                <c:pt idx="448">
                  <c:v>13.249999999999993</c:v>
                </c:pt>
                <c:pt idx="449">
                  <c:v>#N/A</c:v>
                </c:pt>
                <c:pt idx="450">
                  <c:v>#N/A</c:v>
                </c:pt>
                <c:pt idx="451">
                  <c:v>15.849999999999994</c:v>
                </c:pt>
                <c:pt idx="452">
                  <c:v>#N/A</c:v>
                </c:pt>
                <c:pt idx="453">
                  <c:v>#N/A</c:v>
                </c:pt>
                <c:pt idx="454">
                  <c:v>#N/A</c:v>
                </c:pt>
                <c:pt idx="455">
                  <c:v>#N/A</c:v>
                </c:pt>
                <c:pt idx="456">
                  <c:v>#N/A</c:v>
                </c:pt>
                <c:pt idx="457">
                  <c:v>#N/A</c:v>
                </c:pt>
                <c:pt idx="458">
                  <c:v>#N/A</c:v>
                </c:pt>
                <c:pt idx="459">
                  <c:v>20.595368207426421</c:v>
                </c:pt>
                <c:pt idx="460">
                  <c:v>14.349999999999993</c:v>
                </c:pt>
                <c:pt idx="461">
                  <c:v>#N/A</c:v>
                </c:pt>
                <c:pt idx="462">
                  <c:v>#N/A</c:v>
                </c:pt>
                <c:pt idx="463">
                  <c:v>14.749999999999993</c:v>
                </c:pt>
                <c:pt idx="464">
                  <c:v>11.999999999999993</c:v>
                </c:pt>
                <c:pt idx="465">
                  <c:v>13.45</c:v>
                </c:pt>
                <c:pt idx="466">
                  <c:v>#N/A</c:v>
                </c:pt>
                <c:pt idx="467">
                  <c:v>#N/A</c:v>
                </c:pt>
                <c:pt idx="468">
                  <c:v>13.449999999999989</c:v>
                </c:pt>
                <c:pt idx="469">
                  <c:v>#N/A</c:v>
                </c:pt>
                <c:pt idx="470">
                  <c:v>28.318027054854927</c:v>
                </c:pt>
                <c:pt idx="471">
                  <c:v>#N/A</c:v>
                </c:pt>
                <c:pt idx="472">
                  <c:v>14.209999999999997</c:v>
                </c:pt>
                <c:pt idx="473">
                  <c:v>#N/A</c:v>
                </c:pt>
                <c:pt idx="474">
                  <c:v>#N/A</c:v>
                </c:pt>
                <c:pt idx="475">
                  <c:v>#N/A</c:v>
                </c:pt>
                <c:pt idx="476">
                  <c:v>#N/A</c:v>
                </c:pt>
                <c:pt idx="477">
                  <c:v>#N/A</c:v>
                </c:pt>
                <c:pt idx="478">
                  <c:v>#N/A</c:v>
                </c:pt>
                <c:pt idx="479">
                  <c:v>#N/A</c:v>
                </c:pt>
                <c:pt idx="480">
                  <c:v>15.629999999999999</c:v>
                </c:pt>
                <c:pt idx="481">
                  <c:v>14.100000000000001</c:v>
                </c:pt>
                <c:pt idx="482">
                  <c:v>11.969999999999995</c:v>
                </c:pt>
                <c:pt idx="483">
                  <c:v>#N/A</c:v>
                </c:pt>
                <c:pt idx="484">
                  <c:v>#N/A</c:v>
                </c:pt>
                <c:pt idx="485">
                  <c:v>#N/A</c:v>
                </c:pt>
                <c:pt idx="486">
                  <c:v>#N/A</c:v>
                </c:pt>
                <c:pt idx="487">
                  <c:v>#N/A</c:v>
                </c:pt>
                <c:pt idx="488">
                  <c:v>#N/A</c:v>
                </c:pt>
                <c:pt idx="489">
                  <c:v>#N/A</c:v>
                </c:pt>
                <c:pt idx="490">
                  <c:v>#N/A</c:v>
                </c:pt>
                <c:pt idx="491">
                  <c:v>#N/A</c:v>
                </c:pt>
                <c:pt idx="492">
                  <c:v>#N/A</c:v>
                </c:pt>
                <c:pt idx="493">
                  <c:v>#N/A</c:v>
                </c:pt>
                <c:pt idx="494">
                  <c:v>13.86999999999999</c:v>
                </c:pt>
                <c:pt idx="495">
                  <c:v>#N/A</c:v>
                </c:pt>
                <c:pt idx="496">
                  <c:v>#N/A</c:v>
                </c:pt>
                <c:pt idx="497">
                  <c:v>#N/A</c:v>
                </c:pt>
                <c:pt idx="498">
                  <c:v>#N/A</c:v>
                </c:pt>
                <c:pt idx="499">
                  <c:v>#N/A</c:v>
                </c:pt>
                <c:pt idx="500">
                  <c:v>14</c:v>
                </c:pt>
                <c:pt idx="501">
                  <c:v>#N/A</c:v>
                </c:pt>
                <c:pt idx="502">
                  <c:v>16.729999999999993</c:v>
                </c:pt>
                <c:pt idx="503">
                  <c:v>13.519999999999985</c:v>
                </c:pt>
                <c:pt idx="504">
                  <c:v>#N/A</c:v>
                </c:pt>
                <c:pt idx="505">
                  <c:v>#N/A</c:v>
                </c:pt>
                <c:pt idx="506">
                  <c:v>#N/A</c:v>
                </c:pt>
                <c:pt idx="507">
                  <c:v>#N/A</c:v>
                </c:pt>
                <c:pt idx="508">
                  <c:v>#N/A</c:v>
                </c:pt>
                <c:pt idx="509">
                  <c:v>#N/A</c:v>
                </c:pt>
                <c:pt idx="510">
                  <c:v>#N/A</c:v>
                </c:pt>
                <c:pt idx="511">
                  <c:v>16.699999999999989</c:v>
                </c:pt>
                <c:pt idx="512">
                  <c:v>13.249999999999995</c:v>
                </c:pt>
                <c:pt idx="513">
                  <c:v>#N/A</c:v>
                </c:pt>
                <c:pt idx="514">
                  <c:v>#N/A</c:v>
                </c:pt>
                <c:pt idx="515">
                  <c:v>#N/A</c:v>
                </c:pt>
                <c:pt idx="516">
                  <c:v>#N/A</c:v>
                </c:pt>
                <c:pt idx="517">
                  <c:v>#N/A</c:v>
                </c:pt>
                <c:pt idx="518">
                  <c:v>17.459999999999997</c:v>
                </c:pt>
                <c:pt idx="519">
                  <c:v>16.239999999999984</c:v>
                </c:pt>
                <c:pt idx="520">
                  <c:v>#N/A</c:v>
                </c:pt>
                <c:pt idx="521">
                  <c:v>#N/A</c:v>
                </c:pt>
                <c:pt idx="522">
                  <c:v>#N/A</c:v>
                </c:pt>
                <c:pt idx="523">
                  <c:v>#N/A</c:v>
                </c:pt>
                <c:pt idx="524">
                  <c:v>17.149999999999991</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5-8273-4FED-94F8-2AC1FE8E5BC7}"/>
            </c:ext>
          </c:extLst>
        </c:ser>
        <c:ser>
          <c:idx val="4"/>
          <c:order val="4"/>
          <c:tx>
            <c:v> ERCOT</c:v>
          </c:tx>
          <c:spPr>
            <a:solidFill>
              <a:schemeClr val="tx1">
                <a:lumMod val="65000"/>
                <a:lumOff val="35000"/>
              </a:schemeClr>
            </a:solidFill>
            <a:ln w="9525">
              <a:solidFill>
                <a:schemeClr val="tx1">
                  <a:lumMod val="85000"/>
                  <a:lumOff val="15000"/>
                </a:schemeClr>
              </a:solidFill>
              <a:prstDash val="solid"/>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Plant_Nominal'!$G$26:$G$1000</c:f>
              <c:numCache>
                <c:formatCode>0.00</c:formatCode>
                <c:ptCount val="975"/>
                <c:pt idx="0">
                  <c:v>#N/A</c:v>
                </c:pt>
                <c:pt idx="1">
                  <c:v>#N/A</c:v>
                </c:pt>
                <c:pt idx="2">
                  <c:v>#N/A</c:v>
                </c:pt>
                <c:pt idx="3">
                  <c:v>#N/A</c:v>
                </c:pt>
                <c:pt idx="4">
                  <c:v>#N/A</c:v>
                </c:pt>
                <c:pt idx="5">
                  <c:v>#N/A</c:v>
                </c:pt>
                <c:pt idx="6">
                  <c:v>#N/A</c:v>
                </c:pt>
                <c:pt idx="7">
                  <c:v>#N/A</c:v>
                </c:pt>
                <c:pt idx="8">
                  <c:v>27.835305022923453</c:v>
                </c:pt>
                <c:pt idx="9">
                  <c:v>#N/A</c:v>
                </c:pt>
                <c:pt idx="10">
                  <c:v>#N/A</c:v>
                </c:pt>
                <c:pt idx="11">
                  <c:v>#N/A</c:v>
                </c:pt>
                <c:pt idx="12">
                  <c:v>26.869999999999987</c:v>
                </c:pt>
                <c:pt idx="13">
                  <c:v>#N/A</c:v>
                </c:pt>
                <c:pt idx="14">
                  <c:v>#N/A</c:v>
                </c:pt>
                <c:pt idx="15">
                  <c:v>#N/A</c:v>
                </c:pt>
                <c:pt idx="16">
                  <c:v>#N/A</c:v>
                </c:pt>
                <c:pt idx="17">
                  <c:v>#N/A</c:v>
                </c:pt>
                <c:pt idx="18">
                  <c:v>#N/A</c:v>
                </c:pt>
                <c:pt idx="19">
                  <c:v>#N/A</c:v>
                </c:pt>
                <c:pt idx="20">
                  <c:v>25.409999999999989</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27.449999999999989</c:v>
                </c:pt>
                <c:pt idx="54">
                  <c:v>#N/A</c:v>
                </c:pt>
                <c:pt idx="55">
                  <c:v>#N/A</c:v>
                </c:pt>
                <c:pt idx="56">
                  <c:v>#N/A</c:v>
                </c:pt>
                <c:pt idx="57">
                  <c:v>#N/A</c:v>
                </c:pt>
                <c:pt idx="58">
                  <c:v>#N/A</c:v>
                </c:pt>
                <c:pt idx="59">
                  <c:v>#N/A</c:v>
                </c:pt>
                <c:pt idx="60">
                  <c:v>#N/A</c:v>
                </c:pt>
                <c:pt idx="61">
                  <c:v>#N/A</c:v>
                </c:pt>
                <c:pt idx="62">
                  <c:v>#N/A</c:v>
                </c:pt>
                <c:pt idx="63">
                  <c:v>30.279999999999987</c:v>
                </c:pt>
                <c:pt idx="64">
                  <c:v>#N/A</c:v>
                </c:pt>
                <c:pt idx="65">
                  <c:v>#N/A</c:v>
                </c:pt>
                <c:pt idx="66">
                  <c:v>#N/A</c:v>
                </c:pt>
                <c:pt idx="67">
                  <c:v>30.28</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49.25999999999997</c:v>
                </c:pt>
                <c:pt idx="85">
                  <c:v>#N/A</c:v>
                </c:pt>
                <c:pt idx="86">
                  <c:v>#N/A</c:v>
                </c:pt>
                <c:pt idx="87">
                  <c:v>40.557855801051716</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41.21999999999997</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54.249999999999979</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65.999999999999972</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42.999999999999964</c:v>
                </c:pt>
                <c:pt idx="304">
                  <c:v>38.249999999999986</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24.999999999999989</c:v>
                </c:pt>
                <c:pt idx="340">
                  <c:v>24.999999999999989</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36.249999999999972</c:v>
                </c:pt>
                <c:pt idx="373">
                  <c:v>#N/A</c:v>
                </c:pt>
                <c:pt idx="374">
                  <c:v>27.999999999999986</c:v>
                </c:pt>
                <c:pt idx="375">
                  <c:v>#N/A</c:v>
                </c:pt>
                <c:pt idx="376">
                  <c:v>#N/A</c:v>
                </c:pt>
                <c:pt idx="377">
                  <c:v>34.999999999999979</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24.999999999999993</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6-8273-4FED-94F8-2AC1FE8E5BC7}"/>
            </c:ext>
          </c:extLst>
        </c:ser>
        <c:ser>
          <c:idx val="1"/>
          <c:order val="5"/>
          <c:tx>
            <c:v> PJM</c:v>
          </c:tx>
          <c:spPr>
            <a:solidFill>
              <a:schemeClr val="accent6">
                <a:lumMod val="60000"/>
                <a:lumOff val="40000"/>
              </a:schemeClr>
            </a:solidFill>
            <a:ln>
              <a:solidFill>
                <a:schemeClr val="accent6">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Plant_Nominal'!$H$26:$H$1000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43.084417603277231</c:v>
                </c:pt>
                <c:pt idx="24">
                  <c:v>43.300658308333503</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#N/A</c:v>
                </c:pt>
                <c:pt idx="100">
                  <c:v>#N/A</c:v>
                </c:pt>
                <c:pt idx="101">
                  <c:v>#N/A</c:v>
                </c:pt>
                <c:pt idx="102">
                  <c:v>#N/A</c:v>
                </c:pt>
                <c:pt idx="103">
                  <c:v>#N/A</c:v>
                </c:pt>
                <c:pt idx="104">
                  <c:v>#N/A</c:v>
                </c:pt>
                <c:pt idx="105">
                  <c:v>#N/A</c:v>
                </c:pt>
                <c:pt idx="106">
                  <c:v>#N/A</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72.82912917587656</c:v>
                </c:pt>
                <c:pt idx="140">
                  <c:v>#N/A</c:v>
                </c:pt>
                <c:pt idx="141">
                  <c:v>#N/A</c:v>
                </c:pt>
                <c:pt idx="142">
                  <c:v>#N/A</c:v>
                </c:pt>
                <c:pt idx="143">
                  <c:v>#N/A</c:v>
                </c:pt>
                <c:pt idx="144">
                  <c:v>#N/A</c:v>
                </c:pt>
                <c:pt idx="145">
                  <c:v>#N/A</c:v>
                </c:pt>
                <c:pt idx="146">
                  <c:v>86.106911464527656</c:v>
                </c:pt>
                <c:pt idx="147">
                  <c:v>86.276956030346255</c:v>
                </c:pt>
                <c:pt idx="148">
                  <c:v>94.611297782011832</c:v>
                </c:pt>
                <c:pt idx="149">
                  <c:v>#N/A</c:v>
                </c:pt>
                <c:pt idx="150">
                  <c:v>#N/A</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#N/A</c:v>
                </c:pt>
                <c:pt idx="265">
                  <c:v>#N/A</c:v>
                </c:pt>
                <c:pt idx="266">
                  <c:v>#N/A</c:v>
                </c:pt>
                <c:pt idx="267">
                  <c:v>67.129191765903741</c:v>
                </c:pt>
                <c:pt idx="268">
                  <c:v>#N/A</c:v>
                </c:pt>
                <c:pt idx="269">
                  <c:v>#N/A</c:v>
                </c:pt>
                <c:pt idx="270">
                  <c:v>#N/A</c:v>
                </c:pt>
                <c:pt idx="271">
                  <c:v>#N/A</c:v>
                </c:pt>
                <c:pt idx="272">
                  <c:v>#N/A</c:v>
                </c:pt>
                <c:pt idx="273">
                  <c:v>#N/A</c:v>
                </c:pt>
                <c:pt idx="274">
                  <c:v>#N/A</c:v>
                </c:pt>
                <c:pt idx="275">
                  <c:v>#N/A</c:v>
                </c:pt>
                <c:pt idx="276">
                  <c:v>#N/A</c:v>
                </c:pt>
                <c:pt idx="277">
                  <c:v>#N/A</c:v>
                </c:pt>
                <c:pt idx="278">
                  <c:v>#N/A</c:v>
                </c:pt>
                <c:pt idx="279">
                  <c:v>65.782139378355097</c:v>
                </c:pt>
                <c:pt idx="280">
                  <c:v>#N/A</c:v>
                </c:pt>
                <c:pt idx="281">
                  <c:v>#N/A</c:v>
                </c:pt>
                <c:pt idx="282">
                  <c:v>#N/A</c:v>
                </c:pt>
                <c:pt idx="283">
                  <c:v>#N/A</c:v>
                </c:pt>
                <c:pt idx="284">
                  <c:v>#N/A</c:v>
                </c:pt>
                <c:pt idx="285">
                  <c:v>#N/A</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#N/A</c:v>
                </c:pt>
                <c:pt idx="319">
                  <c:v>67.789721371781809</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52.209194404598669</c:v>
                </c:pt>
                <c:pt idx="334">
                  <c:v>#N/A</c:v>
                </c:pt>
                <c:pt idx="335">
                  <c:v>#N/A</c:v>
                </c:pt>
                <c:pt idx="336">
                  <c:v>#N/A</c:v>
                </c:pt>
                <c:pt idx="337">
                  <c:v>#N/A</c:v>
                </c:pt>
                <c:pt idx="338">
                  <c:v>#N/A</c:v>
                </c:pt>
                <c:pt idx="339">
                  <c:v>#N/A</c:v>
                </c:pt>
                <c:pt idx="340">
                  <c:v>#N/A</c:v>
                </c:pt>
                <c:pt idx="341">
                  <c:v>49.535011922718681</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40.936309823435096</c:v>
                </c:pt>
                <c:pt idx="377">
                  <c:v>#N/A</c:v>
                </c:pt>
                <c:pt idx="378">
                  <c:v>#N/A</c:v>
                </c:pt>
                <c:pt idx="379">
                  <c:v>#N/A</c:v>
                </c:pt>
                <c:pt idx="380">
                  <c:v>#N/A</c:v>
                </c:pt>
                <c:pt idx="381">
                  <c:v>43.396186828463911</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44.569446561656065</c:v>
                </c:pt>
                <c:pt idx="398">
                  <c:v>#N/A</c:v>
                </c:pt>
                <c:pt idx="399">
                  <c:v>#N/A</c:v>
                </c:pt>
                <c:pt idx="400">
                  <c:v>#N/A</c:v>
                </c:pt>
                <c:pt idx="401">
                  <c:v>#N/A</c:v>
                </c:pt>
                <c:pt idx="402">
                  <c:v>#N/A</c:v>
                </c:pt>
                <c:pt idx="403">
                  <c:v>#N/A</c:v>
                </c:pt>
                <c:pt idx="404">
                  <c:v>#N/A</c:v>
                </c:pt>
                <c:pt idx="405">
                  <c:v>#N/A</c:v>
                </c:pt>
                <c:pt idx="406">
                  <c:v>#N/A</c:v>
                </c:pt>
                <c:pt idx="407">
                  <c:v>#N/A</c:v>
                </c:pt>
                <c:pt idx="408">
                  <c:v>48.399984598989704</c:v>
                </c:pt>
                <c:pt idx="409">
                  <c:v>#N/A</c:v>
                </c:pt>
                <c:pt idx="410">
                  <c:v>#N/A</c:v>
                </c:pt>
                <c:pt idx="411">
                  <c:v>33.359999999999971</c:v>
                </c:pt>
                <c:pt idx="412">
                  <c:v>#N/A</c:v>
                </c:pt>
                <c:pt idx="413">
                  <c:v>#N/A</c:v>
                </c:pt>
                <c:pt idx="414">
                  <c:v>#N/A</c:v>
                </c:pt>
                <c:pt idx="415">
                  <c:v>#N/A</c:v>
                </c:pt>
                <c:pt idx="416">
                  <c:v>38.499999999999986</c:v>
                </c:pt>
                <c:pt idx="417">
                  <c:v>39.539865490395371</c:v>
                </c:pt>
                <c:pt idx="418">
                  <c:v>#N/A</c:v>
                </c:pt>
                <c:pt idx="419">
                  <c:v>#N/A</c:v>
                </c:pt>
                <c:pt idx="420">
                  <c:v>#N/A</c:v>
                </c:pt>
                <c:pt idx="421">
                  <c:v>#N/A</c:v>
                </c:pt>
                <c:pt idx="422">
                  <c:v>#N/A</c:v>
                </c:pt>
                <c:pt idx="423">
                  <c:v>42.640945196391144</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45.199999999999989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30.622007312377733</c:v>
                </c:pt>
                <c:pt idx="474">
                  <c:v>30.399999999999991</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31.655097942930329</c:v>
                </c:pt>
                <c:pt idx="497">
                  <c:v>#N/A</c:v>
                </c:pt>
                <c:pt idx="498">
                  <c:v>#N/A</c:v>
                </c:pt>
                <c:pt idx="499">
                  <c:v>52.314635889085295</c:v>
                </c:pt>
                <c:pt idx="500">
                  <c:v>#N/A</c:v>
                </c:pt>
                <c:pt idx="501">
                  <c:v>#N/A</c:v>
                </c:pt>
                <c:pt idx="502">
                  <c:v>#N/A</c:v>
                </c:pt>
                <c:pt idx="503">
                  <c:v>#N/A</c:v>
                </c:pt>
                <c:pt idx="504">
                  <c:v>#N/A</c:v>
                </c:pt>
                <c:pt idx="505">
                  <c:v>#N/A</c:v>
                </c:pt>
                <c:pt idx="506">
                  <c:v>32.749999999999993</c:v>
                </c:pt>
                <c:pt idx="507">
                  <c:v>#N/A</c:v>
                </c:pt>
                <c:pt idx="508">
                  <c:v>#N/A</c:v>
                </c:pt>
                <c:pt idx="509">
                  <c:v>34.149999999999984</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7-8273-4FED-94F8-2AC1FE8E5BC7}"/>
            </c:ext>
          </c:extLst>
        </c:ser>
        <c:ser>
          <c:idx val="6"/>
          <c:order val="6"/>
          <c:tx>
            <c:v> NYISO</c:v>
          </c:tx>
          <c:spPr>
            <a:solidFill>
              <a:schemeClr val="accent5"/>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Plant_Nominal'!$I$26:$I$1000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90.660532629784953</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8-8273-4FED-94F8-2AC1FE8E5BC7}"/>
            </c:ext>
          </c:extLst>
        </c:ser>
        <c:ser>
          <c:idx val="8"/>
          <c:order val="7"/>
          <c:tx>
            <c:v> Southeast (non-ISO)</c:v>
          </c:tx>
          <c:spPr>
            <a:solidFill>
              <a:schemeClr val="bg1">
                <a:lumMod val="75000"/>
              </a:schemeClr>
            </a:solidFill>
            <a:ln>
              <a:solidFill>
                <a:schemeClr val="bg1">
                  <a:lumMod val="50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Plant_Nominal'!$K$26:$K$1000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44.999999999999979</c:v>
                </c:pt>
                <c:pt idx="100">
                  <c:v>#N/A</c:v>
                </c:pt>
                <c:pt idx="101">
                  <c:v>#N/A</c:v>
                </c:pt>
                <c:pt idx="102">
                  <c:v>#N/A</c:v>
                </c:pt>
                <c:pt idx="103">
                  <c:v>#N/A</c:v>
                </c:pt>
                <c:pt idx="104">
                  <c:v>#N/A</c:v>
                </c:pt>
                <c:pt idx="105">
                  <c:v>#N/A</c:v>
                </c:pt>
                <c:pt idx="106">
                  <c:v>53.999999999999972</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32.294506247004961</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21.949999999999985</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22.199999999999978</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9-8273-4FED-94F8-2AC1FE8E5BC7}"/>
            </c:ext>
          </c:extLst>
        </c:ser>
        <c:ser>
          <c:idx val="7"/>
          <c:order val="8"/>
          <c:tx>
            <c:v> ISO-NE</c:v>
          </c:tx>
          <c:spPr>
            <a:solidFill>
              <a:schemeClr val="accent1">
                <a:lumMod val="60000"/>
                <a:lumOff val="40000"/>
              </a:schemeClr>
            </a:solidFill>
            <a:ln>
              <a:solidFill>
                <a:schemeClr val="accent5">
                  <a:lumMod val="75000"/>
                </a:schemeClr>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Plant_Nominal'!$J$26:$J$1000</c:f>
              <c:numCache>
                <c:formatCode>0.00</c:formatCode>
                <c:ptCount val="97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#N/A</c:v>
                </c:pt>
                <c:pt idx="140">
                  <c:v>#N/A</c:v>
                </c:pt>
                <c:pt idx="141">
                  <c:v>#N/A</c:v>
                </c:pt>
                <c:pt idx="142">
                  <c:v>#N/A</c:v>
                </c:pt>
                <c:pt idx="143">
                  <c:v>#N/A</c:v>
                </c:pt>
                <c:pt idx="144">
                  <c:v>#N/A</c:v>
                </c:pt>
                <c:pt idx="145">
                  <c:v>#N/A</c:v>
                </c:pt>
                <c:pt idx="146">
                  <c:v>#N/A</c:v>
                </c:pt>
                <c:pt idx="147">
                  <c:v>#N/A</c:v>
                </c:pt>
                <c:pt idx="148">
                  <c:v>#N/A</c:v>
                </c:pt>
                <c:pt idx="149">
                  <c:v>#N/A</c:v>
                </c:pt>
                <c:pt idx="150">
                  <c:v>125.99999999999997</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112.75037063281312</c:v>
                </c:pt>
                <c:pt idx="265">
                  <c:v>111.86625941300805</c:v>
                </c:pt>
                <c:pt idx="266">
                  <c:v>#N/A</c:v>
                </c:pt>
                <c:pt idx="267">
                  <c:v>#N/A</c:v>
                </c:pt>
                <c:pt idx="268">
                  <c:v>#N/A</c:v>
                </c:pt>
                <c:pt idx="269">
                  <c:v>#N/A</c:v>
                </c:pt>
                <c:pt idx="270">
                  <c:v>#N/A</c:v>
                </c:pt>
                <c:pt idx="271">
                  <c:v>#N/A</c:v>
                </c:pt>
                <c:pt idx="272">
                  <c:v>#N/A</c:v>
                </c:pt>
                <c:pt idx="273">
                  <c:v>56.610780455243635</c:v>
                </c:pt>
                <c:pt idx="274">
                  <c:v>#N/A</c:v>
                </c:pt>
                <c:pt idx="275">
                  <c:v>51.649999999999991</c:v>
                </c:pt>
                <c:pt idx="276">
                  <c:v>70.999999999999986</c:v>
                </c:pt>
                <c:pt idx="277">
                  <c:v>62.649999999999991</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58.999999999999972</c:v>
                </c:pt>
                <c:pt idx="355">
                  <c:v>59</c:v>
                </c:pt>
                <c:pt idx="356">
                  <c:v>#N/A</c:v>
                </c:pt>
                <c:pt idx="357">
                  <c:v>#N/A</c:v>
                </c:pt>
                <c:pt idx="358">
                  <c:v>#N/A</c:v>
                </c:pt>
                <c:pt idx="359">
                  <c:v>#N/A</c:v>
                </c:pt>
                <c:pt idx="360">
                  <c:v>#N/A</c:v>
                </c:pt>
                <c:pt idx="361">
                  <c:v>#N/A</c:v>
                </c:pt>
                <c:pt idx="362">
                  <c:v>#N/A</c:v>
                </c:pt>
                <c:pt idx="363">
                  <c:v>#N/A</c:v>
                </c:pt>
                <c:pt idx="364">
                  <c:v>#N/A</c:v>
                </c:pt>
                <c:pt idx="365">
                  <c:v>#N/A</c:v>
                </c:pt>
                <c:pt idx="366">
                  <c:v>#N/A</c:v>
                </c:pt>
                <c:pt idx="367">
                  <c:v>94.999999999999929</c:v>
                </c:pt>
                <c:pt idx="368">
                  <c:v>56.999999999999972</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87.999999999999986</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49.999999999999979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44.354861885325441</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42.638849298489447</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A-8273-4FED-94F8-2AC1FE8E5BC7}"/>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561"/>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76343310992506197"/>
          <c:y val="3.2394588740625608E-3"/>
          <c:w val="0.23463187293895954"/>
          <c:h val="0.49559112805104732"/>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6419098143236075E-2"/>
          <c:y val="4.9013040855158327E-2"/>
          <c:w val="0.93810786914235178"/>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Plant_Nominal'!$AR$29:$AR$41</c:f>
              <c:numCache>
                <c:formatCode>0.0</c:formatCode>
                <c:ptCount val="13"/>
                <c:pt idx="0">
                  <c:v>75.785564903854251</c:v>
                </c:pt>
                <c:pt idx="1">
                  <c:v>67.802694380038361</c:v>
                </c:pt>
                <c:pt idx="2">
                  <c:v>52.963467347641235</c:v>
                </c:pt>
                <c:pt idx="3">
                  <c:v>41.783201043645249</c:v>
                </c:pt>
                <c:pt idx="4">
                  <c:v>30.726750166439757</c:v>
                </c:pt>
                <c:pt idx="5">
                  <c:v>29.232509648471165</c:v>
                </c:pt>
                <c:pt idx="6">
                  <c:v>36.015969298532994</c:v>
                </c:pt>
                <c:pt idx="7">
                  <c:v>30.132109418380459</c:v>
                </c:pt>
                <c:pt idx="8">
                  <c:v>24.006457139903198</c:v>
                </c:pt>
                <c:pt idx="9">
                  <c:v>20.582811369153944</c:v>
                </c:pt>
                <c:pt idx="10">
                  <c:v>28.964253864173681</c:v>
                </c:pt>
                <c:pt idx="11">
                  <c:v>30.434986601239647</c:v>
                </c:pt>
                <c:pt idx="12">
                  <c:v>27.930061106893881</c:v>
                </c:pt>
              </c:numCache>
            </c:numRef>
          </c:val>
          <c:smooth val="0"/>
          <c:extLst>
            <c:ext xmlns:c16="http://schemas.microsoft.com/office/drawing/2014/chart" uri="{C3380CC4-5D6E-409C-BE32-E72D297353CC}">
              <c16:uniqueId val="{00000000-C6A1-4295-89BB-01A483D1A5DD}"/>
            </c:ext>
          </c:extLst>
        </c:ser>
        <c:ser>
          <c:idx val="1"/>
          <c:order val="1"/>
          <c:spPr>
            <a:ln w="28575" cap="rnd">
              <a:solidFill>
                <a:schemeClr val="accent2"/>
              </a:solidFill>
              <a:prstDash val="sysDash"/>
              <a:round/>
            </a:ln>
            <a:effectLst/>
          </c:spPr>
          <c:marker>
            <c:symbol val="none"/>
          </c:marker>
          <c:val>
            <c:numRef>
              <c:f>'Wind PPAs by Plant_Nominal'!$AS$29:$AS$41</c:f>
              <c:numCache>
                <c:formatCode>0.0</c:formatCode>
                <c:ptCount val="13"/>
                <c:pt idx="0">
                  <c:v>#N/A</c:v>
                </c:pt>
                <c:pt idx="1">
                  <c:v>#N/A</c:v>
                </c:pt>
                <c:pt idx="2">
                  <c:v>#N/A</c:v>
                </c:pt>
                <c:pt idx="3">
                  <c:v>#N/A</c:v>
                </c:pt>
                <c:pt idx="4">
                  <c:v>#N/A</c:v>
                </c:pt>
                <c:pt idx="5">
                  <c:v>#N/A</c:v>
                </c:pt>
                <c:pt idx="6">
                  <c:v>#N/A</c:v>
                </c:pt>
                <c:pt idx="7">
                  <c:v>#N/A</c:v>
                </c:pt>
                <c:pt idx="8">
                  <c:v>#N/A</c:v>
                </c:pt>
                <c:pt idx="9">
                  <c:v>22.118181818181814</c:v>
                </c:pt>
                <c:pt idx="10">
                  <c:v>25.298214285714288</c:v>
                </c:pt>
                <c:pt idx="11">
                  <c:v>31.625</c:v>
                </c:pt>
                <c:pt idx="12">
                  <c:v>27.262499999999999</c:v>
                </c:pt>
              </c:numCache>
            </c:numRef>
          </c:val>
          <c:smooth val="0"/>
          <c:extLst>
            <c:ext xmlns:c16="http://schemas.microsoft.com/office/drawing/2014/chart" uri="{C3380CC4-5D6E-409C-BE32-E72D297353CC}">
              <c16:uniqueId val="{00000001-C6A1-4295-89BB-01A483D1A5DD}"/>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West</c:v>
          </c:tx>
          <c:spPr>
            <a:solidFill>
              <a:srgbClr val="CCC1DA">
                <a:alpha val="70196"/>
              </a:srgbClr>
            </a:solidFill>
            <a:ln w="9525">
              <a:solidFill>
                <a:schemeClr val="accent4"/>
              </a:solidFill>
              <a:prstDash val="solid"/>
            </a:ln>
          </c:spPr>
          <c:invertIfNegative val="1"/>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Plant_Nominal'!$M$26:$M$1000</c:f>
              <c:numCache>
                <c:formatCode>0.00</c:formatCode>
                <c:ptCount val="975"/>
                <c:pt idx="0">
                  <c:v>#N/A</c:v>
                </c:pt>
                <c:pt idx="1">
                  <c:v>56.749824126498552</c:v>
                </c:pt>
                <c:pt idx="2">
                  <c:v>#N/A</c:v>
                </c:pt>
                <c:pt idx="3">
                  <c:v>#N/A</c:v>
                </c:pt>
                <c:pt idx="4">
                  <c:v>#N/A</c:v>
                </c:pt>
                <c:pt idx="5">
                  <c:v>#N/A</c:v>
                </c:pt>
                <c:pt idx="6">
                  <c:v>#N/A</c:v>
                </c:pt>
                <c:pt idx="7">
                  <c:v>#N/A</c:v>
                </c:pt>
                <c:pt idx="8">
                  <c:v>#N/A</c:v>
                </c:pt>
                <c:pt idx="9">
                  <c:v>#N/A</c:v>
                </c:pt>
                <c:pt idx="10">
                  <c:v>37.598940316297764</c:v>
                </c:pt>
                <c:pt idx="11">
                  <c:v>40.48961028627803</c:v>
                </c:pt>
                <c:pt idx="12">
                  <c:v>#N/A</c:v>
                </c:pt>
                <c:pt idx="13">
                  <c:v>28.531021574531231</c:v>
                </c:pt>
                <c:pt idx="14">
                  <c:v>35.47999999999999</c:v>
                </c:pt>
                <c:pt idx="15">
                  <c:v>#N/A</c:v>
                </c:pt>
                <c:pt idx="16">
                  <c:v>#N/A</c:v>
                </c:pt>
                <c:pt idx="17">
                  <c:v>#N/A</c:v>
                </c:pt>
                <c:pt idx="18">
                  <c:v>#N/A</c:v>
                </c:pt>
                <c:pt idx="19">
                  <c:v>#N/A</c:v>
                </c:pt>
                <c:pt idx="20">
                  <c:v>#N/A</c:v>
                </c:pt>
                <c:pt idx="21">
                  <c:v>65.832702791067462</c:v>
                </c:pt>
                <c:pt idx="22">
                  <c:v>#N/A</c:v>
                </c:pt>
                <c:pt idx="23">
                  <c:v>#N/A</c:v>
                </c:pt>
                <c:pt idx="24">
                  <c:v>#N/A</c:v>
                </c:pt>
                <c:pt idx="25">
                  <c:v>#N/A</c:v>
                </c:pt>
                <c:pt idx="26">
                  <c:v>#N/A</c:v>
                </c:pt>
                <c:pt idx="27">
                  <c:v>#N/A</c:v>
                </c:pt>
                <c:pt idx="28">
                  <c:v>#N/A</c:v>
                </c:pt>
                <c:pt idx="29">
                  <c:v>#N/A</c:v>
                </c:pt>
                <c:pt idx="30">
                  <c:v>23.130414169992342</c:v>
                </c:pt>
                <c:pt idx="31">
                  <c:v>#N/A</c:v>
                </c:pt>
                <c:pt idx="32">
                  <c:v>#N/A</c:v>
                </c:pt>
                <c:pt idx="33">
                  <c:v>#N/A</c:v>
                </c:pt>
                <c:pt idx="34">
                  <c:v>52.599999999999987</c:v>
                </c:pt>
                <c:pt idx="35">
                  <c:v>37.777497544714848</c:v>
                </c:pt>
                <c:pt idx="36">
                  <c:v>#N/A</c:v>
                </c:pt>
                <c:pt idx="37">
                  <c:v>27.249999999999986</c:v>
                </c:pt>
                <c:pt idx="38">
                  <c:v>49.199999999999982</c:v>
                </c:pt>
                <c:pt idx="39">
                  <c:v>49.149999999999991</c:v>
                </c:pt>
                <c:pt idx="40">
                  <c:v>#N/A</c:v>
                </c:pt>
                <c:pt idx="41">
                  <c:v>#N/A</c:v>
                </c:pt>
                <c:pt idx="42">
                  <c:v>36.766908670860822</c:v>
                </c:pt>
                <c:pt idx="43">
                  <c:v>#N/A</c:v>
                </c:pt>
                <c:pt idx="44">
                  <c:v>#N/A</c:v>
                </c:pt>
                <c:pt idx="45">
                  <c:v>37.376389781231218</c:v>
                </c:pt>
                <c:pt idx="46">
                  <c:v>#N/A</c:v>
                </c:pt>
                <c:pt idx="47">
                  <c:v>42.026076195328599</c:v>
                </c:pt>
                <c:pt idx="48">
                  <c:v>#N/A</c:v>
                </c:pt>
                <c:pt idx="49">
                  <c:v>#N/A</c:v>
                </c:pt>
                <c:pt idx="50">
                  <c:v>#N/A</c:v>
                </c:pt>
                <c:pt idx="51">
                  <c:v>57.558717684546089</c:v>
                </c:pt>
                <c:pt idx="52">
                  <c:v>#N/A</c:v>
                </c:pt>
                <c:pt idx="53">
                  <c:v>#N/A</c:v>
                </c:pt>
                <c:pt idx="54">
                  <c:v>#N/A</c:v>
                </c:pt>
                <c:pt idx="55">
                  <c:v>51.25985888088136</c:v>
                </c:pt>
                <c:pt idx="56">
                  <c:v>#N/A</c:v>
                </c:pt>
                <c:pt idx="57">
                  <c:v>#N/A</c:v>
                </c:pt>
                <c:pt idx="58">
                  <c:v>#N/A</c:v>
                </c:pt>
                <c:pt idx="59">
                  <c:v>56.678532592746777</c:v>
                </c:pt>
                <c:pt idx="60">
                  <c:v>44.593666571790088</c:v>
                </c:pt>
                <c:pt idx="61">
                  <c:v>#N/A</c:v>
                </c:pt>
                <c:pt idx="62">
                  <c:v>45.661468166771066</c:v>
                </c:pt>
                <c:pt idx="63">
                  <c:v>#N/A</c:v>
                </c:pt>
                <c:pt idx="64">
                  <c:v>#N/A</c:v>
                </c:pt>
                <c:pt idx="65">
                  <c:v>#N/A</c:v>
                </c:pt>
                <c:pt idx="66">
                  <c:v>37.789999999999978</c:v>
                </c:pt>
                <c:pt idx="67">
                  <c:v>#N/A</c:v>
                </c:pt>
                <c:pt idx="68">
                  <c:v>57.105669565442142</c:v>
                </c:pt>
                <c:pt idx="69">
                  <c:v>57.4</c:v>
                </c:pt>
                <c:pt idx="70">
                  <c:v>#N/A</c:v>
                </c:pt>
                <c:pt idx="71">
                  <c:v>#N/A</c:v>
                </c:pt>
                <c:pt idx="72">
                  <c:v>56.619999999999969</c:v>
                </c:pt>
                <c:pt idx="73">
                  <c:v>#N/A</c:v>
                </c:pt>
                <c:pt idx="74">
                  <c:v>62.949999999999989</c:v>
                </c:pt>
                <c:pt idx="75">
                  <c:v>#N/A</c:v>
                </c:pt>
                <c:pt idx="76">
                  <c:v>#N/A</c:v>
                </c:pt>
                <c:pt idx="77">
                  <c:v>#N/A</c:v>
                </c:pt>
                <c:pt idx="78">
                  <c:v>60.139999999999986</c:v>
                </c:pt>
                <c:pt idx="79">
                  <c:v>#N/A</c:v>
                </c:pt>
                <c:pt idx="80">
                  <c:v>#N/A</c:v>
                </c:pt>
                <c:pt idx="81">
                  <c:v>46.6840032727726</c:v>
                </c:pt>
                <c:pt idx="82">
                  <c:v>62.499999999999972</c:v>
                </c:pt>
                <c:pt idx="83">
                  <c:v>#N/A</c:v>
                </c:pt>
                <c:pt idx="84">
                  <c:v>#N/A</c:v>
                </c:pt>
                <c:pt idx="85">
                  <c:v>#N/A</c:v>
                </c:pt>
                <c:pt idx="86">
                  <c:v>#N/A</c:v>
                </c:pt>
                <c:pt idx="87">
                  <c:v>#N/A</c:v>
                </c:pt>
                <c:pt idx="88">
                  <c:v>65.355854381247823</c:v>
                </c:pt>
                <c:pt idx="89">
                  <c:v>60.049999999999976</c:v>
                </c:pt>
                <c:pt idx="90">
                  <c:v>48.749999999999979</c:v>
                </c:pt>
                <c:pt idx="91">
                  <c:v>55.504684467165859</c:v>
                </c:pt>
                <c:pt idx="92">
                  <c:v>48.175550715341849</c:v>
                </c:pt>
                <c:pt idx="93">
                  <c:v>#N/A</c:v>
                </c:pt>
                <c:pt idx="94">
                  <c:v>69.05876303582636</c:v>
                </c:pt>
                <c:pt idx="95">
                  <c:v>#N/A</c:v>
                </c:pt>
                <c:pt idx="96">
                  <c:v>#N/A</c:v>
                </c:pt>
                <c:pt idx="97">
                  <c:v>#N/A</c:v>
                </c:pt>
                <c:pt idx="98">
                  <c:v>#N/A</c:v>
                </c:pt>
                <c:pt idx="99">
                  <c:v>#N/A</c:v>
                </c:pt>
                <c:pt idx="100">
                  <c:v>#N/A</c:v>
                </c:pt>
                <c:pt idx="101">
                  <c:v>#N/A</c:v>
                </c:pt>
                <c:pt idx="102">
                  <c:v>63.77821271875878</c:v>
                </c:pt>
                <c:pt idx="103">
                  <c:v>#N/A</c:v>
                </c:pt>
                <c:pt idx="104">
                  <c:v>72.601505795300668</c:v>
                </c:pt>
                <c:pt idx="105">
                  <c:v>46.967829496277595</c:v>
                </c:pt>
                <c:pt idx="106">
                  <c:v>#N/A</c:v>
                </c:pt>
                <c:pt idx="107">
                  <c:v>#N/A</c:v>
                </c:pt>
                <c:pt idx="108">
                  <c:v>61.274215433782175</c:v>
                </c:pt>
                <c:pt idx="109">
                  <c:v>65.366526090551815</c:v>
                </c:pt>
                <c:pt idx="110">
                  <c:v>65.36668686874944</c:v>
                </c:pt>
                <c:pt idx="111">
                  <c:v>#N/A</c:v>
                </c:pt>
                <c:pt idx="112">
                  <c:v>#N/A</c:v>
                </c:pt>
                <c:pt idx="113">
                  <c:v>#N/A</c:v>
                </c:pt>
                <c:pt idx="114">
                  <c:v>#N/A</c:v>
                </c:pt>
                <c:pt idx="115">
                  <c:v>#N/A</c:v>
                </c:pt>
                <c:pt idx="116">
                  <c:v>#N/A</c:v>
                </c:pt>
                <c:pt idx="117">
                  <c:v>#N/A</c:v>
                </c:pt>
                <c:pt idx="118">
                  <c:v>#N/A</c:v>
                </c:pt>
                <c:pt idx="119">
                  <c:v>#N/A</c:v>
                </c:pt>
                <c:pt idx="120">
                  <c:v>#N/A</c:v>
                </c:pt>
                <c:pt idx="121">
                  <c:v>58.499999999999972</c:v>
                </c:pt>
                <c:pt idx="122">
                  <c:v>#N/A</c:v>
                </c:pt>
                <c:pt idx="123">
                  <c:v>#N/A</c:v>
                </c:pt>
                <c:pt idx="124">
                  <c:v>86.899999999999935</c:v>
                </c:pt>
                <c:pt idx="125">
                  <c:v>#N/A</c:v>
                </c:pt>
                <c:pt idx="126">
                  <c:v>#N/A</c:v>
                </c:pt>
                <c:pt idx="127">
                  <c:v>#N/A</c:v>
                </c:pt>
                <c:pt idx="128">
                  <c:v>#N/A</c:v>
                </c:pt>
                <c:pt idx="129">
                  <c:v>65.399999999999977</c:v>
                </c:pt>
                <c:pt idx="130">
                  <c:v>67.299999999999955</c:v>
                </c:pt>
                <c:pt idx="131">
                  <c:v>#N/A</c:v>
                </c:pt>
                <c:pt idx="132">
                  <c:v>#N/A</c:v>
                </c:pt>
                <c:pt idx="133">
                  <c:v>#N/A</c:v>
                </c:pt>
                <c:pt idx="134">
                  <c:v>#N/A</c:v>
                </c:pt>
                <c:pt idx="135">
                  <c:v>#N/A</c:v>
                </c:pt>
                <c:pt idx="136">
                  <c:v>#N/A</c:v>
                </c:pt>
                <c:pt idx="137">
                  <c:v>#N/A</c:v>
                </c:pt>
                <c:pt idx="138">
                  <c:v>#N/A</c:v>
                </c:pt>
                <c:pt idx="139">
                  <c:v>#N/A</c:v>
                </c:pt>
                <c:pt idx="140">
                  <c:v>#N/A</c:v>
                </c:pt>
                <c:pt idx="141">
                  <c:v>61.71624040234726</c:v>
                </c:pt>
                <c:pt idx="142">
                  <c:v>#N/A</c:v>
                </c:pt>
                <c:pt idx="143">
                  <c:v>#N/A</c:v>
                </c:pt>
                <c:pt idx="144">
                  <c:v>#N/A</c:v>
                </c:pt>
                <c:pt idx="145">
                  <c:v>76.749999999999957</c:v>
                </c:pt>
                <c:pt idx="146">
                  <c:v>#N/A</c:v>
                </c:pt>
                <c:pt idx="147">
                  <c:v>#N/A</c:v>
                </c:pt>
                <c:pt idx="148">
                  <c:v>#N/A</c:v>
                </c:pt>
                <c:pt idx="149">
                  <c:v>#N/A</c:v>
                </c:pt>
                <c:pt idx="150">
                  <c:v>#N/A</c:v>
                </c:pt>
                <c:pt idx="151">
                  <c:v>#N/A</c:v>
                </c:pt>
                <c:pt idx="152">
                  <c:v>#N/A</c:v>
                </c:pt>
                <c:pt idx="153">
                  <c:v>90.99005752042514</c:v>
                </c:pt>
                <c:pt idx="154">
                  <c:v>#N/A</c:v>
                </c:pt>
                <c:pt idx="155">
                  <c:v>96.799830290888522</c:v>
                </c:pt>
                <c:pt idx="156">
                  <c:v>74.999999999999986</c:v>
                </c:pt>
                <c:pt idx="157">
                  <c:v>101.38999999999994</c:v>
                </c:pt>
                <c:pt idx="158">
                  <c:v>101.38999999999994</c:v>
                </c:pt>
                <c:pt idx="159">
                  <c:v>99.689999999999912</c:v>
                </c:pt>
                <c:pt idx="160">
                  <c:v>#N/A</c:v>
                </c:pt>
                <c:pt idx="161">
                  <c:v>#N/A</c:v>
                </c:pt>
                <c:pt idx="162">
                  <c:v>#N/A</c:v>
                </c:pt>
                <c:pt idx="163">
                  <c:v>63.799999999999955</c:v>
                </c:pt>
                <c:pt idx="164">
                  <c:v>#N/A</c:v>
                </c:pt>
                <c:pt idx="165">
                  <c:v>#N/A</c:v>
                </c:pt>
                <c:pt idx="166">
                  <c:v>#N/A</c:v>
                </c:pt>
                <c:pt idx="167">
                  <c:v>#N/A</c:v>
                </c:pt>
                <c:pt idx="168">
                  <c:v>#N/A</c:v>
                </c:pt>
                <c:pt idx="169">
                  <c:v>103.24999999999996</c:v>
                </c:pt>
                <c:pt idx="170">
                  <c:v>#N/A</c:v>
                </c:pt>
                <c:pt idx="171">
                  <c:v>#N/A</c:v>
                </c:pt>
                <c:pt idx="172">
                  <c:v>#N/A</c:v>
                </c:pt>
                <c:pt idx="173">
                  <c:v>#N/A</c:v>
                </c:pt>
                <c:pt idx="174">
                  <c:v>#N/A</c:v>
                </c:pt>
                <c:pt idx="175">
                  <c:v>59.334499812487266</c:v>
                </c:pt>
                <c:pt idx="176">
                  <c:v>#N/A</c:v>
                </c:pt>
                <c:pt idx="177">
                  <c:v>#N/A</c:v>
                </c:pt>
                <c:pt idx="178">
                  <c:v>#N/A</c:v>
                </c:pt>
                <c:pt idx="179">
                  <c:v>#N/A</c:v>
                </c:pt>
                <c:pt idx="180">
                  <c:v>#N/A</c:v>
                </c:pt>
                <c:pt idx="181">
                  <c:v>#N/A</c:v>
                </c:pt>
                <c:pt idx="182">
                  <c:v>#N/A</c:v>
                </c:pt>
                <c:pt idx="183">
                  <c:v>#N/A</c:v>
                </c:pt>
                <c:pt idx="184">
                  <c:v>#N/A</c:v>
                </c:pt>
                <c:pt idx="185">
                  <c:v>#N/A</c:v>
                </c:pt>
                <c:pt idx="186">
                  <c:v>#N/A</c:v>
                </c:pt>
                <c:pt idx="187">
                  <c:v>85.789999999999935</c:v>
                </c:pt>
                <c:pt idx="188">
                  <c:v>58.129467150154277</c:v>
                </c:pt>
                <c:pt idx="189">
                  <c:v>58.12841369600946</c:v>
                </c:pt>
                <c:pt idx="190">
                  <c:v>77.499999999999957</c:v>
                </c:pt>
                <c:pt idx="191">
                  <c:v>#N/A</c:v>
                </c:pt>
                <c:pt idx="192">
                  <c:v>103.02197439574653</c:v>
                </c:pt>
                <c:pt idx="193">
                  <c:v>#N/A</c:v>
                </c:pt>
                <c:pt idx="194">
                  <c:v>61.325887023699806</c:v>
                </c:pt>
                <c:pt idx="195">
                  <c:v>#N/A</c:v>
                </c:pt>
                <c:pt idx="196">
                  <c:v>#N/A</c:v>
                </c:pt>
                <c:pt idx="197">
                  <c:v>#N/A</c:v>
                </c:pt>
                <c:pt idx="198">
                  <c:v>64.899999999999977</c:v>
                </c:pt>
                <c:pt idx="199">
                  <c:v>83.853113700123231</c:v>
                </c:pt>
                <c:pt idx="200">
                  <c:v>83.853114120161024</c:v>
                </c:pt>
                <c:pt idx="201">
                  <c:v>83.853113944763862</c:v>
                </c:pt>
                <c:pt idx="202">
                  <c:v>#N/A</c:v>
                </c:pt>
                <c:pt idx="203">
                  <c:v>#N/A</c:v>
                </c:pt>
                <c:pt idx="204">
                  <c:v>71.122504055367429</c:v>
                </c:pt>
                <c:pt idx="205">
                  <c:v>71.052553765403488</c:v>
                </c:pt>
                <c:pt idx="206">
                  <c:v>98.679021871108503</c:v>
                </c:pt>
                <c:pt idx="207">
                  <c:v>65.999999999999986</c:v>
                </c:pt>
                <c:pt idx="208">
                  <c:v>#N/A</c:v>
                </c:pt>
                <c:pt idx="209">
                  <c:v>#N/A</c:v>
                </c:pt>
                <c:pt idx="210">
                  <c:v>#N/A</c:v>
                </c:pt>
                <c:pt idx="211">
                  <c:v>#N/A</c:v>
                </c:pt>
                <c:pt idx="212">
                  <c:v>#N/A</c:v>
                </c:pt>
                <c:pt idx="213">
                  <c:v>#N/A</c:v>
                </c:pt>
                <c:pt idx="214">
                  <c:v>#N/A</c:v>
                </c:pt>
                <c:pt idx="215">
                  <c:v>#N/A</c:v>
                </c:pt>
                <c:pt idx="216">
                  <c:v>#N/A</c:v>
                </c:pt>
                <c:pt idx="217">
                  <c:v>#N/A</c:v>
                </c:pt>
                <c:pt idx="218">
                  <c:v>117.29999999999994</c:v>
                </c:pt>
                <c:pt idx="219">
                  <c:v>117.29999999999998</c:v>
                </c:pt>
                <c:pt idx="220">
                  <c:v>117.29999999999994</c:v>
                </c:pt>
                <c:pt idx="221">
                  <c:v>117.29999999999993</c:v>
                </c:pt>
                <c:pt idx="222">
                  <c:v>117.29999999999994</c:v>
                </c:pt>
                <c:pt idx="223">
                  <c:v>100.94607885297839</c:v>
                </c:pt>
                <c:pt idx="224">
                  <c:v>#N/A</c:v>
                </c:pt>
                <c:pt idx="225">
                  <c:v>128.8290018251268</c:v>
                </c:pt>
                <c:pt idx="226">
                  <c:v>#N/A</c:v>
                </c:pt>
                <c:pt idx="227">
                  <c:v>106.54427487835629</c:v>
                </c:pt>
                <c:pt idx="228">
                  <c:v>#N/A</c:v>
                </c:pt>
                <c:pt idx="229">
                  <c:v>#N/A</c:v>
                </c:pt>
                <c:pt idx="230">
                  <c:v>108.99285353993861</c:v>
                </c:pt>
                <c:pt idx="231">
                  <c:v>58.999999999999993</c:v>
                </c:pt>
                <c:pt idx="232">
                  <c:v>#N/A</c:v>
                </c:pt>
                <c:pt idx="233">
                  <c:v>#N/A</c:v>
                </c:pt>
                <c:pt idx="234">
                  <c:v>87.799999999999969</c:v>
                </c:pt>
                <c:pt idx="235">
                  <c:v>#N/A</c:v>
                </c:pt>
                <c:pt idx="236">
                  <c:v>115.46999999999993</c:v>
                </c:pt>
                <c:pt idx="237">
                  <c:v>#N/A</c:v>
                </c:pt>
                <c:pt idx="238">
                  <c:v>#N/A</c:v>
                </c:pt>
                <c:pt idx="239">
                  <c:v>60.804198022100074</c:v>
                </c:pt>
                <c:pt idx="240">
                  <c:v>#N/A</c:v>
                </c:pt>
                <c:pt idx="241">
                  <c:v>117.88487022799035</c:v>
                </c:pt>
                <c:pt idx="242">
                  <c:v>#N/A</c:v>
                </c:pt>
                <c:pt idx="243">
                  <c:v>#N/A</c:v>
                </c:pt>
                <c:pt idx="244">
                  <c:v>100.99999999999994</c:v>
                </c:pt>
                <c:pt idx="245">
                  <c:v>#N/A</c:v>
                </c:pt>
                <c:pt idx="246">
                  <c:v>125.26999999999995</c:v>
                </c:pt>
                <c:pt idx="247">
                  <c:v>121.25999999999998</c:v>
                </c:pt>
                <c:pt idx="248">
                  <c:v>121.25999999999998</c:v>
                </c:pt>
                <c:pt idx="249">
                  <c:v>125.26999999999995</c:v>
                </c:pt>
                <c:pt idx="250">
                  <c:v>#N/A</c:v>
                </c:pt>
                <c:pt idx="251">
                  <c:v>#N/A</c:v>
                </c:pt>
                <c:pt idx="252">
                  <c:v>#N/A</c:v>
                </c:pt>
                <c:pt idx="253">
                  <c:v>#N/A</c:v>
                </c:pt>
                <c:pt idx="254">
                  <c:v>#N/A</c:v>
                </c:pt>
                <c:pt idx="255">
                  <c:v>84.249999999999915</c:v>
                </c:pt>
                <c:pt idx="256">
                  <c:v>114.74999999999991</c:v>
                </c:pt>
                <c:pt idx="257">
                  <c:v>#N/A</c:v>
                </c:pt>
                <c:pt idx="258">
                  <c:v>#N/A</c:v>
                </c:pt>
                <c:pt idx="259">
                  <c:v>116.49999999999996</c:v>
                </c:pt>
                <c:pt idx="260">
                  <c:v>72.862678647962483</c:v>
                </c:pt>
                <c:pt idx="261">
                  <c:v>#N/A</c:v>
                </c:pt>
                <c:pt idx="262">
                  <c:v>#N/A</c:v>
                </c:pt>
                <c:pt idx="263">
                  <c:v>#N/A</c:v>
                </c:pt>
                <c:pt idx="264">
                  <c:v>#N/A</c:v>
                </c:pt>
                <c:pt idx="265">
                  <c:v>#N/A</c:v>
                </c:pt>
                <c:pt idx="266">
                  <c:v>#N/A</c:v>
                </c:pt>
                <c:pt idx="267">
                  <c:v>#N/A</c:v>
                </c:pt>
                <c:pt idx="268">
                  <c:v>#N/A</c:v>
                </c:pt>
                <c:pt idx="269">
                  <c:v>#N/A</c:v>
                </c:pt>
                <c:pt idx="270">
                  <c:v>107.12720451932337</c:v>
                </c:pt>
                <c:pt idx="271">
                  <c:v>101.99999999999994</c:v>
                </c:pt>
                <c:pt idx="272">
                  <c:v>#N/A</c:v>
                </c:pt>
                <c:pt idx="273">
                  <c:v>#N/A</c:v>
                </c:pt>
                <c:pt idx="274">
                  <c:v>#N/A</c:v>
                </c:pt>
                <c:pt idx="275">
                  <c:v>#N/A</c:v>
                </c:pt>
                <c:pt idx="276">
                  <c:v>#N/A</c:v>
                </c:pt>
                <c:pt idx="277">
                  <c:v>#N/A</c:v>
                </c:pt>
                <c:pt idx="278">
                  <c:v>105</c:v>
                </c:pt>
                <c:pt idx="279">
                  <c:v>#N/A</c:v>
                </c:pt>
                <c:pt idx="280">
                  <c:v>106.61712190206282</c:v>
                </c:pt>
                <c:pt idx="281">
                  <c:v>#N/A</c:v>
                </c:pt>
                <c:pt idx="282">
                  <c:v>#N/A</c:v>
                </c:pt>
                <c:pt idx="283">
                  <c:v>#N/A</c:v>
                </c:pt>
                <c:pt idx="284">
                  <c:v>#N/A</c:v>
                </c:pt>
                <c:pt idx="285">
                  <c:v>#N/A</c:v>
                </c:pt>
                <c:pt idx="286">
                  <c:v>#N/A</c:v>
                </c:pt>
                <c:pt idx="287">
                  <c:v>#N/A</c:v>
                </c:pt>
                <c:pt idx="288">
                  <c:v>#N/A</c:v>
                </c:pt>
                <c:pt idx="289">
                  <c:v>#N/A</c:v>
                </c:pt>
                <c:pt idx="290">
                  <c:v>35.470591775562632</c:v>
                </c:pt>
                <c:pt idx="291">
                  <c:v>67.136185213820909</c:v>
                </c:pt>
                <c:pt idx="292">
                  <c:v>#N/A</c:v>
                </c:pt>
                <c:pt idx="293">
                  <c:v>#N/A</c:v>
                </c:pt>
                <c:pt idx="294">
                  <c:v>86.899999999999935</c:v>
                </c:pt>
                <c:pt idx="295">
                  <c:v>89.999999999999972</c:v>
                </c:pt>
                <c:pt idx="296">
                  <c:v>#N/A</c:v>
                </c:pt>
                <c:pt idx="297">
                  <c:v>#N/A</c:v>
                </c:pt>
                <c:pt idx="298">
                  <c:v>35.876628777909573</c:v>
                </c:pt>
                <c:pt idx="299">
                  <c:v>#N/A</c:v>
                </c:pt>
                <c:pt idx="300">
                  <c:v>#N/A</c:v>
                </c:pt>
                <c:pt idx="301">
                  <c:v>#N/A</c:v>
                </c:pt>
                <c:pt idx="302">
                  <c:v>#N/A</c:v>
                </c:pt>
                <c:pt idx="303">
                  <c:v>#N/A</c:v>
                </c:pt>
                <c:pt idx="304">
                  <c:v>#N/A</c:v>
                </c:pt>
                <c:pt idx="305">
                  <c:v>#N/A</c:v>
                </c:pt>
                <c:pt idx="306">
                  <c:v>#N/A</c:v>
                </c:pt>
                <c:pt idx="307">
                  <c:v>#N/A</c:v>
                </c:pt>
                <c:pt idx="308">
                  <c:v>#N/A</c:v>
                </c:pt>
                <c:pt idx="309">
                  <c:v>#N/A</c:v>
                </c:pt>
                <c:pt idx="310">
                  <c:v>74.434338628867735</c:v>
                </c:pt>
                <c:pt idx="311">
                  <c:v>55.321451418495101</c:v>
                </c:pt>
                <c:pt idx="312">
                  <c:v>#N/A</c:v>
                </c:pt>
                <c:pt idx="313">
                  <c:v>#N/A</c:v>
                </c:pt>
                <c:pt idx="314">
                  <c:v>#N/A</c:v>
                </c:pt>
                <c:pt idx="315">
                  <c:v>#N/A</c:v>
                </c:pt>
                <c:pt idx="316">
                  <c:v>#N/A</c:v>
                </c:pt>
                <c:pt idx="317">
                  <c:v>#N/A</c:v>
                </c:pt>
                <c:pt idx="318">
                  <c:v>#N/A</c:v>
                </c:pt>
                <c:pt idx="319">
                  <c:v>#N/A</c:v>
                </c:pt>
                <c:pt idx="320">
                  <c:v>48.770849059970672</c:v>
                </c:pt>
                <c:pt idx="321">
                  <c:v>#N/A</c:v>
                </c:pt>
                <c:pt idx="322">
                  <c:v>#N/A</c:v>
                </c:pt>
                <c:pt idx="323">
                  <c:v>#N/A</c:v>
                </c:pt>
                <c:pt idx="324">
                  <c:v>94.999999999999957</c:v>
                </c:pt>
                <c:pt idx="325">
                  <c:v>31.508893608761518</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82.499999999999957</c:v>
                </c:pt>
                <c:pt idx="339">
                  <c:v>#N/A</c:v>
                </c:pt>
                <c:pt idx="340">
                  <c:v>#N/A</c:v>
                </c:pt>
                <c:pt idx="341">
                  <c:v>#N/A</c:v>
                </c:pt>
                <c:pt idx="342">
                  <c:v>#N/A</c:v>
                </c:pt>
                <c:pt idx="343">
                  <c:v>#N/A</c:v>
                </c:pt>
                <c:pt idx="344">
                  <c:v>32.656039037574182</c:v>
                </c:pt>
                <c:pt idx="345">
                  <c:v>59.999999999999972</c:v>
                </c:pt>
                <c:pt idx="346">
                  <c:v>#N/A</c:v>
                </c:pt>
                <c:pt idx="347">
                  <c:v>#N/A</c:v>
                </c:pt>
                <c:pt idx="348">
                  <c:v>59.999999999999972</c:v>
                </c:pt>
                <c:pt idx="349">
                  <c:v>#N/A</c:v>
                </c:pt>
                <c:pt idx="350">
                  <c:v>#N/A</c:v>
                </c:pt>
                <c:pt idx="351">
                  <c:v>#N/A</c:v>
                </c:pt>
                <c:pt idx="352">
                  <c:v>29.062444939060981</c:v>
                </c:pt>
                <c:pt idx="353">
                  <c:v>#N/A</c:v>
                </c:pt>
                <c:pt idx="354">
                  <c:v>#N/A</c:v>
                </c:pt>
                <c:pt idx="355">
                  <c:v>#N/A</c:v>
                </c:pt>
                <c:pt idx="356">
                  <c:v>33.881012039072004</c:v>
                </c:pt>
                <c:pt idx="357">
                  <c:v>#N/A</c:v>
                </c:pt>
                <c:pt idx="358">
                  <c:v>#N/A</c:v>
                </c:pt>
                <c:pt idx="359">
                  <c:v>#N/A</c:v>
                </c:pt>
                <c:pt idx="360">
                  <c:v>#N/A</c:v>
                </c:pt>
                <c:pt idx="361">
                  <c:v>#N/A</c:v>
                </c:pt>
                <c:pt idx="362">
                  <c:v>59.720329500947948</c:v>
                </c:pt>
                <c:pt idx="363">
                  <c:v>34.439196117634168</c:v>
                </c:pt>
                <c:pt idx="364">
                  <c:v>#N/A</c:v>
                </c:pt>
                <c:pt idx="365">
                  <c:v>26.911635227084208</c:v>
                </c:pt>
                <c:pt idx="366">
                  <c:v>#N/A</c:v>
                </c:pt>
                <c:pt idx="367">
                  <c:v>#N/A</c:v>
                </c:pt>
                <c:pt idx="368">
                  <c:v>#N/A</c:v>
                </c:pt>
                <c:pt idx="369">
                  <c:v>#N/A</c:v>
                </c:pt>
                <c:pt idx="370">
                  <c:v>33.18029267719384</c:v>
                </c:pt>
                <c:pt idx="371">
                  <c:v>#N/A</c:v>
                </c:pt>
                <c:pt idx="372">
                  <c:v>#N/A</c:v>
                </c:pt>
                <c:pt idx="373">
                  <c:v>#N/A</c:v>
                </c:pt>
                <c:pt idx="374">
                  <c:v>#N/A</c:v>
                </c:pt>
                <c:pt idx="375">
                  <c:v>#N/A</c:v>
                </c:pt>
                <c:pt idx="376">
                  <c:v>#N/A</c:v>
                </c:pt>
                <c:pt idx="377">
                  <c:v>#N/A</c:v>
                </c:pt>
                <c:pt idx="378">
                  <c:v>#N/A</c:v>
                </c:pt>
                <c:pt idx="379">
                  <c:v>68.299999999999955</c:v>
                </c:pt>
                <c:pt idx="380">
                  <c:v>71.609999999999985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49.829376268136983</c:v>
                </c:pt>
                <c:pt idx="400">
                  <c:v>#N/A</c:v>
                </c:pt>
                <c:pt idx="401">
                  <c:v>#N/A</c:v>
                </c:pt>
                <c:pt idx="402">
                  <c:v>#N/A</c:v>
                </c:pt>
                <c:pt idx="403">
                  <c:v>54.46889750836889</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58.499999999999972</c:v>
                </c:pt>
                <c:pt idx="425">
                  <c:v>#N/A</c:v>
                </c:pt>
                <c:pt idx="426">
                  <c:v>#N/A</c:v>
                </c:pt>
                <c:pt idx="427">
                  <c:v>#N/A</c:v>
                </c:pt>
                <c:pt idx="428">
                  <c:v>#N/A</c:v>
                </c:pt>
                <c:pt idx="429">
                  <c:v>51.88</c:v>
                </c:pt>
                <c:pt idx="430">
                  <c:v>50.299999999999962</c:v>
                </c:pt>
                <c:pt idx="431">
                  <c:v>37.629999999999981</c:v>
                </c:pt>
                <c:pt idx="432">
                  <c:v>43.849999999999959</c:v>
                </c:pt>
                <c:pt idx="433">
                  <c:v>#N/A</c:v>
                </c:pt>
                <c:pt idx="434">
                  <c:v>#N/A</c:v>
                </c:pt>
                <c:pt idx="435">
                  <c:v>#N/A</c:v>
                </c:pt>
                <c:pt idx="436">
                  <c:v>#N/A</c:v>
                </c:pt>
                <c:pt idx="437">
                  <c:v>44.51760184099362</c:v>
                </c:pt>
                <c:pt idx="438">
                  <c:v>#N/A</c:v>
                </c:pt>
                <c:pt idx="439">
                  <c:v>41.433515894248913</c:v>
                </c:pt>
                <c:pt idx="440">
                  <c:v>42.421067459374576</c:v>
                </c:pt>
                <c:pt idx="441">
                  <c:v>#N/A</c:v>
                </c:pt>
                <c:pt idx="442">
                  <c:v>#N/A</c:v>
                </c:pt>
                <c:pt idx="443">
                  <c:v>#N/A</c:v>
                </c:pt>
                <c:pt idx="444">
                  <c:v>#N/A</c:v>
                </c:pt>
                <c:pt idx="445">
                  <c:v>#N/A</c:v>
                </c:pt>
                <c:pt idx="446">
                  <c:v>#N/A</c:v>
                </c:pt>
                <c:pt idx="447">
                  <c:v>#N/A</c:v>
                </c:pt>
                <c:pt idx="448">
                  <c:v>#N/A</c:v>
                </c:pt>
                <c:pt idx="449">
                  <c:v>27.099999999999987</c:v>
                </c:pt>
                <c:pt idx="450">
                  <c:v>#N/A</c:v>
                </c:pt>
                <c:pt idx="451">
                  <c:v>#N/A</c:v>
                </c:pt>
                <c:pt idx="452">
                  <c:v>#N/A</c:v>
                </c:pt>
                <c:pt idx="453">
                  <c:v>#N/A</c:v>
                </c:pt>
                <c:pt idx="454">
                  <c:v>#N/A</c:v>
                </c:pt>
                <c:pt idx="455">
                  <c:v>#N/A</c:v>
                </c:pt>
                <c:pt idx="456">
                  <c:v>#N/A</c:v>
                </c:pt>
                <c:pt idx="457">
                  <c:v>27.067791176359819</c:v>
                </c:pt>
                <c:pt idx="458">
                  <c:v>#N/A</c:v>
                </c:pt>
                <c:pt idx="459">
                  <c:v>#N/A</c:v>
                </c:pt>
                <c:pt idx="460">
                  <c:v>#N/A</c:v>
                </c:pt>
                <c:pt idx="461">
                  <c:v>#N/A</c:v>
                </c:pt>
                <c:pt idx="462">
                  <c:v>#N/A</c:v>
                </c:pt>
                <c:pt idx="463">
                  <c:v>#N/A</c:v>
                </c:pt>
                <c:pt idx="464">
                  <c:v>#N/A</c:v>
                </c:pt>
                <c:pt idx="465">
                  <c:v>#N/A</c:v>
                </c:pt>
                <c:pt idx="466">
                  <c:v>27.919999999999984</c:v>
                </c:pt>
                <c:pt idx="467">
                  <c:v>28.119999999999994</c:v>
                </c:pt>
                <c:pt idx="468">
                  <c:v>#N/A</c:v>
                </c:pt>
                <c:pt idx="469">
                  <c:v>17.29999999999999</c:v>
                </c:pt>
                <c:pt idx="470">
                  <c:v>#N/A</c:v>
                </c:pt>
                <c:pt idx="471">
                  <c:v>23.247599999999991</c:v>
                </c:pt>
                <c:pt idx="472">
                  <c:v>#N/A</c:v>
                </c:pt>
                <c:pt idx="473">
                  <c:v>#N/A</c:v>
                </c:pt>
                <c:pt idx="474">
                  <c:v>#N/A</c:v>
                </c:pt>
                <c:pt idx="475">
                  <c:v>#N/A</c:v>
                </c:pt>
                <c:pt idx="476">
                  <c:v>43.879999999999974</c:v>
                </c:pt>
                <c:pt idx="477">
                  <c:v>45.399999999999956</c:v>
                </c:pt>
                <c:pt idx="478">
                  <c:v>15.499999999999998</c:v>
                </c:pt>
                <c:pt idx="479">
                  <c:v>10.682526989743549</c:v>
                </c:pt>
                <c:pt idx="480">
                  <c:v>#N/A</c:v>
                </c:pt>
                <c:pt idx="481">
                  <c:v>#N/A</c:v>
                </c:pt>
                <c:pt idx="482">
                  <c:v>#N/A</c:v>
                </c:pt>
                <c:pt idx="483">
                  <c:v>17.999999999999993</c:v>
                </c:pt>
                <c:pt idx="484">
                  <c:v>#N/A</c:v>
                </c:pt>
                <c:pt idx="485">
                  <c:v>36.500000000000007</c:v>
                </c:pt>
                <c:pt idx="486">
                  <c:v>#N/A</c:v>
                </c:pt>
                <c:pt idx="487">
                  <c:v>#N/A</c:v>
                </c:pt>
                <c:pt idx="488">
                  <c:v>52.819149208125296</c:v>
                </c:pt>
                <c:pt idx="489">
                  <c:v>#N/A</c:v>
                </c:pt>
                <c:pt idx="490">
                  <c:v>11.499999999999995</c:v>
                </c:pt>
                <c:pt idx="491">
                  <c:v>17.7</c:v>
                </c:pt>
                <c:pt idx="492">
                  <c:v>35.289999999999964</c:v>
                </c:pt>
                <c:pt idx="493">
                  <c:v>30.099999999999998</c:v>
                </c:pt>
                <c:pt idx="494">
                  <c:v>#N/A</c:v>
                </c:pt>
                <c:pt idx="495">
                  <c:v>24</c:v>
                </c:pt>
                <c:pt idx="496">
                  <c:v>#N/A</c:v>
                </c:pt>
                <c:pt idx="497">
                  <c:v>#N/A</c:v>
                </c:pt>
                <c:pt idx="498">
                  <c:v>#N/A</c:v>
                </c:pt>
                <c:pt idx="499">
                  <c:v>#N/A</c:v>
                </c:pt>
                <c:pt idx="500">
                  <c:v>#N/A</c:v>
                </c:pt>
                <c:pt idx="501">
                  <c:v>41.879999999999981</c:v>
                </c:pt>
                <c:pt idx="502">
                  <c:v>#N/A</c:v>
                </c:pt>
                <c:pt idx="503">
                  <c:v>#N/A</c:v>
                </c:pt>
                <c:pt idx="504">
                  <c:v>#N/A</c:v>
                </c:pt>
                <c:pt idx="505">
                  <c:v>#N/A</c:v>
                </c:pt>
                <c:pt idx="506">
                  <c:v>#N/A</c:v>
                </c:pt>
                <c:pt idx="507">
                  <c:v>14.64999999999999</c:v>
                </c:pt>
                <c:pt idx="508">
                  <c:v>45.809999999999995</c:v>
                </c:pt>
                <c:pt idx="509">
                  <c:v>#N/A</c:v>
                </c:pt>
                <c:pt idx="510">
                  <c:v>44.849999999999973</c:v>
                </c:pt>
                <c:pt idx="511">
                  <c:v>#N/A</c:v>
                </c:pt>
                <c:pt idx="512">
                  <c:v>#N/A</c:v>
                </c:pt>
                <c:pt idx="513">
                  <c:v>40.999999999999979</c:v>
                </c:pt>
                <c:pt idx="514">
                  <c:v>#N/A</c:v>
                </c:pt>
                <c:pt idx="515">
                  <c:v>44.109999999999992</c:v>
                </c:pt>
                <c:pt idx="516">
                  <c:v>39.999999999999986</c:v>
                </c:pt>
                <c:pt idx="517">
                  <c:v>37.999999999999979</c:v>
                </c:pt>
                <c:pt idx="518">
                  <c:v>#N/A</c:v>
                </c:pt>
                <c:pt idx="519">
                  <c:v>#N/A</c:v>
                </c:pt>
                <c:pt idx="520">
                  <c:v>44.249999999999964</c:v>
                </c:pt>
                <c:pt idx="521">
                  <c:v>#N/A</c:v>
                </c:pt>
                <c:pt idx="522">
                  <c:v>46.369999999999969</c:v>
                </c:pt>
                <c:pt idx="523">
                  <c:v>43.129999999999981</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accent4"/>
                    </a:solidFill>
                    <a:prstDash val="solid"/>
                  </a:ln>
                </c14:spPr>
              </c14:invertSolidFillFmt>
            </c:ext>
            <c:ext xmlns:c16="http://schemas.microsoft.com/office/drawing/2014/chart" uri="{C3380CC4-5D6E-409C-BE32-E72D297353CC}">
              <c16:uniqueId val="{00000000-5F75-46D8-A4F8-2C646965DA93}"/>
            </c:ext>
          </c:extLst>
        </c:ser>
        <c:ser>
          <c:idx val="3"/>
          <c:order val="1"/>
          <c:tx>
            <c:v> Central</c:v>
          </c:tx>
          <c:spPr>
            <a:solidFill>
              <a:srgbClr val="C4BD97">
                <a:alpha val="70196"/>
              </a:srgbClr>
            </a:solidFill>
            <a:ln w="9525">
              <a:solidFill>
                <a:schemeClr val="bg2">
                  <a:lumMod val="50000"/>
                </a:schemeClr>
              </a:solidFill>
              <a:prstDash val="solid"/>
            </a:ln>
          </c:spPr>
          <c:invertIfNegative val="1"/>
          <c:dPt>
            <c:idx val="205"/>
            <c:invertIfNegative val="1"/>
            <c:bubble3D val="0"/>
            <c:spPr>
              <a:solidFill>
                <a:schemeClr val="bg2">
                  <a:lumMod val="75000"/>
                  <a:alpha val="70000"/>
                </a:schemeClr>
              </a:solidFill>
              <a:ln w="9525">
                <a:solidFill>
                  <a:schemeClr val="bg2">
                    <a:lumMod val="50000"/>
                  </a:schemeClr>
                </a:solidFill>
                <a:prstDash val="solid"/>
              </a:ln>
            </c:spPr>
            <c:extLst>
              <c:ext xmlns:c16="http://schemas.microsoft.com/office/drawing/2014/chart" uri="{C3380CC4-5D6E-409C-BE32-E72D297353CC}">
                <c16:uniqueId val="{00000002-5F75-46D8-A4F8-2C646965DA93}"/>
              </c:ext>
            </c:extLst>
          </c:dPt>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Plant_Nominal'!$N$26:$N$1000</c:f>
              <c:numCache>
                <c:formatCode>0.00</c:formatCode>
                <c:ptCount val="975"/>
                <c:pt idx="0">
                  <c:v>30.092795221349927</c:v>
                </c:pt>
                <c:pt idx="1">
                  <c:v>#N/A</c:v>
                </c:pt>
                <c:pt idx="2">
                  <c:v>42.388956789160652</c:v>
                </c:pt>
                <c:pt idx="3">
                  <c:v>46.381224404098383</c:v>
                </c:pt>
                <c:pt idx="4">
                  <c:v>49.843327771620004</c:v>
                </c:pt>
                <c:pt idx="5">
                  <c:v>42.715695171182468</c:v>
                </c:pt>
                <c:pt idx="6">
                  <c:v>30.967382022000262</c:v>
                </c:pt>
                <c:pt idx="7">
                  <c:v>34.699999999999989</c:v>
                </c:pt>
                <c:pt idx="8">
                  <c:v>27.835305022923453</c:v>
                </c:pt>
                <c:pt idx="9">
                  <c:v>#N/A</c:v>
                </c:pt>
                <c:pt idx="10">
                  <c:v>#N/A</c:v>
                </c:pt>
                <c:pt idx="11">
                  <c:v>#N/A</c:v>
                </c:pt>
                <c:pt idx="12">
                  <c:v>26.869999999999987</c:v>
                </c:pt>
                <c:pt idx="13">
                  <c:v>#N/A</c:v>
                </c:pt>
                <c:pt idx="14">
                  <c:v>#N/A</c:v>
                </c:pt>
                <c:pt idx="15">
                  <c:v>31.552623901153318</c:v>
                </c:pt>
                <c:pt idx="16">
                  <c:v>24.999999999999993</c:v>
                </c:pt>
                <c:pt idx="17">
                  <c:v>86.807971992777723</c:v>
                </c:pt>
                <c:pt idx="18">
                  <c:v>73.198224593799992</c:v>
                </c:pt>
                <c:pt idx="19">
                  <c:v>#N/A</c:v>
                </c:pt>
                <c:pt idx="20">
                  <c:v>25.409999999999989</c:v>
                </c:pt>
                <c:pt idx="21">
                  <c:v>#N/A</c:v>
                </c:pt>
                <c:pt idx="22">
                  <c:v>39.136941133000732</c:v>
                </c:pt>
                <c:pt idx="23">
                  <c:v>#N/A</c:v>
                </c:pt>
                <c:pt idx="24">
                  <c:v>#N/A</c:v>
                </c:pt>
                <c:pt idx="25">
                  <c:v>24.830079151556465</c:v>
                </c:pt>
                <c:pt idx="26">
                  <c:v>29.749999999999996</c:v>
                </c:pt>
                <c:pt idx="27">
                  <c:v>#N/A</c:v>
                </c:pt>
                <c:pt idx="28">
                  <c:v>25.834657109888852</c:v>
                </c:pt>
                <c:pt idx="29">
                  <c:v>21.019697910274392</c:v>
                </c:pt>
                <c:pt idx="30">
                  <c:v>#N/A</c:v>
                </c:pt>
                <c:pt idx="31">
                  <c:v>29.899999999999984</c:v>
                </c:pt>
                <c:pt idx="32">
                  <c:v>27.499999999999989</c:v>
                </c:pt>
                <c:pt idx="33">
                  <c:v>24.273739898101212</c:v>
                </c:pt>
                <c:pt idx="34">
                  <c:v>#N/A</c:v>
                </c:pt>
                <c:pt idx="35">
                  <c:v>#N/A</c:v>
                </c:pt>
                <c:pt idx="36">
                  <c:v>27.499999999999989</c:v>
                </c:pt>
                <c:pt idx="37">
                  <c:v>#N/A</c:v>
                </c:pt>
                <c:pt idx="38">
                  <c:v>#N/A</c:v>
                </c:pt>
                <c:pt idx="39">
                  <c:v>#N/A</c:v>
                </c:pt>
                <c:pt idx="40">
                  <c:v>24.741984496878906</c:v>
                </c:pt>
                <c:pt idx="41">
                  <c:v>#N/A</c:v>
                </c:pt>
                <c:pt idx="42">
                  <c:v>#N/A</c:v>
                </c:pt>
                <c:pt idx="43">
                  <c:v>23.796610268696114</c:v>
                </c:pt>
                <c:pt idx="44">
                  <c:v>18.383233240779703</c:v>
                </c:pt>
                <c:pt idx="45">
                  <c:v>#N/A</c:v>
                </c:pt>
                <c:pt idx="46">
                  <c:v>#N/A</c:v>
                </c:pt>
                <c:pt idx="47">
                  <c:v>#N/A</c:v>
                </c:pt>
                <c:pt idx="48">
                  <c:v>#N/A</c:v>
                </c:pt>
                <c:pt idx="49">
                  <c:v>24.679999999999996</c:v>
                </c:pt>
                <c:pt idx="50">
                  <c:v>32.999999999999986</c:v>
                </c:pt>
                <c:pt idx="51">
                  <c:v>#N/A</c:v>
                </c:pt>
                <c:pt idx="52">
                  <c:v>27.749999999999982</c:v>
                </c:pt>
                <c:pt idx="53">
                  <c:v>27.449999999999989</c:v>
                </c:pt>
                <c:pt idx="54">
                  <c:v>24.839999999999996</c:v>
                </c:pt>
                <c:pt idx="55">
                  <c:v>#N/A</c:v>
                </c:pt>
                <c:pt idx="56">
                  <c:v>67.323038922016423</c:v>
                </c:pt>
                <c:pt idx="57">
                  <c:v>67.323032194336093</c:v>
                </c:pt>
                <c:pt idx="58">
                  <c:v>28.74832603801519</c:v>
                </c:pt>
                <c:pt idx="59">
                  <c:v>#N/A</c:v>
                </c:pt>
                <c:pt idx="60">
                  <c:v>#N/A</c:v>
                </c:pt>
                <c:pt idx="61">
                  <c:v>67.323038922016423</c:v>
                </c:pt>
                <c:pt idx="62">
                  <c:v>#N/A</c:v>
                </c:pt>
                <c:pt idx="63">
                  <c:v>30.279999999999987</c:v>
                </c:pt>
                <c:pt idx="64">
                  <c:v>27.537897242304066</c:v>
                </c:pt>
                <c:pt idx="65">
                  <c:v>29.238512466005936</c:v>
                </c:pt>
                <c:pt idx="66">
                  <c:v>#N/A</c:v>
                </c:pt>
                <c:pt idx="67">
                  <c:v>30.28</c:v>
                </c:pt>
                <c:pt idx="68">
                  <c:v>#N/A</c:v>
                </c:pt>
                <c:pt idx="69">
                  <c:v>#N/A</c:v>
                </c:pt>
                <c:pt idx="70">
                  <c:v>25.509214798667141</c:v>
                </c:pt>
                <c:pt idx="71">
                  <c:v>29.499999999999979</c:v>
                </c:pt>
                <c:pt idx="72">
                  <c:v>#N/A</c:v>
                </c:pt>
                <c:pt idx="73">
                  <c:v>28.306807868841883</c:v>
                </c:pt>
                <c:pt idx="74">
                  <c:v>#N/A</c:v>
                </c:pt>
                <c:pt idx="75">
                  <c:v>46.280562468424343</c:v>
                </c:pt>
                <c:pt idx="76">
                  <c:v>36.8880473152104</c:v>
                </c:pt>
                <c:pt idx="77">
                  <c:v>40.651293636315287</c:v>
                </c:pt>
                <c:pt idx="78">
                  <c:v>#N/A</c:v>
                </c:pt>
                <c:pt idx="79">
                  <c:v>38.999999999999993</c:v>
                </c:pt>
                <c:pt idx="80">
                  <c:v>#N/A</c:v>
                </c:pt>
                <c:pt idx="81">
                  <c:v>#N/A</c:v>
                </c:pt>
                <c:pt idx="82">
                  <c:v>#N/A</c:v>
                </c:pt>
                <c:pt idx="83">
                  <c:v>43.2</c:v>
                </c:pt>
                <c:pt idx="84">
                  <c:v>49.25999999999997</c:v>
                </c:pt>
                <c:pt idx="85">
                  <c:v>#N/A</c:v>
                </c:pt>
                <c:pt idx="86">
                  <c:v>#N/A</c:v>
                </c:pt>
                <c:pt idx="87">
                  <c:v>40.557855801051716</c:v>
                </c:pt>
                <c:pt idx="88">
                  <c:v>#N/A</c:v>
                </c:pt>
                <c:pt idx="89">
                  <c:v>#N/A</c:v>
                </c:pt>
                <c:pt idx="90">
                  <c:v>#N/A</c:v>
                </c:pt>
                <c:pt idx="91">
                  <c:v>#N/A</c:v>
                </c:pt>
                <c:pt idx="92">
                  <c:v>#N/A</c:v>
                </c:pt>
                <c:pt idx="93">
                  <c:v>36.180169571742262</c:v>
                </c:pt>
                <c:pt idx="94">
                  <c:v>#N/A</c:v>
                </c:pt>
                <c:pt idx="95">
                  <c:v>28.83709590763138</c:v>
                </c:pt>
                <c:pt idx="96">
                  <c:v>47.24857985810754</c:v>
                </c:pt>
                <c:pt idx="97">
                  <c:v>56.439131790111183</c:v>
                </c:pt>
                <c:pt idx="98">
                  <c:v>#N/A</c:v>
                </c:pt>
                <c:pt idx="99">
                  <c:v>#N/A</c:v>
                </c:pt>
                <c:pt idx="100">
                  <c:v>30.999999999999989</c:v>
                </c:pt>
                <c:pt idx="101">
                  <c:v>32.999999999999993</c:v>
                </c:pt>
                <c:pt idx="102">
                  <c:v>#N/A</c:v>
                </c:pt>
                <c:pt idx="103">
                  <c:v>44.999999999999979</c:v>
                </c:pt>
                <c:pt idx="104">
                  <c:v>#N/A</c:v>
                </c:pt>
                <c:pt idx="105">
                  <c:v>#N/A</c:v>
                </c:pt>
                <c:pt idx="106">
                  <c:v>#N/A</c:v>
                </c:pt>
                <c:pt idx="107">
                  <c:v>#N/A</c:v>
                </c:pt>
                <c:pt idx="108">
                  <c:v>#N/A</c:v>
                </c:pt>
                <c:pt idx="109">
                  <c:v>#N/A</c:v>
                </c:pt>
                <c:pt idx="110">
                  <c:v>#N/A</c:v>
                </c:pt>
                <c:pt idx="111">
                  <c:v>40.999999999999986</c:v>
                </c:pt>
                <c:pt idx="112">
                  <c:v>41.21999999999997</c:v>
                </c:pt>
                <c:pt idx="113">
                  <c:v>63.726937315977807</c:v>
                </c:pt>
                <c:pt idx="114">
                  <c:v>74.957163091601501</c:v>
                </c:pt>
                <c:pt idx="115">
                  <c:v>48.850506418142793</c:v>
                </c:pt>
                <c:pt idx="116">
                  <c:v>42.399999999999977</c:v>
                </c:pt>
                <c:pt idx="117">
                  <c:v>43.799999999999983</c:v>
                </c:pt>
                <c:pt idx="118">
                  <c:v>58.960925096402818</c:v>
                </c:pt>
                <c:pt idx="119">
                  <c:v>49.651138217016779</c:v>
                </c:pt>
                <c:pt idx="120">
                  <c:v>38.999999999999979</c:v>
                </c:pt>
                <c:pt idx="121">
                  <c:v>#N/A</c:v>
                </c:pt>
                <c:pt idx="122">
                  <c:v>60.212073937500186</c:v>
                </c:pt>
                <c:pt idx="123">
                  <c:v>#N/A</c:v>
                </c:pt>
                <c:pt idx="124">
                  <c:v>#N/A</c:v>
                </c:pt>
                <c:pt idx="125">
                  <c:v>#N/A</c:v>
                </c:pt>
                <c:pt idx="126">
                  <c:v>#N/A</c:v>
                </c:pt>
                <c:pt idx="127">
                  <c:v>45.499999999999979</c:v>
                </c:pt>
                <c:pt idx="128">
                  <c:v>40.449999999999974</c:v>
                </c:pt>
                <c:pt idx="129">
                  <c:v>#N/A</c:v>
                </c:pt>
                <c:pt idx="130">
                  <c:v>#N/A</c:v>
                </c:pt>
                <c:pt idx="131">
                  <c:v>43.399999999999984</c:v>
                </c:pt>
                <c:pt idx="132">
                  <c:v>43.399999999999984</c:v>
                </c:pt>
                <c:pt idx="133">
                  <c:v>54.57460701370114</c:v>
                </c:pt>
                <c:pt idx="134">
                  <c:v>48.249999999999986</c:v>
                </c:pt>
                <c:pt idx="135">
                  <c:v>54.249999999999979</c:v>
                </c:pt>
                <c:pt idx="136">
                  <c:v>39.219999999999963</c:v>
                </c:pt>
                <c:pt idx="137">
                  <c:v>39.219999999999985</c:v>
                </c:pt>
                <c:pt idx="138">
                  <c:v>#N/A</c:v>
                </c:pt>
                <c:pt idx="139">
                  <c:v>#N/A</c:v>
                </c:pt>
                <c:pt idx="140">
                  <c:v>56.089925736649761</c:v>
                </c:pt>
                <c:pt idx="141">
                  <c:v>#N/A</c:v>
                </c:pt>
                <c:pt idx="142">
                  <c:v>78.470303545304816</c:v>
                </c:pt>
                <c:pt idx="143">
                  <c:v>68.341407116448863</c:v>
                </c:pt>
                <c:pt idx="144">
                  <c:v>63.895501186522999</c:v>
                </c:pt>
                <c:pt idx="145">
                  <c:v>#N/A</c:v>
                </c:pt>
                <c:pt idx="146">
                  <c:v>#N/A</c:v>
                </c:pt>
                <c:pt idx="147">
                  <c:v>#N/A</c:v>
                </c:pt>
                <c:pt idx="148">
                  <c:v>#N/A</c:v>
                </c:pt>
                <c:pt idx="149">
                  <c:v>44.449999999999982</c:v>
                </c:pt>
                <c:pt idx="150">
                  <c:v>#N/A</c:v>
                </c:pt>
                <c:pt idx="151">
                  <c:v>#N/A</c:v>
                </c:pt>
                <c:pt idx="152">
                  <c:v>#N/A</c:v>
                </c:pt>
                <c:pt idx="153">
                  <c:v>#N/A</c:v>
                </c:pt>
                <c:pt idx="154">
                  <c:v>61.249999999999993</c:v>
                </c:pt>
                <c:pt idx="155">
                  <c:v>#N/A</c:v>
                </c:pt>
                <c:pt idx="156">
                  <c:v>#N/A</c:v>
                </c:pt>
                <c:pt idx="157">
                  <c:v>#N/A</c:v>
                </c:pt>
                <c:pt idx="158">
                  <c:v>#N/A</c:v>
                </c:pt>
                <c:pt idx="159">
                  <c:v>#N/A</c:v>
                </c:pt>
                <c:pt idx="160">
                  <c:v>44.999999999999979</c:v>
                </c:pt>
                <c:pt idx="161">
                  <c:v>44.449999999999989</c:v>
                </c:pt>
                <c:pt idx="162">
                  <c:v>#N/A</c:v>
                </c:pt>
                <c:pt idx="163">
                  <c:v>#N/A</c:v>
                </c:pt>
                <c:pt idx="164">
                  <c:v>57</c:v>
                </c:pt>
                <c:pt idx="165">
                  <c:v>43.999999999999986</c:v>
                </c:pt>
                <c:pt idx="166">
                  <c:v>61.118992132262264</c:v>
                </c:pt>
                <c:pt idx="167">
                  <c:v>62.335104413063696</c:v>
                </c:pt>
                <c:pt idx="168">
                  <c:v>#N/A</c:v>
                </c:pt>
                <c:pt idx="169">
                  <c:v>#N/A</c:v>
                </c:pt>
                <c:pt idx="170">
                  <c:v>54.04614511151695</c:v>
                </c:pt>
                <c:pt idx="171">
                  <c:v>51.637228676517644</c:v>
                </c:pt>
                <c:pt idx="172">
                  <c:v>63.768638499262678</c:v>
                </c:pt>
                <c:pt idx="173">
                  <c:v>53.950428129023472</c:v>
                </c:pt>
                <c:pt idx="174">
                  <c:v>#N/A</c:v>
                </c:pt>
                <c:pt idx="175">
                  <c:v>#N/A</c:v>
                </c:pt>
                <c:pt idx="176">
                  <c:v>58.04528038006729</c:v>
                </c:pt>
                <c:pt idx="177">
                  <c:v>37.369999999999983</c:v>
                </c:pt>
                <c:pt idx="178">
                  <c:v>50.149999999999984</c:v>
                </c:pt>
                <c:pt idx="179">
                  <c:v>60.510712451806747</c:v>
                </c:pt>
                <c:pt idx="180">
                  <c:v>50.238329459996869</c:v>
                </c:pt>
                <c:pt idx="181">
                  <c:v>#N/A</c:v>
                </c:pt>
                <c:pt idx="182">
                  <c:v>#N/A</c:v>
                </c:pt>
                <c:pt idx="183">
                  <c:v>#N/A</c:v>
                </c:pt>
                <c:pt idx="184">
                  <c:v>#N/A</c:v>
                </c:pt>
                <c:pt idx="185">
                  <c:v>114.99999999999994</c:v>
                </c:pt>
                <c:pt idx="186">
                  <c:v>114.9999999999999</c:v>
                </c:pt>
                <c:pt idx="187">
                  <c:v>#N/A</c:v>
                </c:pt>
                <c:pt idx="188">
                  <c:v>#N/A</c:v>
                </c:pt>
                <c:pt idx="189">
                  <c:v>#N/A</c:v>
                </c:pt>
                <c:pt idx="190">
                  <c:v>#N/A</c:v>
                </c:pt>
                <c:pt idx="191">
                  <c:v>49.949999999999982</c:v>
                </c:pt>
                <c:pt idx="192">
                  <c:v>#N/A</c:v>
                </c:pt>
                <c:pt idx="193">
                  <c:v>#N/A</c:v>
                </c:pt>
                <c:pt idx="194">
                  <c:v>#N/A</c:v>
                </c:pt>
                <c:pt idx="195">
                  <c:v>68.999999999999972</c:v>
                </c:pt>
                <c:pt idx="196">
                  <c:v>72.993308894525114</c:v>
                </c:pt>
                <c:pt idx="197">
                  <c:v>#N/A</c:v>
                </c:pt>
                <c:pt idx="198">
                  <c:v>#N/A</c:v>
                </c:pt>
                <c:pt idx="199">
                  <c:v>#N/A</c:v>
                </c:pt>
                <c:pt idx="200">
                  <c:v>#N/A</c:v>
                </c:pt>
                <c:pt idx="201">
                  <c:v>#N/A</c:v>
                </c:pt>
                <c:pt idx="202">
                  <c:v>54.499999999999986</c:v>
                </c:pt>
                <c:pt idx="203">
                  <c:v>64.417253272136847</c:v>
                </c:pt>
                <c:pt idx="204">
                  <c:v>#N/A</c:v>
                </c:pt>
                <c:pt idx="205">
                  <c:v>#N/A</c:v>
                </c:pt>
                <c:pt idx="206">
                  <c:v>#N/A</c:v>
                </c:pt>
                <c:pt idx="207">
                  <c:v>#N/A</c:v>
                </c:pt>
                <c:pt idx="208">
                  <c:v>53.760105431495113</c:v>
                </c:pt>
                <c:pt idx="209">
                  <c:v>46.499999999999957</c:v>
                </c:pt>
                <c:pt idx="210">
                  <c:v>50.521249229779336</c:v>
                </c:pt>
                <c:pt idx="211">
                  <c:v>65.999999999999972</c:v>
                </c:pt>
                <c:pt idx="212">
                  <c:v>51.817110237480065</c:v>
                </c:pt>
                <c:pt idx="213">
                  <c:v>67.999999999999986</c:v>
                </c:pt>
                <c:pt idx="214">
                  <c:v>70.147631206504457</c:v>
                </c:pt>
                <c:pt idx="215">
                  <c:v>57</c:v>
                </c:pt>
                <c:pt idx="216">
                  <c:v>77.499999999999972</c:v>
                </c:pt>
                <c:pt idx="217">
                  <c:v>67.499999999999972</c:v>
                </c:pt>
                <c:pt idx="218">
                  <c:v>#N/A</c:v>
                </c:pt>
                <c:pt idx="219">
                  <c:v>#N/A</c:v>
                </c:pt>
                <c:pt idx="220">
                  <c:v>#N/A</c:v>
                </c:pt>
                <c:pt idx="221">
                  <c:v>#N/A</c:v>
                </c:pt>
                <c:pt idx="222">
                  <c:v>#N/A</c:v>
                </c:pt>
                <c:pt idx="223">
                  <c:v>#N/A</c:v>
                </c:pt>
                <c:pt idx="224">
                  <c:v>122.18299251739865</c:v>
                </c:pt>
                <c:pt idx="225">
                  <c:v>#N/A</c:v>
                </c:pt>
                <c:pt idx="226">
                  <c:v>#N/A</c:v>
                </c:pt>
                <c:pt idx="227">
                  <c:v>#N/A</c:v>
                </c:pt>
                <c:pt idx="228">
                  <c:v>52.735387995094747</c:v>
                </c:pt>
                <c:pt idx="229">
                  <c:v>72.998959793892197</c:v>
                </c:pt>
                <c:pt idx="230">
                  <c:v>#N/A</c:v>
                </c:pt>
                <c:pt idx="231">
                  <c:v>#N/A</c:v>
                </c:pt>
                <c:pt idx="232">
                  <c:v>59.954967659812823</c:v>
                </c:pt>
                <c:pt idx="233">
                  <c:v>44.651495280003147</c:v>
                </c:pt>
                <c:pt idx="234">
                  <c:v>#N/A</c:v>
                </c:pt>
                <c:pt idx="235">
                  <c:v>52.029204111852195</c:v>
                </c:pt>
                <c:pt idx="236">
                  <c:v>#N/A</c:v>
                </c:pt>
                <c:pt idx="237">
                  <c:v>#N/A</c:v>
                </c:pt>
                <c:pt idx="238">
                  <c:v>#N/A</c:v>
                </c:pt>
                <c:pt idx="239">
                  <c:v>#N/A</c:v>
                </c:pt>
                <c:pt idx="240">
                  <c:v>54.152447835647081</c:v>
                </c:pt>
                <c:pt idx="241">
                  <c:v>#N/A</c:v>
                </c:pt>
                <c:pt idx="242">
                  <c:v>52.502953648415961</c:v>
                </c:pt>
                <c:pt idx="243">
                  <c:v>95.600243290906477</c:v>
                </c:pt>
                <c:pt idx="244">
                  <c:v>#N/A</c:v>
                </c:pt>
                <c:pt idx="245">
                  <c:v>65.999999999999972</c:v>
                </c:pt>
                <c:pt idx="246">
                  <c:v>#N/A</c:v>
                </c:pt>
                <c:pt idx="247">
                  <c:v>#N/A</c:v>
                </c:pt>
                <c:pt idx="248">
                  <c:v>#N/A</c:v>
                </c:pt>
                <c:pt idx="249">
                  <c:v>#N/A</c:v>
                </c:pt>
                <c:pt idx="250">
                  <c:v>93.085630222442759</c:v>
                </c:pt>
                <c:pt idx="251">
                  <c:v>54.483284297840306</c:v>
                </c:pt>
                <c:pt idx="252">
                  <c:v>37.499999999999986</c:v>
                </c:pt>
                <c:pt idx="253">
                  <c:v>55.650842022661408</c:v>
                </c:pt>
                <c:pt idx="254">
                  <c:v>43.838713823563069</c:v>
                </c:pt>
                <c:pt idx="255">
                  <c:v>#N/A</c:v>
                </c:pt>
                <c:pt idx="256">
                  <c:v>#N/A</c:v>
                </c:pt>
                <c:pt idx="257">
                  <c:v>91.42999999999995</c:v>
                </c:pt>
                <c:pt idx="258">
                  <c:v>56.299999999999983</c:v>
                </c:pt>
                <c:pt idx="259">
                  <c:v>#N/A</c:v>
                </c:pt>
                <c:pt idx="260">
                  <c:v>#N/A</c:v>
                </c:pt>
                <c:pt idx="261">
                  <c:v>#N/A</c:v>
                </c:pt>
                <c:pt idx="262">
                  <c:v>36.799999999999969</c:v>
                </c:pt>
                <c:pt idx="263">
                  <c:v>45.013236737331617</c:v>
                </c:pt>
                <c:pt idx="264">
                  <c:v>#N/A</c:v>
                </c:pt>
                <c:pt idx="265">
                  <c:v>#N/A</c:v>
                </c:pt>
                <c:pt idx="266">
                  <c:v>38.590792794919416</c:v>
                </c:pt>
                <c:pt idx="267">
                  <c:v>#N/A</c:v>
                </c:pt>
                <c:pt idx="268">
                  <c:v>34.499999999999986</c:v>
                </c:pt>
                <c:pt idx="269">
                  <c:v>28.999999999999986</c:v>
                </c:pt>
                <c:pt idx="270">
                  <c:v>#N/A</c:v>
                </c:pt>
                <c:pt idx="271">
                  <c:v>#N/A</c:v>
                </c:pt>
                <c:pt idx="272">
                  <c:v>56.754374454370989</c:v>
                </c:pt>
                <c:pt idx="273">
                  <c:v>#N/A</c:v>
                </c:pt>
                <c:pt idx="274">
                  <c:v>45.068739283336221</c:v>
                </c:pt>
                <c:pt idx="275">
                  <c:v>#N/A</c:v>
                </c:pt>
                <c:pt idx="276">
                  <c:v>#N/A</c:v>
                </c:pt>
                <c:pt idx="277">
                  <c:v>#N/A</c:v>
                </c:pt>
                <c:pt idx="278">
                  <c:v>#N/A</c:v>
                </c:pt>
                <c:pt idx="279">
                  <c:v>#N/A</c:v>
                </c:pt>
                <c:pt idx="280">
                  <c:v>#N/A</c:v>
                </c:pt>
                <c:pt idx="281">
                  <c:v>32.999999999999986</c:v>
                </c:pt>
                <c:pt idx="282">
                  <c:v>63.999999999999964</c:v>
                </c:pt>
                <c:pt idx="283">
                  <c:v>31.499999999999993</c:v>
                </c:pt>
                <c:pt idx="284">
                  <c:v>68.999999999999972</c:v>
                </c:pt>
                <c:pt idx="285">
                  <c:v>#N/A</c:v>
                </c:pt>
                <c:pt idx="286">
                  <c:v>23.949999999999989</c:v>
                </c:pt>
                <c:pt idx="287">
                  <c:v>#N/A</c:v>
                </c:pt>
                <c:pt idx="288">
                  <c:v>37.799416455070038</c:v>
                </c:pt>
                <c:pt idx="289">
                  <c:v>46.908990674098902</c:v>
                </c:pt>
                <c:pt idx="290">
                  <c:v>#N/A</c:v>
                </c:pt>
                <c:pt idx="291">
                  <c:v>#N/A</c:v>
                </c:pt>
                <c:pt idx="292">
                  <c:v>79.181012945934285</c:v>
                </c:pt>
                <c:pt idx="293">
                  <c:v>41.477470678082561</c:v>
                </c:pt>
                <c:pt idx="294">
                  <c:v>#N/A</c:v>
                </c:pt>
                <c:pt idx="295">
                  <c:v>#N/A</c:v>
                </c:pt>
                <c:pt idx="296">
                  <c:v>59.899999999999956</c:v>
                </c:pt>
                <c:pt idx="297">
                  <c:v>47.234192384384286</c:v>
                </c:pt>
                <c:pt idx="298">
                  <c:v>#N/A</c:v>
                </c:pt>
                <c:pt idx="299">
                  <c:v>44.003744784654906</c:v>
                </c:pt>
                <c:pt idx="300">
                  <c:v>44.00374478465492</c:v>
                </c:pt>
                <c:pt idx="301">
                  <c:v>26.899999999999981</c:v>
                </c:pt>
                <c:pt idx="302">
                  <c:v>28.254813366468603</c:v>
                </c:pt>
                <c:pt idx="303">
                  <c:v>42.999999999999964</c:v>
                </c:pt>
                <c:pt idx="304">
                  <c:v>38.249999999999986</c:v>
                </c:pt>
                <c:pt idx="305">
                  <c:v>68.977142883476773</c:v>
                </c:pt>
                <c:pt idx="306">
                  <c:v>38</c:v>
                </c:pt>
                <c:pt idx="307">
                  <c:v>29.469999999999978</c:v>
                </c:pt>
                <c:pt idx="308">
                  <c:v>27.649999999999991</c:v>
                </c:pt>
                <c:pt idx="309">
                  <c:v>30.679999999999978</c:v>
                </c:pt>
                <c:pt idx="310">
                  <c:v>#N/A</c:v>
                </c:pt>
                <c:pt idx="311">
                  <c:v>#N/A</c:v>
                </c:pt>
                <c:pt idx="312">
                  <c:v>78.50712191043857</c:v>
                </c:pt>
                <c:pt idx="313">
                  <c:v>41.32387506280287</c:v>
                </c:pt>
                <c:pt idx="314">
                  <c:v>30.67086956521737</c:v>
                </c:pt>
                <c:pt idx="315">
                  <c:v>31.5</c:v>
                </c:pt>
                <c:pt idx="316">
                  <c:v>32.559999999999995</c:v>
                </c:pt>
                <c:pt idx="317">
                  <c:v>#N/A</c:v>
                </c:pt>
                <c:pt idx="318">
                  <c:v>31.999999999999982</c:v>
                </c:pt>
                <c:pt idx="319">
                  <c:v>#N/A</c:v>
                </c:pt>
                <c:pt idx="320">
                  <c:v>#N/A</c:v>
                </c:pt>
                <c:pt idx="321">
                  <c:v>35.939999999999976</c:v>
                </c:pt>
                <c:pt idx="322">
                  <c:v>44.650351234525957</c:v>
                </c:pt>
                <c:pt idx="323">
                  <c:v>29.499999999999964</c:v>
                </c:pt>
                <c:pt idx="324">
                  <c:v>#N/A</c:v>
                </c:pt>
                <c:pt idx="325">
                  <c:v>#N/A</c:v>
                </c:pt>
                <c:pt idx="326">
                  <c:v>31.499999999999979</c:v>
                </c:pt>
                <c:pt idx="327">
                  <c:v>36.805339454115604</c:v>
                </c:pt>
                <c:pt idx="328">
                  <c:v>33.041294219804215</c:v>
                </c:pt>
                <c:pt idx="329">
                  <c:v>#N/A</c:v>
                </c:pt>
                <c:pt idx="330">
                  <c:v>#N/A</c:v>
                </c:pt>
                <c:pt idx="331">
                  <c:v>49.249999999999964</c:v>
                </c:pt>
                <c:pt idx="332">
                  <c:v>#N/A</c:v>
                </c:pt>
                <c:pt idx="333">
                  <c:v>#N/A</c:v>
                </c:pt>
                <c:pt idx="334">
                  <c:v>31.307688578621146</c:v>
                </c:pt>
                <c:pt idx="335">
                  <c:v>31.667071018228185</c:v>
                </c:pt>
                <c:pt idx="336">
                  <c:v>49.249999999999957</c:v>
                </c:pt>
                <c:pt idx="337">
                  <c:v>31.789828310522275</c:v>
                </c:pt>
                <c:pt idx="338">
                  <c:v>#N/A</c:v>
                </c:pt>
                <c:pt idx="339">
                  <c:v>24.999999999999989</c:v>
                </c:pt>
                <c:pt idx="340">
                  <c:v>24.999999999999989</c:v>
                </c:pt>
                <c:pt idx="341">
                  <c:v>#N/A</c:v>
                </c:pt>
                <c:pt idx="342">
                  <c:v>25.90583179983706</c:v>
                </c:pt>
                <c:pt idx="343">
                  <c:v>22.869299422822891</c:v>
                </c:pt>
                <c:pt idx="344">
                  <c:v>#N/A</c:v>
                </c:pt>
                <c:pt idx="345">
                  <c:v>#N/A</c:v>
                </c:pt>
                <c:pt idx="346">
                  <c:v>26.991768317662522</c:v>
                </c:pt>
                <c:pt idx="347">
                  <c:v>54.056426572876141</c:v>
                </c:pt>
                <c:pt idx="348">
                  <c:v>#N/A</c:v>
                </c:pt>
                <c:pt idx="349">
                  <c:v>22.904699064870062</c:v>
                </c:pt>
                <c:pt idx="350">
                  <c:v>24.360701884070593</c:v>
                </c:pt>
                <c:pt idx="351">
                  <c:v>25.609999999999992</c:v>
                </c:pt>
                <c:pt idx="352">
                  <c:v>#N/A</c:v>
                </c:pt>
                <c:pt idx="353">
                  <c:v>52.999999999999972</c:v>
                </c:pt>
                <c:pt idx="354">
                  <c:v>#N/A</c:v>
                </c:pt>
                <c:pt idx="355">
                  <c:v>#N/A</c:v>
                </c:pt>
                <c:pt idx="356">
                  <c:v>#N/A</c:v>
                </c:pt>
                <c:pt idx="357">
                  <c:v>22.91855669688438</c:v>
                </c:pt>
                <c:pt idx="358">
                  <c:v>21.474025593952646</c:v>
                </c:pt>
                <c:pt idx="359">
                  <c:v>22.849999999999987</c:v>
                </c:pt>
                <c:pt idx="360">
                  <c:v>21.47402559395265</c:v>
                </c:pt>
                <c:pt idx="361">
                  <c:v>24.365425710040913</c:v>
                </c:pt>
                <c:pt idx="362">
                  <c:v>#N/A</c:v>
                </c:pt>
                <c:pt idx="363">
                  <c:v>#N/A</c:v>
                </c:pt>
                <c:pt idx="364">
                  <c:v>26.911635227084208</c:v>
                </c:pt>
                <c:pt idx="365">
                  <c:v>#N/A</c:v>
                </c:pt>
                <c:pt idx="366">
                  <c:v>26.249999999999979</c:v>
                </c:pt>
                <c:pt idx="367">
                  <c:v>#N/A</c:v>
                </c:pt>
                <c:pt idx="368">
                  <c:v>#N/A</c:v>
                </c:pt>
                <c:pt idx="369">
                  <c:v>23.699999999999985</c:v>
                </c:pt>
                <c:pt idx="370">
                  <c:v>#N/A</c:v>
                </c:pt>
                <c:pt idx="371">
                  <c:v>21.861835493077248</c:v>
                </c:pt>
                <c:pt idx="372">
                  <c:v>36.249999999999972</c:v>
                </c:pt>
                <c:pt idx="373">
                  <c:v>23.663435930058441</c:v>
                </c:pt>
                <c:pt idx="374">
                  <c:v>27.999999999999986</c:v>
                </c:pt>
                <c:pt idx="375">
                  <c:v>24.899999999999984</c:v>
                </c:pt>
                <c:pt idx="376">
                  <c:v>#N/A</c:v>
                </c:pt>
                <c:pt idx="377">
                  <c:v>34.999999999999979</c:v>
                </c:pt>
                <c:pt idx="378">
                  <c:v>24.999999999999989</c:v>
                </c:pt>
                <c:pt idx="379">
                  <c:v>#N/A</c:v>
                </c:pt>
                <c:pt idx="380">
                  <c:v>#N/A</c:v>
                </c:pt>
                <c:pt idx="381">
                  <c:v>#N/A</c:v>
                </c:pt>
                <c:pt idx="382">
                  <c:v>27.499999999999989</c:v>
                </c:pt>
                <c:pt idx="383">
                  <c:v>22.400262543932332</c:v>
                </c:pt>
                <c:pt idx="384">
                  <c:v>26.274017324539958</c:v>
                </c:pt>
                <c:pt idx="385">
                  <c:v>26.274017324539958</c:v>
                </c:pt>
                <c:pt idx="386">
                  <c:v>24.349999999999987</c:v>
                </c:pt>
                <c:pt idx="387">
                  <c:v>24.289999999999981</c:v>
                </c:pt>
                <c:pt idx="388">
                  <c:v>23.999999999999996</c:v>
                </c:pt>
                <c:pt idx="389">
                  <c:v>35.749999999999986</c:v>
                </c:pt>
                <c:pt idx="390">
                  <c:v>29.949999999999978</c:v>
                </c:pt>
                <c:pt idx="391">
                  <c:v>22.400262543932332</c:v>
                </c:pt>
                <c:pt idx="392">
                  <c:v>45.749999999999979</c:v>
                </c:pt>
                <c:pt idx="393">
                  <c:v>24.999999999999986</c:v>
                </c:pt>
                <c:pt idx="394">
                  <c:v>33.799999999999976</c:v>
                </c:pt>
                <c:pt idx="395">
                  <c:v>31.499999999999993</c:v>
                </c:pt>
                <c:pt idx="396">
                  <c:v>31.678187811827417</c:v>
                </c:pt>
                <c:pt idx="397">
                  <c:v>#N/A</c:v>
                </c:pt>
                <c:pt idx="398">
                  <c:v>#N/A</c:v>
                </c:pt>
                <c:pt idx="399">
                  <c:v>#N/A</c:v>
                </c:pt>
                <c:pt idx="400">
                  <c:v>42.999999999999986</c:v>
                </c:pt>
                <c:pt idx="401">
                  <c:v>33.799999999999983</c:v>
                </c:pt>
                <c:pt idx="402">
                  <c:v>35.999999999999972</c:v>
                </c:pt>
                <c:pt idx="403">
                  <c:v>#N/A</c:v>
                </c:pt>
                <c:pt idx="404">
                  <c:v>#N/A</c:v>
                </c:pt>
                <c:pt idx="405">
                  <c:v>32.329999999999984</c:v>
                </c:pt>
                <c:pt idx="406">
                  <c:v>24.164272542911316</c:v>
                </c:pt>
                <c:pt idx="407">
                  <c:v>22.999999999999989</c:v>
                </c:pt>
                <c:pt idx="408">
                  <c:v>#N/A</c:v>
                </c:pt>
                <c:pt idx="409">
                  <c:v>21.192875551529205</c:v>
                </c:pt>
                <c:pt idx="410">
                  <c:v>22.999999999999989</c:v>
                </c:pt>
                <c:pt idx="411">
                  <c:v>#N/A</c:v>
                </c:pt>
                <c:pt idx="412">
                  <c:v>29.499999999999993</c:v>
                </c:pt>
                <c:pt idx="413">
                  <c:v>20.704147065462731</c:v>
                </c:pt>
                <c:pt idx="414">
                  <c:v>25.099999999999991</c:v>
                </c:pt>
                <c:pt idx="415">
                  <c:v>20.499999999999989</c:v>
                </c:pt>
                <c:pt idx="416">
                  <c:v>#N/A</c:v>
                </c:pt>
                <c:pt idx="417">
                  <c:v>#N/A</c:v>
                </c:pt>
                <c:pt idx="418">
                  <c:v>33.799999999999983</c:v>
                </c:pt>
                <c:pt idx="419">
                  <c:v>25.325214644236112</c:v>
                </c:pt>
                <c:pt idx="420">
                  <c:v>26.89490505201206</c:v>
                </c:pt>
                <c:pt idx="421">
                  <c:v>#N/A</c:v>
                </c:pt>
                <c:pt idx="422">
                  <c:v>21.529999999999998</c:v>
                </c:pt>
                <c:pt idx="423">
                  <c:v>#N/A</c:v>
                </c:pt>
                <c:pt idx="424">
                  <c:v>#N/A</c:v>
                </c:pt>
                <c:pt idx="425">
                  <c:v>28.094919912215154</c:v>
                </c:pt>
                <c:pt idx="426">
                  <c:v>39.642762409714614</c:v>
                </c:pt>
                <c:pt idx="427">
                  <c:v>21.000000000000007</c:v>
                </c:pt>
                <c:pt idx="428">
                  <c:v>21.739562171228037</c:v>
                </c:pt>
                <c:pt idx="429">
                  <c:v>#N/A</c:v>
                </c:pt>
                <c:pt idx="430">
                  <c:v>#N/A</c:v>
                </c:pt>
                <c:pt idx="431">
                  <c:v>#N/A</c:v>
                </c:pt>
                <c:pt idx="432">
                  <c:v>#N/A</c:v>
                </c:pt>
                <c:pt idx="433">
                  <c:v>21.261896107004858</c:v>
                </c:pt>
                <c:pt idx="434">
                  <c:v>22.227957869641941</c:v>
                </c:pt>
                <c:pt idx="435">
                  <c:v>23.394867663136907</c:v>
                </c:pt>
                <c:pt idx="436">
                  <c:v>#N/A</c:v>
                </c:pt>
                <c:pt idx="437">
                  <c:v>#N/A</c:v>
                </c:pt>
                <c:pt idx="438">
                  <c:v>19.499999999999989</c:v>
                </c:pt>
                <c:pt idx="439">
                  <c:v>#N/A</c:v>
                </c:pt>
                <c:pt idx="440">
                  <c:v>#N/A</c:v>
                </c:pt>
                <c:pt idx="441">
                  <c:v>22.505172277125627</c:v>
                </c:pt>
                <c:pt idx="442">
                  <c:v>16.732345615769574</c:v>
                </c:pt>
                <c:pt idx="443">
                  <c:v>18.983025137781574</c:v>
                </c:pt>
                <c:pt idx="444">
                  <c:v>15.599999999999996</c:v>
                </c:pt>
                <c:pt idx="445">
                  <c:v>15.599999999999985</c:v>
                </c:pt>
                <c:pt idx="446">
                  <c:v>22.499999999999989</c:v>
                </c:pt>
                <c:pt idx="447">
                  <c:v>15.849999999999994</c:v>
                </c:pt>
                <c:pt idx="448">
                  <c:v>13.249999999999993</c:v>
                </c:pt>
                <c:pt idx="449">
                  <c:v>#N/A</c:v>
                </c:pt>
                <c:pt idx="450">
                  <c:v>26.499999999999972</c:v>
                </c:pt>
                <c:pt idx="451">
                  <c:v>15.849999999999994</c:v>
                </c:pt>
                <c:pt idx="452">
                  <c:v>33.129999999999981</c:v>
                </c:pt>
                <c:pt idx="453">
                  <c:v>24.999999999999993</c:v>
                </c:pt>
                <c:pt idx="454">
                  <c:v>41.041842934614571</c:v>
                </c:pt>
                <c:pt idx="455">
                  <c:v>46.043028708536646</c:v>
                </c:pt>
                <c:pt idx="456">
                  <c:v>#N/A</c:v>
                </c:pt>
                <c:pt idx="457">
                  <c:v>#N/A</c:v>
                </c:pt>
                <c:pt idx="458">
                  <c:v>25.499999999999989</c:v>
                </c:pt>
                <c:pt idx="459">
                  <c:v>20.595368207426421</c:v>
                </c:pt>
                <c:pt idx="460">
                  <c:v>14.349999999999993</c:v>
                </c:pt>
                <c:pt idx="461">
                  <c:v>25.285442833023865</c:v>
                </c:pt>
                <c:pt idx="462">
                  <c:v>21.78</c:v>
                </c:pt>
                <c:pt idx="463">
                  <c:v>14.749999999999993</c:v>
                </c:pt>
                <c:pt idx="464">
                  <c:v>11.999999999999993</c:v>
                </c:pt>
                <c:pt idx="465">
                  <c:v>13.45</c:v>
                </c:pt>
                <c:pt idx="466">
                  <c:v>#N/A</c:v>
                </c:pt>
                <c:pt idx="467">
                  <c:v>#N/A</c:v>
                </c:pt>
                <c:pt idx="468">
                  <c:v>13.449999999999989</c:v>
                </c:pt>
                <c:pt idx="469">
                  <c:v>#N/A</c:v>
                </c:pt>
                <c:pt idx="470">
                  <c:v>28.318027054854927</c:v>
                </c:pt>
                <c:pt idx="471">
                  <c:v>#N/A</c:v>
                </c:pt>
                <c:pt idx="472">
                  <c:v>14.209999999999997</c:v>
                </c:pt>
                <c:pt idx="473">
                  <c:v>#N/A</c:v>
                </c:pt>
                <c:pt idx="474">
                  <c:v>#N/A</c:v>
                </c:pt>
                <c:pt idx="475">
                  <c:v>19.509999999999984</c:v>
                </c:pt>
                <c:pt idx="476">
                  <c:v>#N/A</c:v>
                </c:pt>
                <c:pt idx="477">
                  <c:v>#N/A</c:v>
                </c:pt>
                <c:pt idx="478">
                  <c:v>#N/A</c:v>
                </c:pt>
                <c:pt idx="479">
                  <c:v>#N/A</c:v>
                </c:pt>
                <c:pt idx="480">
                  <c:v>15.629999999999999</c:v>
                </c:pt>
                <c:pt idx="481">
                  <c:v>14.100000000000001</c:v>
                </c:pt>
                <c:pt idx="482">
                  <c:v>11.969999999999995</c:v>
                </c:pt>
                <c:pt idx="483">
                  <c:v>#N/A</c:v>
                </c:pt>
                <c:pt idx="484">
                  <c:v>#N/A</c:v>
                </c:pt>
                <c:pt idx="485">
                  <c:v>#N/A</c:v>
                </c:pt>
                <c:pt idx="486">
                  <c:v>31.86999999999999</c:v>
                </c:pt>
                <c:pt idx="487">
                  <c:v>#N/A</c:v>
                </c:pt>
                <c:pt idx="488">
                  <c:v>#N/A</c:v>
                </c:pt>
                <c:pt idx="489">
                  <c:v>25.999999999999989</c:v>
                </c:pt>
                <c:pt idx="490">
                  <c:v>#N/A</c:v>
                </c:pt>
                <c:pt idx="491">
                  <c:v>#N/A</c:v>
                </c:pt>
                <c:pt idx="492">
                  <c:v>#N/A</c:v>
                </c:pt>
                <c:pt idx="493">
                  <c:v>#N/A</c:v>
                </c:pt>
                <c:pt idx="494">
                  <c:v>13.86999999999999</c:v>
                </c:pt>
                <c:pt idx="495">
                  <c:v>#N/A</c:v>
                </c:pt>
                <c:pt idx="496">
                  <c:v>#N/A</c:v>
                </c:pt>
                <c:pt idx="497">
                  <c:v>18.569999999999997</c:v>
                </c:pt>
                <c:pt idx="498">
                  <c:v>#N/A</c:v>
                </c:pt>
                <c:pt idx="499">
                  <c:v>#N/A</c:v>
                </c:pt>
                <c:pt idx="500">
                  <c:v>14</c:v>
                </c:pt>
                <c:pt idx="501">
                  <c:v>#N/A</c:v>
                </c:pt>
                <c:pt idx="502">
                  <c:v>16.729999999999993</c:v>
                </c:pt>
                <c:pt idx="503">
                  <c:v>13.519999999999985</c:v>
                </c:pt>
                <c:pt idx="504">
                  <c:v>30.249999999999982</c:v>
                </c:pt>
                <c:pt idx="505">
                  <c:v>23.134714674745712</c:v>
                </c:pt>
                <c:pt idx="506">
                  <c:v>#N/A</c:v>
                </c:pt>
                <c:pt idx="507">
                  <c:v>#N/A</c:v>
                </c:pt>
                <c:pt idx="508">
                  <c:v>#N/A</c:v>
                </c:pt>
                <c:pt idx="509">
                  <c:v>#N/A</c:v>
                </c:pt>
                <c:pt idx="510">
                  <c:v>#N/A</c:v>
                </c:pt>
                <c:pt idx="511">
                  <c:v>16.699999999999989</c:v>
                </c:pt>
                <c:pt idx="512">
                  <c:v>13.249999999999995</c:v>
                </c:pt>
                <c:pt idx="513">
                  <c:v>#N/A</c:v>
                </c:pt>
                <c:pt idx="514">
                  <c:v>22.999999999999993</c:v>
                </c:pt>
                <c:pt idx="515">
                  <c:v>#N/A</c:v>
                </c:pt>
                <c:pt idx="516">
                  <c:v>#N/A</c:v>
                </c:pt>
                <c:pt idx="517">
                  <c:v>#N/A</c:v>
                </c:pt>
                <c:pt idx="518">
                  <c:v>17.459999999999997</c:v>
                </c:pt>
                <c:pt idx="519">
                  <c:v>16.239999999999984</c:v>
                </c:pt>
                <c:pt idx="520">
                  <c:v>#N/A</c:v>
                </c:pt>
                <c:pt idx="521">
                  <c:v>24.879999999999995</c:v>
                </c:pt>
                <c:pt idx="522">
                  <c:v>#N/A</c:v>
                </c:pt>
                <c:pt idx="523">
                  <c:v>#N/A</c:v>
                </c:pt>
                <c:pt idx="524">
                  <c:v>17.149999999999991</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9525">
                    <a:solidFill>
                      <a:schemeClr val="bg2">
                        <a:lumMod val="50000"/>
                      </a:schemeClr>
                    </a:solidFill>
                    <a:prstDash val="solid"/>
                  </a:ln>
                </c14:spPr>
              </c14:invertSolidFillFmt>
            </c:ext>
            <c:ext xmlns:c16="http://schemas.microsoft.com/office/drawing/2014/chart" uri="{C3380CC4-5D6E-409C-BE32-E72D297353CC}">
              <c16:uniqueId val="{00000003-5F75-46D8-A4F8-2C646965DA93}"/>
            </c:ext>
          </c:extLst>
        </c:ser>
        <c:ser>
          <c:idx val="1"/>
          <c:order val="2"/>
          <c:tx>
            <c:v> East</c:v>
          </c:tx>
          <c:spPr>
            <a:solidFill>
              <a:schemeClr val="accent6">
                <a:lumMod val="40000"/>
                <a:lumOff val="60000"/>
                <a:alpha val="70000"/>
              </a:schemeClr>
            </a:solidFill>
            <a:ln>
              <a:solidFill>
                <a:schemeClr val="accent6"/>
              </a:solidFill>
            </a:ln>
          </c:spPr>
          <c:invertIfNegative val="0"/>
          <c:xVal>
            <c:numRef>
              <c:f>'Wind PPAs by Plant_Nominal'!$A$26:$A$1000</c:f>
              <c:numCache>
                <c:formatCode>m/d/yyyy</c:formatCode>
                <c:ptCount val="975"/>
                <c:pt idx="0">
                  <c:v>35314</c:v>
                </c:pt>
                <c:pt idx="1">
                  <c:v>35396</c:v>
                </c:pt>
                <c:pt idx="2">
                  <c:v>35500</c:v>
                </c:pt>
                <c:pt idx="3">
                  <c:v>35564</c:v>
                </c:pt>
                <c:pt idx="4">
                  <c:v>35627</c:v>
                </c:pt>
                <c:pt idx="5">
                  <c:v>35853</c:v>
                </c:pt>
                <c:pt idx="6">
                  <c:v>35894</c:v>
                </c:pt>
                <c:pt idx="7">
                  <c:v>36059</c:v>
                </c:pt>
                <c:pt idx="8">
                  <c:v>36403</c:v>
                </c:pt>
                <c:pt idx="9">
                  <c:v>36476</c:v>
                </c:pt>
                <c:pt idx="10">
                  <c:v>36656</c:v>
                </c:pt>
                <c:pt idx="11">
                  <c:v>36790</c:v>
                </c:pt>
                <c:pt idx="12">
                  <c:v>36830</c:v>
                </c:pt>
                <c:pt idx="13">
                  <c:v>36860</c:v>
                </c:pt>
                <c:pt idx="14">
                  <c:v>36913</c:v>
                </c:pt>
                <c:pt idx="15">
                  <c:v>36945</c:v>
                </c:pt>
                <c:pt idx="16">
                  <c:v>36963</c:v>
                </c:pt>
                <c:pt idx="17">
                  <c:v>36998</c:v>
                </c:pt>
                <c:pt idx="18">
                  <c:v>36999</c:v>
                </c:pt>
                <c:pt idx="19">
                  <c:v>37006</c:v>
                </c:pt>
                <c:pt idx="20">
                  <c:v>37196</c:v>
                </c:pt>
                <c:pt idx="21">
                  <c:v>37202</c:v>
                </c:pt>
                <c:pt idx="22">
                  <c:v>37204</c:v>
                </c:pt>
                <c:pt idx="23">
                  <c:v>37245</c:v>
                </c:pt>
                <c:pt idx="24">
                  <c:v>37245</c:v>
                </c:pt>
                <c:pt idx="25">
                  <c:v>37246</c:v>
                </c:pt>
                <c:pt idx="26">
                  <c:v>37256</c:v>
                </c:pt>
                <c:pt idx="27">
                  <c:v>37345</c:v>
                </c:pt>
                <c:pt idx="28">
                  <c:v>37369</c:v>
                </c:pt>
                <c:pt idx="29">
                  <c:v>37512</c:v>
                </c:pt>
                <c:pt idx="30">
                  <c:v>37512</c:v>
                </c:pt>
                <c:pt idx="31">
                  <c:v>37512</c:v>
                </c:pt>
                <c:pt idx="32">
                  <c:v>37518</c:v>
                </c:pt>
                <c:pt idx="33">
                  <c:v>37526</c:v>
                </c:pt>
                <c:pt idx="34">
                  <c:v>37531</c:v>
                </c:pt>
                <c:pt idx="35">
                  <c:v>37536</c:v>
                </c:pt>
                <c:pt idx="36">
                  <c:v>37543</c:v>
                </c:pt>
                <c:pt idx="37">
                  <c:v>37550</c:v>
                </c:pt>
                <c:pt idx="38">
                  <c:v>37559</c:v>
                </c:pt>
                <c:pt idx="39">
                  <c:v>37560</c:v>
                </c:pt>
                <c:pt idx="40">
                  <c:v>37585</c:v>
                </c:pt>
                <c:pt idx="41">
                  <c:v>37610</c:v>
                </c:pt>
                <c:pt idx="42">
                  <c:v>37631</c:v>
                </c:pt>
                <c:pt idx="43">
                  <c:v>37642</c:v>
                </c:pt>
                <c:pt idx="44">
                  <c:v>37707</c:v>
                </c:pt>
                <c:pt idx="45">
                  <c:v>37712</c:v>
                </c:pt>
                <c:pt idx="46">
                  <c:v>37732</c:v>
                </c:pt>
                <c:pt idx="47">
                  <c:v>37769</c:v>
                </c:pt>
                <c:pt idx="48">
                  <c:v>37771</c:v>
                </c:pt>
                <c:pt idx="49">
                  <c:v>37778</c:v>
                </c:pt>
                <c:pt idx="50">
                  <c:v>37938</c:v>
                </c:pt>
                <c:pt idx="51">
                  <c:v>37992</c:v>
                </c:pt>
                <c:pt idx="52">
                  <c:v>38084</c:v>
                </c:pt>
                <c:pt idx="53">
                  <c:v>38134</c:v>
                </c:pt>
                <c:pt idx="54">
                  <c:v>38137</c:v>
                </c:pt>
                <c:pt idx="55">
                  <c:v>38138</c:v>
                </c:pt>
                <c:pt idx="56">
                  <c:v>38170</c:v>
                </c:pt>
                <c:pt idx="57">
                  <c:v>38170</c:v>
                </c:pt>
                <c:pt idx="58">
                  <c:v>38176</c:v>
                </c:pt>
                <c:pt idx="59">
                  <c:v>38239</c:v>
                </c:pt>
                <c:pt idx="60">
                  <c:v>38266</c:v>
                </c:pt>
                <c:pt idx="61">
                  <c:v>38310</c:v>
                </c:pt>
                <c:pt idx="62">
                  <c:v>38329</c:v>
                </c:pt>
                <c:pt idx="63">
                  <c:v>38337</c:v>
                </c:pt>
                <c:pt idx="64">
                  <c:v>38378</c:v>
                </c:pt>
                <c:pt idx="65">
                  <c:v>38411</c:v>
                </c:pt>
                <c:pt idx="66">
                  <c:v>38411</c:v>
                </c:pt>
                <c:pt idx="67">
                  <c:v>38439</c:v>
                </c:pt>
                <c:pt idx="68">
                  <c:v>38443</c:v>
                </c:pt>
                <c:pt idx="69">
                  <c:v>38443</c:v>
                </c:pt>
                <c:pt idx="70">
                  <c:v>38450</c:v>
                </c:pt>
                <c:pt idx="71">
                  <c:v>38499</c:v>
                </c:pt>
                <c:pt idx="72">
                  <c:v>38518</c:v>
                </c:pt>
                <c:pt idx="73">
                  <c:v>38519</c:v>
                </c:pt>
                <c:pt idx="74">
                  <c:v>38636</c:v>
                </c:pt>
                <c:pt idx="75">
                  <c:v>38637</c:v>
                </c:pt>
                <c:pt idx="76">
                  <c:v>38664</c:v>
                </c:pt>
                <c:pt idx="77">
                  <c:v>38674</c:v>
                </c:pt>
                <c:pt idx="78">
                  <c:v>38708</c:v>
                </c:pt>
                <c:pt idx="79">
                  <c:v>38715</c:v>
                </c:pt>
                <c:pt idx="80">
                  <c:v>38716</c:v>
                </c:pt>
                <c:pt idx="81">
                  <c:v>38733</c:v>
                </c:pt>
                <c:pt idx="82">
                  <c:v>38749</c:v>
                </c:pt>
                <c:pt idx="83">
                  <c:v>38769</c:v>
                </c:pt>
                <c:pt idx="84">
                  <c:v>38777</c:v>
                </c:pt>
                <c:pt idx="85">
                  <c:v>38791</c:v>
                </c:pt>
                <c:pt idx="86">
                  <c:v>38797</c:v>
                </c:pt>
                <c:pt idx="87">
                  <c:v>38808</c:v>
                </c:pt>
                <c:pt idx="88">
                  <c:v>38827</c:v>
                </c:pt>
                <c:pt idx="89">
                  <c:v>38861</c:v>
                </c:pt>
                <c:pt idx="90">
                  <c:v>38898</c:v>
                </c:pt>
                <c:pt idx="91">
                  <c:v>38912</c:v>
                </c:pt>
                <c:pt idx="92">
                  <c:v>38929</c:v>
                </c:pt>
                <c:pt idx="93">
                  <c:v>38929</c:v>
                </c:pt>
                <c:pt idx="94">
                  <c:v>38945</c:v>
                </c:pt>
                <c:pt idx="95">
                  <c:v>38953</c:v>
                </c:pt>
                <c:pt idx="96">
                  <c:v>38960</c:v>
                </c:pt>
                <c:pt idx="97">
                  <c:v>38961</c:v>
                </c:pt>
                <c:pt idx="98">
                  <c:v>38972</c:v>
                </c:pt>
                <c:pt idx="99">
                  <c:v>38987</c:v>
                </c:pt>
                <c:pt idx="100">
                  <c:v>38991</c:v>
                </c:pt>
                <c:pt idx="101">
                  <c:v>38991</c:v>
                </c:pt>
                <c:pt idx="102">
                  <c:v>39016</c:v>
                </c:pt>
                <c:pt idx="103">
                  <c:v>39017</c:v>
                </c:pt>
                <c:pt idx="104">
                  <c:v>39031</c:v>
                </c:pt>
                <c:pt idx="105">
                  <c:v>39043</c:v>
                </c:pt>
                <c:pt idx="106">
                  <c:v>39052</c:v>
                </c:pt>
                <c:pt idx="107">
                  <c:v>39062</c:v>
                </c:pt>
                <c:pt idx="108">
                  <c:v>39066</c:v>
                </c:pt>
                <c:pt idx="109">
                  <c:v>39071</c:v>
                </c:pt>
                <c:pt idx="110">
                  <c:v>39071</c:v>
                </c:pt>
                <c:pt idx="111">
                  <c:v>39079</c:v>
                </c:pt>
                <c:pt idx="112">
                  <c:v>39083</c:v>
                </c:pt>
                <c:pt idx="113">
                  <c:v>39129</c:v>
                </c:pt>
                <c:pt idx="114">
                  <c:v>39133</c:v>
                </c:pt>
                <c:pt idx="115">
                  <c:v>39135</c:v>
                </c:pt>
                <c:pt idx="116">
                  <c:v>39136</c:v>
                </c:pt>
                <c:pt idx="117">
                  <c:v>39141</c:v>
                </c:pt>
                <c:pt idx="118">
                  <c:v>39195</c:v>
                </c:pt>
                <c:pt idx="119">
                  <c:v>39239</c:v>
                </c:pt>
                <c:pt idx="120">
                  <c:v>39252</c:v>
                </c:pt>
                <c:pt idx="121">
                  <c:v>39259</c:v>
                </c:pt>
                <c:pt idx="122">
                  <c:v>39265</c:v>
                </c:pt>
                <c:pt idx="123">
                  <c:v>39297</c:v>
                </c:pt>
                <c:pt idx="124">
                  <c:v>39311</c:v>
                </c:pt>
                <c:pt idx="125">
                  <c:v>39323</c:v>
                </c:pt>
                <c:pt idx="126">
                  <c:v>39342</c:v>
                </c:pt>
                <c:pt idx="127">
                  <c:v>39350</c:v>
                </c:pt>
                <c:pt idx="128">
                  <c:v>39350</c:v>
                </c:pt>
                <c:pt idx="129">
                  <c:v>39360</c:v>
                </c:pt>
                <c:pt idx="130">
                  <c:v>39370</c:v>
                </c:pt>
                <c:pt idx="131">
                  <c:v>39387</c:v>
                </c:pt>
                <c:pt idx="132">
                  <c:v>39387</c:v>
                </c:pt>
                <c:pt idx="133">
                  <c:v>39388</c:v>
                </c:pt>
                <c:pt idx="134">
                  <c:v>39419</c:v>
                </c:pt>
                <c:pt idx="135">
                  <c:v>39438</c:v>
                </c:pt>
                <c:pt idx="136">
                  <c:v>39447</c:v>
                </c:pt>
                <c:pt idx="137">
                  <c:v>39447</c:v>
                </c:pt>
                <c:pt idx="138">
                  <c:v>39449</c:v>
                </c:pt>
                <c:pt idx="139">
                  <c:v>39463</c:v>
                </c:pt>
                <c:pt idx="140">
                  <c:v>39505</c:v>
                </c:pt>
                <c:pt idx="141">
                  <c:v>39506</c:v>
                </c:pt>
                <c:pt idx="142">
                  <c:v>39532</c:v>
                </c:pt>
                <c:pt idx="143">
                  <c:v>39541</c:v>
                </c:pt>
                <c:pt idx="144">
                  <c:v>39568</c:v>
                </c:pt>
                <c:pt idx="145">
                  <c:v>39596</c:v>
                </c:pt>
                <c:pt idx="146">
                  <c:v>39598</c:v>
                </c:pt>
                <c:pt idx="147">
                  <c:v>39598</c:v>
                </c:pt>
                <c:pt idx="148">
                  <c:v>39598</c:v>
                </c:pt>
                <c:pt idx="149">
                  <c:v>39611</c:v>
                </c:pt>
                <c:pt idx="150">
                  <c:v>39611</c:v>
                </c:pt>
                <c:pt idx="151">
                  <c:v>39614</c:v>
                </c:pt>
                <c:pt idx="152">
                  <c:v>39629</c:v>
                </c:pt>
                <c:pt idx="153">
                  <c:v>39652</c:v>
                </c:pt>
                <c:pt idx="154">
                  <c:v>39652</c:v>
                </c:pt>
                <c:pt idx="155">
                  <c:v>39657</c:v>
                </c:pt>
                <c:pt idx="156">
                  <c:v>39671</c:v>
                </c:pt>
                <c:pt idx="157">
                  <c:v>39674</c:v>
                </c:pt>
                <c:pt idx="158">
                  <c:v>39674</c:v>
                </c:pt>
                <c:pt idx="159">
                  <c:v>39674</c:v>
                </c:pt>
                <c:pt idx="160">
                  <c:v>39674</c:v>
                </c:pt>
                <c:pt idx="161">
                  <c:v>39675</c:v>
                </c:pt>
                <c:pt idx="162">
                  <c:v>39680</c:v>
                </c:pt>
                <c:pt idx="163">
                  <c:v>39696</c:v>
                </c:pt>
                <c:pt idx="164">
                  <c:v>39713</c:v>
                </c:pt>
                <c:pt idx="165">
                  <c:v>39715</c:v>
                </c:pt>
                <c:pt idx="166">
                  <c:v>39728</c:v>
                </c:pt>
                <c:pt idx="167">
                  <c:v>39729</c:v>
                </c:pt>
                <c:pt idx="168">
                  <c:v>39738</c:v>
                </c:pt>
                <c:pt idx="169">
                  <c:v>39772</c:v>
                </c:pt>
                <c:pt idx="170">
                  <c:v>39773</c:v>
                </c:pt>
                <c:pt idx="171">
                  <c:v>39784</c:v>
                </c:pt>
                <c:pt idx="172">
                  <c:v>39791</c:v>
                </c:pt>
                <c:pt idx="173">
                  <c:v>39794</c:v>
                </c:pt>
                <c:pt idx="174">
                  <c:v>39798</c:v>
                </c:pt>
                <c:pt idx="175">
                  <c:v>39804</c:v>
                </c:pt>
                <c:pt idx="176">
                  <c:v>39804</c:v>
                </c:pt>
                <c:pt idx="177">
                  <c:v>39805</c:v>
                </c:pt>
                <c:pt idx="178">
                  <c:v>39841</c:v>
                </c:pt>
                <c:pt idx="179">
                  <c:v>39843</c:v>
                </c:pt>
                <c:pt idx="180">
                  <c:v>39846</c:v>
                </c:pt>
                <c:pt idx="181">
                  <c:v>39849</c:v>
                </c:pt>
                <c:pt idx="182">
                  <c:v>39849</c:v>
                </c:pt>
                <c:pt idx="183">
                  <c:v>39849</c:v>
                </c:pt>
                <c:pt idx="184">
                  <c:v>39863</c:v>
                </c:pt>
                <c:pt idx="185">
                  <c:v>39889</c:v>
                </c:pt>
                <c:pt idx="186">
                  <c:v>39889</c:v>
                </c:pt>
                <c:pt idx="187">
                  <c:v>39896</c:v>
                </c:pt>
                <c:pt idx="188">
                  <c:v>39903</c:v>
                </c:pt>
                <c:pt idx="189">
                  <c:v>39903</c:v>
                </c:pt>
                <c:pt idx="190">
                  <c:v>39904</c:v>
                </c:pt>
                <c:pt idx="191">
                  <c:v>39904</c:v>
                </c:pt>
                <c:pt idx="192">
                  <c:v>39913</c:v>
                </c:pt>
                <c:pt idx="193">
                  <c:v>39932</c:v>
                </c:pt>
                <c:pt idx="194">
                  <c:v>39933</c:v>
                </c:pt>
                <c:pt idx="195">
                  <c:v>39974</c:v>
                </c:pt>
                <c:pt idx="196">
                  <c:v>39986</c:v>
                </c:pt>
                <c:pt idx="197">
                  <c:v>39994</c:v>
                </c:pt>
                <c:pt idx="198">
                  <c:v>39994</c:v>
                </c:pt>
                <c:pt idx="199">
                  <c:v>40003</c:v>
                </c:pt>
                <c:pt idx="200">
                  <c:v>40003</c:v>
                </c:pt>
                <c:pt idx="201">
                  <c:v>40003</c:v>
                </c:pt>
                <c:pt idx="202">
                  <c:v>40024</c:v>
                </c:pt>
                <c:pt idx="203">
                  <c:v>40026</c:v>
                </c:pt>
                <c:pt idx="204">
                  <c:v>40030</c:v>
                </c:pt>
                <c:pt idx="205">
                  <c:v>40030</c:v>
                </c:pt>
                <c:pt idx="206">
                  <c:v>40042</c:v>
                </c:pt>
                <c:pt idx="207">
                  <c:v>40051</c:v>
                </c:pt>
                <c:pt idx="208">
                  <c:v>40064</c:v>
                </c:pt>
                <c:pt idx="209">
                  <c:v>40081</c:v>
                </c:pt>
                <c:pt idx="210">
                  <c:v>40081</c:v>
                </c:pt>
                <c:pt idx="211">
                  <c:v>40087</c:v>
                </c:pt>
                <c:pt idx="212">
                  <c:v>40091</c:v>
                </c:pt>
                <c:pt idx="213">
                  <c:v>40095</c:v>
                </c:pt>
                <c:pt idx="214">
                  <c:v>40119</c:v>
                </c:pt>
                <c:pt idx="215">
                  <c:v>40133</c:v>
                </c:pt>
                <c:pt idx="216">
                  <c:v>40141</c:v>
                </c:pt>
                <c:pt idx="217">
                  <c:v>40141</c:v>
                </c:pt>
                <c:pt idx="218">
                  <c:v>40147</c:v>
                </c:pt>
                <c:pt idx="219">
                  <c:v>40147</c:v>
                </c:pt>
                <c:pt idx="220">
                  <c:v>40147</c:v>
                </c:pt>
                <c:pt idx="221">
                  <c:v>40147</c:v>
                </c:pt>
                <c:pt idx="222">
                  <c:v>40147</c:v>
                </c:pt>
                <c:pt idx="223">
                  <c:v>40149</c:v>
                </c:pt>
                <c:pt idx="224">
                  <c:v>40156</c:v>
                </c:pt>
                <c:pt idx="225">
                  <c:v>40164</c:v>
                </c:pt>
                <c:pt idx="226">
                  <c:v>40175</c:v>
                </c:pt>
                <c:pt idx="227">
                  <c:v>40206</c:v>
                </c:pt>
                <c:pt idx="228">
                  <c:v>40214</c:v>
                </c:pt>
                <c:pt idx="229">
                  <c:v>40221</c:v>
                </c:pt>
                <c:pt idx="230">
                  <c:v>40242</c:v>
                </c:pt>
                <c:pt idx="231">
                  <c:v>40266</c:v>
                </c:pt>
                <c:pt idx="232">
                  <c:v>40269</c:v>
                </c:pt>
                <c:pt idx="233">
                  <c:v>40284</c:v>
                </c:pt>
                <c:pt idx="234">
                  <c:v>40287</c:v>
                </c:pt>
                <c:pt idx="235">
                  <c:v>40291</c:v>
                </c:pt>
                <c:pt idx="236">
                  <c:v>40297</c:v>
                </c:pt>
                <c:pt idx="237">
                  <c:v>40302</c:v>
                </c:pt>
                <c:pt idx="238">
                  <c:v>40302</c:v>
                </c:pt>
                <c:pt idx="239">
                  <c:v>40317</c:v>
                </c:pt>
                <c:pt idx="240">
                  <c:v>40330</c:v>
                </c:pt>
                <c:pt idx="241">
                  <c:v>40331</c:v>
                </c:pt>
                <c:pt idx="242">
                  <c:v>40332</c:v>
                </c:pt>
                <c:pt idx="243">
                  <c:v>40332</c:v>
                </c:pt>
                <c:pt idx="244">
                  <c:v>40332</c:v>
                </c:pt>
                <c:pt idx="245">
                  <c:v>40333</c:v>
                </c:pt>
                <c:pt idx="246">
                  <c:v>40338</c:v>
                </c:pt>
                <c:pt idx="247">
                  <c:v>40338</c:v>
                </c:pt>
                <c:pt idx="248">
                  <c:v>40338</c:v>
                </c:pt>
                <c:pt idx="249">
                  <c:v>40338</c:v>
                </c:pt>
                <c:pt idx="250">
                  <c:v>40350</c:v>
                </c:pt>
                <c:pt idx="251">
                  <c:v>40359</c:v>
                </c:pt>
                <c:pt idx="252">
                  <c:v>40366</c:v>
                </c:pt>
                <c:pt idx="253">
                  <c:v>40368</c:v>
                </c:pt>
                <c:pt idx="254">
                  <c:v>40374</c:v>
                </c:pt>
                <c:pt idx="255">
                  <c:v>40380</c:v>
                </c:pt>
                <c:pt idx="256">
                  <c:v>40381</c:v>
                </c:pt>
                <c:pt idx="257">
                  <c:v>40400</c:v>
                </c:pt>
                <c:pt idx="258">
                  <c:v>40406</c:v>
                </c:pt>
                <c:pt idx="259">
                  <c:v>40410</c:v>
                </c:pt>
                <c:pt idx="260">
                  <c:v>40422</c:v>
                </c:pt>
                <c:pt idx="261">
                  <c:v>40429</c:v>
                </c:pt>
                <c:pt idx="262">
                  <c:v>40438</c:v>
                </c:pt>
                <c:pt idx="263">
                  <c:v>40443</c:v>
                </c:pt>
                <c:pt idx="264">
                  <c:v>40462</c:v>
                </c:pt>
                <c:pt idx="265">
                  <c:v>40469</c:v>
                </c:pt>
                <c:pt idx="266">
                  <c:v>40487</c:v>
                </c:pt>
                <c:pt idx="267">
                  <c:v>40494</c:v>
                </c:pt>
                <c:pt idx="268">
                  <c:v>40518</c:v>
                </c:pt>
                <c:pt idx="269">
                  <c:v>40521</c:v>
                </c:pt>
                <c:pt idx="270">
                  <c:v>40529</c:v>
                </c:pt>
                <c:pt idx="271">
                  <c:v>40529</c:v>
                </c:pt>
                <c:pt idx="272">
                  <c:v>40529</c:v>
                </c:pt>
                <c:pt idx="273">
                  <c:v>40529</c:v>
                </c:pt>
                <c:pt idx="274">
                  <c:v>40534</c:v>
                </c:pt>
                <c:pt idx="275">
                  <c:v>40535</c:v>
                </c:pt>
                <c:pt idx="276">
                  <c:v>40535</c:v>
                </c:pt>
                <c:pt idx="277">
                  <c:v>40535</c:v>
                </c:pt>
                <c:pt idx="278">
                  <c:v>40575</c:v>
                </c:pt>
                <c:pt idx="279">
                  <c:v>40612</c:v>
                </c:pt>
                <c:pt idx="280">
                  <c:v>40639</c:v>
                </c:pt>
                <c:pt idx="281">
                  <c:v>40653</c:v>
                </c:pt>
                <c:pt idx="282">
                  <c:v>40668</c:v>
                </c:pt>
                <c:pt idx="283">
                  <c:v>40669</c:v>
                </c:pt>
                <c:pt idx="284">
                  <c:v>40676</c:v>
                </c:pt>
                <c:pt idx="285">
                  <c:v>40679</c:v>
                </c:pt>
                <c:pt idx="286">
                  <c:v>40679</c:v>
                </c:pt>
                <c:pt idx="287">
                  <c:v>40683</c:v>
                </c:pt>
                <c:pt idx="288">
                  <c:v>40701</c:v>
                </c:pt>
                <c:pt idx="289">
                  <c:v>40715</c:v>
                </c:pt>
                <c:pt idx="290">
                  <c:v>40721</c:v>
                </c:pt>
                <c:pt idx="291">
                  <c:v>40722</c:v>
                </c:pt>
                <c:pt idx="292">
                  <c:v>40723</c:v>
                </c:pt>
                <c:pt idx="293">
                  <c:v>40730</c:v>
                </c:pt>
                <c:pt idx="294">
                  <c:v>40739</c:v>
                </c:pt>
                <c:pt idx="295">
                  <c:v>40752</c:v>
                </c:pt>
                <c:pt idx="296">
                  <c:v>40758</c:v>
                </c:pt>
                <c:pt idx="297">
                  <c:v>40763</c:v>
                </c:pt>
                <c:pt idx="298">
                  <c:v>40770</c:v>
                </c:pt>
                <c:pt idx="299">
                  <c:v>40772</c:v>
                </c:pt>
                <c:pt idx="300">
                  <c:v>40772</c:v>
                </c:pt>
                <c:pt idx="301">
                  <c:v>40785</c:v>
                </c:pt>
                <c:pt idx="302">
                  <c:v>40793</c:v>
                </c:pt>
                <c:pt idx="303">
                  <c:v>40798</c:v>
                </c:pt>
                <c:pt idx="304">
                  <c:v>40798</c:v>
                </c:pt>
                <c:pt idx="305">
                  <c:v>40799</c:v>
                </c:pt>
                <c:pt idx="306">
                  <c:v>40817</c:v>
                </c:pt>
                <c:pt idx="307">
                  <c:v>40850</c:v>
                </c:pt>
                <c:pt idx="308">
                  <c:v>40850</c:v>
                </c:pt>
                <c:pt idx="309">
                  <c:v>40855</c:v>
                </c:pt>
                <c:pt idx="310">
                  <c:v>40863</c:v>
                </c:pt>
                <c:pt idx="311">
                  <c:v>40863</c:v>
                </c:pt>
                <c:pt idx="312">
                  <c:v>40875</c:v>
                </c:pt>
                <c:pt idx="313">
                  <c:v>40886</c:v>
                </c:pt>
                <c:pt idx="314">
                  <c:v>40890</c:v>
                </c:pt>
                <c:pt idx="315">
                  <c:v>40890</c:v>
                </c:pt>
                <c:pt idx="316">
                  <c:v>40892</c:v>
                </c:pt>
                <c:pt idx="317">
                  <c:v>40897</c:v>
                </c:pt>
                <c:pt idx="318">
                  <c:v>40897</c:v>
                </c:pt>
                <c:pt idx="319">
                  <c:v>40897</c:v>
                </c:pt>
                <c:pt idx="320">
                  <c:v>40899</c:v>
                </c:pt>
                <c:pt idx="321">
                  <c:v>40927</c:v>
                </c:pt>
                <c:pt idx="322">
                  <c:v>40946</c:v>
                </c:pt>
                <c:pt idx="323">
                  <c:v>40954</c:v>
                </c:pt>
                <c:pt idx="324">
                  <c:v>40956</c:v>
                </c:pt>
                <c:pt idx="325">
                  <c:v>40967</c:v>
                </c:pt>
                <c:pt idx="326">
                  <c:v>40981</c:v>
                </c:pt>
                <c:pt idx="327">
                  <c:v>40985</c:v>
                </c:pt>
                <c:pt idx="328">
                  <c:v>40997</c:v>
                </c:pt>
                <c:pt idx="329">
                  <c:v>41010</c:v>
                </c:pt>
                <c:pt idx="330">
                  <c:v>41056</c:v>
                </c:pt>
                <c:pt idx="331">
                  <c:v>41152</c:v>
                </c:pt>
                <c:pt idx="332">
                  <c:v>41214</c:v>
                </c:pt>
                <c:pt idx="333">
                  <c:v>41257</c:v>
                </c:pt>
                <c:pt idx="334">
                  <c:v>41290</c:v>
                </c:pt>
                <c:pt idx="335">
                  <c:v>41312</c:v>
                </c:pt>
                <c:pt idx="336">
                  <c:v>41380</c:v>
                </c:pt>
                <c:pt idx="337">
                  <c:v>41400</c:v>
                </c:pt>
                <c:pt idx="338">
                  <c:v>41418</c:v>
                </c:pt>
                <c:pt idx="339">
                  <c:v>41426</c:v>
                </c:pt>
                <c:pt idx="340">
                  <c:v>41426</c:v>
                </c:pt>
                <c:pt idx="341">
                  <c:v>41430</c:v>
                </c:pt>
                <c:pt idx="342">
                  <c:v>41440</c:v>
                </c:pt>
                <c:pt idx="343">
                  <c:v>41440</c:v>
                </c:pt>
                <c:pt idx="344">
                  <c:v>41446</c:v>
                </c:pt>
                <c:pt idx="345">
                  <c:v>41453</c:v>
                </c:pt>
                <c:pt idx="346">
                  <c:v>41457</c:v>
                </c:pt>
                <c:pt idx="347">
                  <c:v>41457</c:v>
                </c:pt>
                <c:pt idx="348">
                  <c:v>41462</c:v>
                </c:pt>
                <c:pt idx="349">
                  <c:v>41463</c:v>
                </c:pt>
                <c:pt idx="350">
                  <c:v>41465</c:v>
                </c:pt>
                <c:pt idx="351">
                  <c:v>41472</c:v>
                </c:pt>
                <c:pt idx="352">
                  <c:v>41479</c:v>
                </c:pt>
                <c:pt idx="353">
                  <c:v>41498</c:v>
                </c:pt>
                <c:pt idx="354">
                  <c:v>41506</c:v>
                </c:pt>
                <c:pt idx="355">
                  <c:v>41506</c:v>
                </c:pt>
                <c:pt idx="356">
                  <c:v>41528</c:v>
                </c:pt>
                <c:pt idx="357">
                  <c:v>41556</c:v>
                </c:pt>
                <c:pt idx="358">
                  <c:v>41557</c:v>
                </c:pt>
                <c:pt idx="359">
                  <c:v>41557</c:v>
                </c:pt>
                <c:pt idx="360">
                  <c:v>41557</c:v>
                </c:pt>
                <c:pt idx="361">
                  <c:v>41564</c:v>
                </c:pt>
                <c:pt idx="362">
                  <c:v>41572</c:v>
                </c:pt>
                <c:pt idx="363">
                  <c:v>41579</c:v>
                </c:pt>
                <c:pt idx="364">
                  <c:v>41584</c:v>
                </c:pt>
                <c:pt idx="365">
                  <c:v>41584</c:v>
                </c:pt>
                <c:pt idx="366">
                  <c:v>41596</c:v>
                </c:pt>
                <c:pt idx="367">
                  <c:v>41596</c:v>
                </c:pt>
                <c:pt idx="368">
                  <c:v>41619</c:v>
                </c:pt>
                <c:pt idx="369">
                  <c:v>41628</c:v>
                </c:pt>
                <c:pt idx="370">
                  <c:v>41635</c:v>
                </c:pt>
                <c:pt idx="371">
                  <c:v>41660</c:v>
                </c:pt>
                <c:pt idx="372">
                  <c:v>41662</c:v>
                </c:pt>
                <c:pt idx="373">
                  <c:v>41663</c:v>
                </c:pt>
                <c:pt idx="374">
                  <c:v>41697</c:v>
                </c:pt>
                <c:pt idx="375">
                  <c:v>41801</c:v>
                </c:pt>
                <c:pt idx="376">
                  <c:v>41821</c:v>
                </c:pt>
                <c:pt idx="377">
                  <c:v>41852</c:v>
                </c:pt>
                <c:pt idx="378">
                  <c:v>41852</c:v>
                </c:pt>
                <c:pt idx="379">
                  <c:v>41865</c:v>
                </c:pt>
                <c:pt idx="380">
                  <c:v>41893</c:v>
                </c:pt>
                <c:pt idx="381">
                  <c:v>41906</c:v>
                </c:pt>
                <c:pt idx="382">
                  <c:v>41942</c:v>
                </c:pt>
                <c:pt idx="383">
                  <c:v>41974</c:v>
                </c:pt>
                <c:pt idx="384">
                  <c:v>41974</c:v>
                </c:pt>
                <c:pt idx="385">
                  <c:v>41974</c:v>
                </c:pt>
                <c:pt idx="386">
                  <c:v>41990</c:v>
                </c:pt>
                <c:pt idx="387">
                  <c:v>41990</c:v>
                </c:pt>
                <c:pt idx="388">
                  <c:v>42004</c:v>
                </c:pt>
                <c:pt idx="389">
                  <c:v>42087</c:v>
                </c:pt>
                <c:pt idx="390">
                  <c:v>42101</c:v>
                </c:pt>
                <c:pt idx="391">
                  <c:v>42118</c:v>
                </c:pt>
                <c:pt idx="392">
                  <c:v>42125</c:v>
                </c:pt>
                <c:pt idx="393">
                  <c:v>42125</c:v>
                </c:pt>
                <c:pt idx="394">
                  <c:v>42128</c:v>
                </c:pt>
                <c:pt idx="395">
                  <c:v>42146</c:v>
                </c:pt>
                <c:pt idx="396">
                  <c:v>42164</c:v>
                </c:pt>
                <c:pt idx="397">
                  <c:v>42193</c:v>
                </c:pt>
                <c:pt idx="398">
                  <c:v>42209</c:v>
                </c:pt>
                <c:pt idx="399">
                  <c:v>42223</c:v>
                </c:pt>
                <c:pt idx="400">
                  <c:v>42262</c:v>
                </c:pt>
                <c:pt idx="401">
                  <c:v>42262</c:v>
                </c:pt>
                <c:pt idx="402">
                  <c:v>42264</c:v>
                </c:pt>
                <c:pt idx="403">
                  <c:v>42278</c:v>
                </c:pt>
                <c:pt idx="404">
                  <c:v>42286</c:v>
                </c:pt>
                <c:pt idx="405">
                  <c:v>42293</c:v>
                </c:pt>
                <c:pt idx="406">
                  <c:v>42304</c:v>
                </c:pt>
                <c:pt idx="407">
                  <c:v>42317</c:v>
                </c:pt>
                <c:pt idx="408">
                  <c:v>42327</c:v>
                </c:pt>
                <c:pt idx="409">
                  <c:v>42328</c:v>
                </c:pt>
                <c:pt idx="410">
                  <c:v>42342</c:v>
                </c:pt>
                <c:pt idx="411">
                  <c:v>42354</c:v>
                </c:pt>
                <c:pt idx="412">
                  <c:v>42356</c:v>
                </c:pt>
                <c:pt idx="413">
                  <c:v>42361</c:v>
                </c:pt>
                <c:pt idx="414">
                  <c:v>42377</c:v>
                </c:pt>
                <c:pt idx="415">
                  <c:v>42388</c:v>
                </c:pt>
                <c:pt idx="416">
                  <c:v>42401</c:v>
                </c:pt>
                <c:pt idx="417">
                  <c:v>42401</c:v>
                </c:pt>
                <c:pt idx="418">
                  <c:v>42402</c:v>
                </c:pt>
                <c:pt idx="419">
                  <c:v>42432</c:v>
                </c:pt>
                <c:pt idx="420">
                  <c:v>42433</c:v>
                </c:pt>
                <c:pt idx="421">
                  <c:v>42502</c:v>
                </c:pt>
                <c:pt idx="422">
                  <c:v>42521</c:v>
                </c:pt>
                <c:pt idx="423">
                  <c:v>42521</c:v>
                </c:pt>
                <c:pt idx="424">
                  <c:v>42569</c:v>
                </c:pt>
                <c:pt idx="425">
                  <c:v>42577</c:v>
                </c:pt>
                <c:pt idx="426">
                  <c:v>42593</c:v>
                </c:pt>
                <c:pt idx="427">
                  <c:v>42671</c:v>
                </c:pt>
                <c:pt idx="428">
                  <c:v>42671</c:v>
                </c:pt>
                <c:pt idx="429">
                  <c:v>42675</c:v>
                </c:pt>
                <c:pt idx="430">
                  <c:v>42685</c:v>
                </c:pt>
                <c:pt idx="431">
                  <c:v>42705</c:v>
                </c:pt>
                <c:pt idx="432">
                  <c:v>42709</c:v>
                </c:pt>
                <c:pt idx="433">
                  <c:v>42709</c:v>
                </c:pt>
                <c:pt idx="434">
                  <c:v>42710</c:v>
                </c:pt>
                <c:pt idx="435">
                  <c:v>42719</c:v>
                </c:pt>
                <c:pt idx="436">
                  <c:v>42736</c:v>
                </c:pt>
                <c:pt idx="437">
                  <c:v>42754</c:v>
                </c:pt>
                <c:pt idx="438">
                  <c:v>42762</c:v>
                </c:pt>
                <c:pt idx="439">
                  <c:v>42775</c:v>
                </c:pt>
                <c:pt idx="440">
                  <c:v>42783</c:v>
                </c:pt>
                <c:pt idx="441">
                  <c:v>42801</c:v>
                </c:pt>
                <c:pt idx="442">
                  <c:v>42801</c:v>
                </c:pt>
                <c:pt idx="443">
                  <c:v>42807</c:v>
                </c:pt>
                <c:pt idx="444">
                  <c:v>42808</c:v>
                </c:pt>
                <c:pt idx="445">
                  <c:v>42860</c:v>
                </c:pt>
                <c:pt idx="446">
                  <c:v>42872</c:v>
                </c:pt>
                <c:pt idx="447">
                  <c:v>42892</c:v>
                </c:pt>
                <c:pt idx="448">
                  <c:v>42895</c:v>
                </c:pt>
                <c:pt idx="449">
                  <c:v>42906</c:v>
                </c:pt>
                <c:pt idx="450">
                  <c:v>42923</c:v>
                </c:pt>
                <c:pt idx="451">
                  <c:v>42935</c:v>
                </c:pt>
                <c:pt idx="452">
                  <c:v>42937</c:v>
                </c:pt>
                <c:pt idx="453">
                  <c:v>42948</c:v>
                </c:pt>
                <c:pt idx="454">
                  <c:v>42958</c:v>
                </c:pt>
                <c:pt idx="455">
                  <c:v>42958</c:v>
                </c:pt>
                <c:pt idx="456">
                  <c:v>42979</c:v>
                </c:pt>
                <c:pt idx="457">
                  <c:v>43004</c:v>
                </c:pt>
                <c:pt idx="458">
                  <c:v>43009</c:v>
                </c:pt>
                <c:pt idx="459">
                  <c:v>43010</c:v>
                </c:pt>
                <c:pt idx="460">
                  <c:v>43020</c:v>
                </c:pt>
                <c:pt idx="461">
                  <c:v>43024</c:v>
                </c:pt>
                <c:pt idx="462">
                  <c:v>43054</c:v>
                </c:pt>
                <c:pt idx="463">
                  <c:v>43056</c:v>
                </c:pt>
                <c:pt idx="464">
                  <c:v>43056</c:v>
                </c:pt>
                <c:pt idx="465">
                  <c:v>43056</c:v>
                </c:pt>
                <c:pt idx="466">
                  <c:v>43089</c:v>
                </c:pt>
                <c:pt idx="467">
                  <c:v>43090</c:v>
                </c:pt>
                <c:pt idx="468">
                  <c:v>43110</c:v>
                </c:pt>
                <c:pt idx="469">
                  <c:v>43122</c:v>
                </c:pt>
                <c:pt idx="470">
                  <c:v>43122</c:v>
                </c:pt>
                <c:pt idx="471">
                  <c:v>43172</c:v>
                </c:pt>
                <c:pt idx="472">
                  <c:v>43210</c:v>
                </c:pt>
                <c:pt idx="473">
                  <c:v>43303</c:v>
                </c:pt>
                <c:pt idx="474">
                  <c:v>43303</c:v>
                </c:pt>
                <c:pt idx="475">
                  <c:v>43332</c:v>
                </c:pt>
                <c:pt idx="476">
                  <c:v>43343</c:v>
                </c:pt>
                <c:pt idx="477">
                  <c:v>43378</c:v>
                </c:pt>
                <c:pt idx="478">
                  <c:v>43392</c:v>
                </c:pt>
                <c:pt idx="479">
                  <c:v>43395</c:v>
                </c:pt>
                <c:pt idx="480">
                  <c:v>43402</c:v>
                </c:pt>
                <c:pt idx="481">
                  <c:v>43423</c:v>
                </c:pt>
                <c:pt idx="482">
                  <c:v>43425</c:v>
                </c:pt>
                <c:pt idx="483">
                  <c:v>43439</c:v>
                </c:pt>
                <c:pt idx="484">
                  <c:v>43465</c:v>
                </c:pt>
                <c:pt idx="485">
                  <c:v>43466</c:v>
                </c:pt>
                <c:pt idx="486">
                  <c:v>43468</c:v>
                </c:pt>
                <c:pt idx="487">
                  <c:v>43473</c:v>
                </c:pt>
                <c:pt idx="488">
                  <c:v>43476</c:v>
                </c:pt>
                <c:pt idx="489">
                  <c:v>43487</c:v>
                </c:pt>
                <c:pt idx="490">
                  <c:v>43501</c:v>
                </c:pt>
                <c:pt idx="491">
                  <c:v>43502</c:v>
                </c:pt>
                <c:pt idx="492">
                  <c:v>43507</c:v>
                </c:pt>
                <c:pt idx="493">
                  <c:v>43531</c:v>
                </c:pt>
                <c:pt idx="494">
                  <c:v>43601</c:v>
                </c:pt>
                <c:pt idx="495">
                  <c:v>43606</c:v>
                </c:pt>
                <c:pt idx="496">
                  <c:v>43621</c:v>
                </c:pt>
                <c:pt idx="497">
                  <c:v>43654</c:v>
                </c:pt>
                <c:pt idx="498">
                  <c:v>43698</c:v>
                </c:pt>
                <c:pt idx="499">
                  <c:v>43730</c:v>
                </c:pt>
                <c:pt idx="500">
                  <c:v>43740</c:v>
                </c:pt>
                <c:pt idx="501">
                  <c:v>43741</c:v>
                </c:pt>
                <c:pt idx="502">
                  <c:v>43755</c:v>
                </c:pt>
                <c:pt idx="503">
                  <c:v>43755</c:v>
                </c:pt>
                <c:pt idx="504">
                  <c:v>43759</c:v>
                </c:pt>
                <c:pt idx="505">
                  <c:v>43794</c:v>
                </c:pt>
                <c:pt idx="506">
                  <c:v>43812</c:v>
                </c:pt>
                <c:pt idx="507">
                  <c:v>43817</c:v>
                </c:pt>
                <c:pt idx="508">
                  <c:v>43819</c:v>
                </c:pt>
                <c:pt idx="509">
                  <c:v>43936</c:v>
                </c:pt>
                <c:pt idx="510">
                  <c:v>43937</c:v>
                </c:pt>
                <c:pt idx="511">
                  <c:v>43978</c:v>
                </c:pt>
                <c:pt idx="512">
                  <c:v>43978</c:v>
                </c:pt>
                <c:pt idx="513">
                  <c:v>43986</c:v>
                </c:pt>
                <c:pt idx="514">
                  <c:v>44050</c:v>
                </c:pt>
                <c:pt idx="515">
                  <c:v>44068</c:v>
                </c:pt>
                <c:pt idx="516">
                  <c:v>44074</c:v>
                </c:pt>
                <c:pt idx="517">
                  <c:v>44090</c:v>
                </c:pt>
                <c:pt idx="518">
                  <c:v>44091</c:v>
                </c:pt>
                <c:pt idx="519">
                  <c:v>44091</c:v>
                </c:pt>
                <c:pt idx="520">
                  <c:v>44165</c:v>
                </c:pt>
                <c:pt idx="521">
                  <c:v>44218</c:v>
                </c:pt>
                <c:pt idx="522">
                  <c:v>44307</c:v>
                </c:pt>
                <c:pt idx="523">
                  <c:v>44307</c:v>
                </c:pt>
                <c:pt idx="524">
                  <c:v>44440</c:v>
                </c:pt>
              </c:numCache>
            </c:numRef>
          </c:xVal>
          <c:yVal>
            <c:numRef>
              <c:f>'Wind PPAs by Plant_Nominal'!$O$26:$O$1000</c:f>
              <c:numCache>
                <c:formatCode>0.00</c:formatCode>
                <c:ptCount val="975"/>
                <c:pt idx="0">
                  <c:v>#N/A</c:v>
                </c:pt>
                <c:pt idx="1">
                  <c:v>#N/A</c:v>
                </c:pt>
                <c:pt idx="2">
                  <c:v>#N/A</c:v>
                </c:pt>
                <c:pt idx="3">
                  <c:v>#N/A</c:v>
                </c:pt>
                <c:pt idx="4">
                  <c:v>#N/A</c:v>
                </c:pt>
                <c:pt idx="5">
                  <c:v>#N/A</c:v>
                </c:pt>
                <c:pt idx="6">
                  <c:v>#N/A</c:v>
                </c:pt>
                <c:pt idx="7">
                  <c:v>#N/A</c:v>
                </c:pt>
                <c:pt idx="8">
                  <c:v>#N/A</c:v>
                </c:pt>
                <c:pt idx="9">
                  <c:v>149.49999999999997</c:v>
                </c:pt>
                <c:pt idx="10">
                  <c:v>#N/A</c:v>
                </c:pt>
                <c:pt idx="11">
                  <c:v>#N/A</c:v>
                </c:pt>
                <c:pt idx="12">
                  <c:v>#N/A</c:v>
                </c:pt>
                <c:pt idx="13">
                  <c:v>#N/A</c:v>
                </c:pt>
                <c:pt idx="14">
                  <c:v>#N/A</c:v>
                </c:pt>
                <c:pt idx="15">
                  <c:v>#N/A</c:v>
                </c:pt>
                <c:pt idx="16">
                  <c:v>#N/A</c:v>
                </c:pt>
                <c:pt idx="17">
                  <c:v>#N/A</c:v>
                </c:pt>
                <c:pt idx="18">
                  <c:v>#N/A</c:v>
                </c:pt>
                <c:pt idx="19">
                  <c:v>45.940970527916456</c:v>
                </c:pt>
                <c:pt idx="20">
                  <c:v>#N/A</c:v>
                </c:pt>
                <c:pt idx="21">
                  <c:v>#N/A</c:v>
                </c:pt>
                <c:pt idx="22">
                  <c:v>#N/A</c:v>
                </c:pt>
                <c:pt idx="23">
                  <c:v>43.084417603277231</c:v>
                </c:pt>
                <c:pt idx="24">
                  <c:v>43.300658308333503</c:v>
                </c:pt>
                <c:pt idx="25">
                  <c:v>#N/A</c:v>
                </c:pt>
                <c:pt idx="26">
                  <c:v>#N/A</c:v>
                </c:pt>
                <c:pt idx="27">
                  <c:v>43.30065830833351</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72.116120162280225</c:v>
                </c:pt>
                <c:pt idx="42">
                  <c:v>#N/A</c:v>
                </c:pt>
                <c:pt idx="43">
                  <c:v>#N/A</c:v>
                </c:pt>
                <c:pt idx="44">
                  <c:v>#N/A</c:v>
                </c:pt>
                <c:pt idx="45">
                  <c:v>#N/A</c:v>
                </c:pt>
                <c:pt idx="46">
                  <c:v>39.59999999999998</c:v>
                </c:pt>
                <c:pt idx="47">
                  <c:v>#N/A</c:v>
                </c:pt>
                <c:pt idx="48">
                  <c:v>53.70999999999998</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42.70999999999998</c:v>
                </c:pt>
                <c:pt idx="81">
                  <c:v>#N/A</c:v>
                </c:pt>
                <c:pt idx="82">
                  <c:v>#N/A</c:v>
                </c:pt>
                <c:pt idx="83">
                  <c:v>#N/A</c:v>
                </c:pt>
                <c:pt idx="84">
                  <c:v>#N/A</c:v>
                </c:pt>
                <c:pt idx="85">
                  <c:v>43.999999999999986</c:v>
                </c:pt>
                <c:pt idx="86">
                  <c:v>64.999999999999943</c:v>
                </c:pt>
                <c:pt idx="87">
                  <c:v>#N/A</c:v>
                </c:pt>
                <c:pt idx="88">
                  <c:v>#N/A</c:v>
                </c:pt>
                <c:pt idx="89">
                  <c:v>#N/A</c:v>
                </c:pt>
                <c:pt idx="90">
                  <c:v>#N/A</c:v>
                </c:pt>
                <c:pt idx="91">
                  <c:v>#N/A</c:v>
                </c:pt>
                <c:pt idx="92">
                  <c:v>#N/A</c:v>
                </c:pt>
                <c:pt idx="93">
                  <c:v>#N/A</c:v>
                </c:pt>
                <c:pt idx="94">
                  <c:v>#N/A</c:v>
                </c:pt>
                <c:pt idx="95">
                  <c:v>#N/A</c:v>
                </c:pt>
                <c:pt idx="96">
                  <c:v>#N/A</c:v>
                </c:pt>
                <c:pt idx="97">
                  <c:v>#N/A</c:v>
                </c:pt>
                <c:pt idx="98">
                  <c:v>63.999999999999964</c:v>
                </c:pt>
                <c:pt idx="99">
                  <c:v>44.999999999999979</c:v>
                </c:pt>
                <c:pt idx="100">
                  <c:v>#N/A</c:v>
                </c:pt>
                <c:pt idx="101">
                  <c:v>#N/A</c:v>
                </c:pt>
                <c:pt idx="102">
                  <c:v>#N/A</c:v>
                </c:pt>
                <c:pt idx="103">
                  <c:v>#N/A</c:v>
                </c:pt>
                <c:pt idx="104">
                  <c:v>#N/A</c:v>
                </c:pt>
                <c:pt idx="105">
                  <c:v>#N/A</c:v>
                </c:pt>
                <c:pt idx="106">
                  <c:v>53.999999999999972</c:v>
                </c:pt>
                <c:pt idx="107">
                  <c:v>63.999999999999972</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66.345748464592987</c:v>
                </c:pt>
                <c:pt idx="124">
                  <c:v>#N/A</c:v>
                </c:pt>
                <c:pt idx="125">
                  <c:v>58.999999999999986</c:v>
                </c:pt>
                <c:pt idx="126">
                  <c:v>59.238481042264674</c:v>
                </c:pt>
                <c:pt idx="127">
                  <c:v>#N/A</c:v>
                </c:pt>
                <c:pt idx="128">
                  <c:v>#N/A</c:v>
                </c:pt>
                <c:pt idx="129">
                  <c:v>#N/A</c:v>
                </c:pt>
                <c:pt idx="130">
                  <c:v>#N/A</c:v>
                </c:pt>
                <c:pt idx="131">
                  <c:v>#N/A</c:v>
                </c:pt>
                <c:pt idx="132">
                  <c:v>#N/A</c:v>
                </c:pt>
                <c:pt idx="133">
                  <c:v>#N/A</c:v>
                </c:pt>
                <c:pt idx="134">
                  <c:v>#N/A</c:v>
                </c:pt>
                <c:pt idx="135">
                  <c:v>#N/A</c:v>
                </c:pt>
                <c:pt idx="136">
                  <c:v>#N/A</c:v>
                </c:pt>
                <c:pt idx="137">
                  <c:v>#N/A</c:v>
                </c:pt>
                <c:pt idx="138">
                  <c:v>52.499999999999986</c:v>
                </c:pt>
                <c:pt idx="139">
                  <c:v>72.82912917587656</c:v>
                </c:pt>
                <c:pt idx="140">
                  <c:v>#N/A</c:v>
                </c:pt>
                <c:pt idx="141">
                  <c:v>#N/A</c:v>
                </c:pt>
                <c:pt idx="142">
                  <c:v>#N/A</c:v>
                </c:pt>
                <c:pt idx="143">
                  <c:v>#N/A</c:v>
                </c:pt>
                <c:pt idx="144">
                  <c:v>#N/A</c:v>
                </c:pt>
                <c:pt idx="145">
                  <c:v>#N/A</c:v>
                </c:pt>
                <c:pt idx="146">
                  <c:v>86.106911464527656</c:v>
                </c:pt>
                <c:pt idx="147">
                  <c:v>86.276956030346255</c:v>
                </c:pt>
                <c:pt idx="148">
                  <c:v>94.611297782011832</c:v>
                </c:pt>
                <c:pt idx="149">
                  <c:v>#N/A</c:v>
                </c:pt>
                <c:pt idx="150">
                  <c:v>125.99999999999997</c:v>
                </c:pt>
                <c:pt idx="151">
                  <c:v>91.999999999999972</c:v>
                </c:pt>
                <c:pt idx="152">
                  <c:v>91.999999999999972</c:v>
                </c:pt>
                <c:pt idx="153">
                  <c:v>#N/A</c:v>
                </c:pt>
                <c:pt idx="154">
                  <c:v>#N/A</c:v>
                </c:pt>
                <c:pt idx="155">
                  <c:v>#N/A</c:v>
                </c:pt>
                <c:pt idx="156">
                  <c:v>#N/A</c:v>
                </c:pt>
                <c:pt idx="157">
                  <c:v>#N/A</c:v>
                </c:pt>
                <c:pt idx="158">
                  <c:v>#N/A</c:v>
                </c:pt>
                <c:pt idx="159">
                  <c:v>#N/A</c:v>
                </c:pt>
                <c:pt idx="160">
                  <c:v>#N/A</c:v>
                </c:pt>
                <c:pt idx="161">
                  <c:v>#N/A</c:v>
                </c:pt>
                <c:pt idx="162">
                  <c:v>90.866988001970782</c:v>
                </c:pt>
                <c:pt idx="163">
                  <c:v>#N/A</c:v>
                </c:pt>
                <c:pt idx="164">
                  <c:v>#N/A</c:v>
                </c:pt>
                <c:pt idx="165">
                  <c:v>#N/A</c:v>
                </c:pt>
                <c:pt idx="166">
                  <c:v>#N/A</c:v>
                </c:pt>
                <c:pt idx="167">
                  <c:v>#N/A</c:v>
                </c:pt>
                <c:pt idx="168">
                  <c:v>66.431144747267496</c:v>
                </c:pt>
                <c:pt idx="169">
                  <c:v>#N/A</c:v>
                </c:pt>
                <c:pt idx="170">
                  <c:v>#N/A</c:v>
                </c:pt>
                <c:pt idx="171">
                  <c:v>#N/A</c:v>
                </c:pt>
                <c:pt idx="172">
                  <c:v>#N/A</c:v>
                </c:pt>
                <c:pt idx="173">
                  <c:v>#N/A</c:v>
                </c:pt>
                <c:pt idx="174">
                  <c:v>70.359171035707632</c:v>
                </c:pt>
                <c:pt idx="175">
                  <c:v>#N/A</c:v>
                </c:pt>
                <c:pt idx="176">
                  <c:v>#N/A</c:v>
                </c:pt>
                <c:pt idx="177">
                  <c:v>#N/A</c:v>
                </c:pt>
                <c:pt idx="178">
                  <c:v>#N/A</c:v>
                </c:pt>
                <c:pt idx="179">
                  <c:v>#N/A</c:v>
                </c:pt>
                <c:pt idx="180">
                  <c:v>#N/A</c:v>
                </c:pt>
                <c:pt idx="181">
                  <c:v>89.79798384639632</c:v>
                </c:pt>
                <c:pt idx="182">
                  <c:v>91.25805510079212</c:v>
                </c:pt>
                <c:pt idx="183">
                  <c:v>91.275275115606391</c:v>
                </c:pt>
                <c:pt idx="184">
                  <c:v>90.523152375205143</c:v>
                </c:pt>
                <c:pt idx="185">
                  <c:v>#N/A</c:v>
                </c:pt>
                <c:pt idx="186">
                  <c:v>#N/A</c:v>
                </c:pt>
                <c:pt idx="187">
                  <c:v>#N/A</c:v>
                </c:pt>
                <c:pt idx="188">
                  <c:v>#N/A</c:v>
                </c:pt>
                <c:pt idx="189">
                  <c:v>#N/A</c:v>
                </c:pt>
                <c:pt idx="190">
                  <c:v>#N/A</c:v>
                </c:pt>
                <c:pt idx="191">
                  <c:v>#N/A</c:v>
                </c:pt>
                <c:pt idx="192">
                  <c:v>#N/A</c:v>
                </c:pt>
                <c:pt idx="193">
                  <c:v>68.326076034330569</c:v>
                </c:pt>
                <c:pt idx="194">
                  <c:v>#N/A</c:v>
                </c:pt>
                <c:pt idx="195">
                  <c:v>#N/A</c:v>
                </c:pt>
                <c:pt idx="196">
                  <c:v>#N/A</c:v>
                </c:pt>
                <c:pt idx="197">
                  <c:v>72.122411969114253</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71.836484116650112</c:v>
                </c:pt>
                <c:pt idx="227">
                  <c:v>#N/A</c:v>
                </c:pt>
                <c:pt idx="228">
                  <c:v>#N/A</c:v>
                </c:pt>
                <c:pt idx="229">
                  <c:v>#N/A</c:v>
                </c:pt>
                <c:pt idx="230">
                  <c:v>#N/A</c:v>
                </c:pt>
                <c:pt idx="231">
                  <c:v>#N/A</c:v>
                </c:pt>
                <c:pt idx="232">
                  <c:v>#N/A</c:v>
                </c:pt>
                <c:pt idx="233">
                  <c:v>#N/A</c:v>
                </c:pt>
                <c:pt idx="234">
                  <c:v>#N/A</c:v>
                </c:pt>
                <c:pt idx="235">
                  <c:v>#N/A</c:v>
                </c:pt>
                <c:pt idx="236">
                  <c:v>#N/A</c:v>
                </c:pt>
                <c:pt idx="237">
                  <c:v>76.819999999999979</c:v>
                </c:pt>
                <c:pt idx="238">
                  <c:v>79.912360214397253</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81.999999999999957</c:v>
                </c:pt>
                <c:pt idx="262">
                  <c:v>#N/A</c:v>
                </c:pt>
                <c:pt idx="263">
                  <c:v>#N/A</c:v>
                </c:pt>
                <c:pt idx="264">
                  <c:v>112.75037063281312</c:v>
                </c:pt>
                <c:pt idx="265">
                  <c:v>111.86625941300805</c:v>
                </c:pt>
                <c:pt idx="266">
                  <c:v>#N/A</c:v>
                </c:pt>
                <c:pt idx="267">
                  <c:v>67.129191765903741</c:v>
                </c:pt>
                <c:pt idx="268">
                  <c:v>#N/A</c:v>
                </c:pt>
                <c:pt idx="269">
                  <c:v>#N/A</c:v>
                </c:pt>
                <c:pt idx="270">
                  <c:v>#N/A</c:v>
                </c:pt>
                <c:pt idx="271">
                  <c:v>#N/A</c:v>
                </c:pt>
                <c:pt idx="272">
                  <c:v>#N/A</c:v>
                </c:pt>
                <c:pt idx="273">
                  <c:v>56.610780455243635</c:v>
                </c:pt>
                <c:pt idx="274">
                  <c:v>#N/A</c:v>
                </c:pt>
                <c:pt idx="275">
                  <c:v>51.649999999999991</c:v>
                </c:pt>
                <c:pt idx="276">
                  <c:v>70.999999999999986</c:v>
                </c:pt>
                <c:pt idx="277">
                  <c:v>62.649999999999991</c:v>
                </c:pt>
                <c:pt idx="278">
                  <c:v>#N/A</c:v>
                </c:pt>
                <c:pt idx="279">
                  <c:v>65.782139378355097</c:v>
                </c:pt>
                <c:pt idx="280">
                  <c:v>#N/A</c:v>
                </c:pt>
                <c:pt idx="281">
                  <c:v>#N/A</c:v>
                </c:pt>
                <c:pt idx="282">
                  <c:v>#N/A</c:v>
                </c:pt>
                <c:pt idx="283">
                  <c:v>#N/A</c:v>
                </c:pt>
                <c:pt idx="284">
                  <c:v>#N/A</c:v>
                </c:pt>
                <c:pt idx="285">
                  <c:v>32.294506247004961</c:v>
                </c:pt>
                <c:pt idx="286">
                  <c:v>#N/A</c:v>
                </c:pt>
                <c:pt idx="287">
                  <c:v>53.99917498668384</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65.339999999999989</c:v>
                </c:pt>
                <c:pt idx="318">
                  <c:v>#N/A</c:v>
                </c:pt>
                <c:pt idx="319">
                  <c:v>67.789721371781809</c:v>
                </c:pt>
                <c:pt idx="320">
                  <c:v>#N/A</c:v>
                </c:pt>
                <c:pt idx="321">
                  <c:v>#N/A</c:v>
                </c:pt>
                <c:pt idx="322">
                  <c:v>#N/A</c:v>
                </c:pt>
                <c:pt idx="323">
                  <c:v>#N/A</c:v>
                </c:pt>
                <c:pt idx="324">
                  <c:v>#N/A</c:v>
                </c:pt>
                <c:pt idx="325">
                  <c:v>#N/A</c:v>
                </c:pt>
                <c:pt idx="326">
                  <c:v>#N/A</c:v>
                </c:pt>
                <c:pt idx="327">
                  <c:v>#N/A</c:v>
                </c:pt>
                <c:pt idx="328">
                  <c:v>#N/A</c:v>
                </c:pt>
                <c:pt idx="329">
                  <c:v>42.759654915780864</c:v>
                </c:pt>
                <c:pt idx="330">
                  <c:v>60.999999999999915</c:v>
                </c:pt>
                <c:pt idx="331">
                  <c:v>#N/A</c:v>
                </c:pt>
                <c:pt idx="332">
                  <c:v>54.654463408994488</c:v>
                </c:pt>
                <c:pt idx="333">
                  <c:v>52.209194404598669</c:v>
                </c:pt>
                <c:pt idx="334">
                  <c:v>#N/A</c:v>
                </c:pt>
                <c:pt idx="335">
                  <c:v>#N/A</c:v>
                </c:pt>
                <c:pt idx="336">
                  <c:v>#N/A</c:v>
                </c:pt>
                <c:pt idx="337">
                  <c:v>#N/A</c:v>
                </c:pt>
                <c:pt idx="338">
                  <c:v>#N/A</c:v>
                </c:pt>
                <c:pt idx="339">
                  <c:v>#N/A</c:v>
                </c:pt>
                <c:pt idx="340">
                  <c:v>#N/A</c:v>
                </c:pt>
                <c:pt idx="341">
                  <c:v>49.535011922718681</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58.999999999999972</c:v>
                </c:pt>
                <c:pt idx="355">
                  <c:v>59</c:v>
                </c:pt>
                <c:pt idx="356">
                  <c:v>#N/A</c:v>
                </c:pt>
                <c:pt idx="357">
                  <c:v>#N/A</c:v>
                </c:pt>
                <c:pt idx="358">
                  <c:v>#N/A</c:v>
                </c:pt>
                <c:pt idx="359">
                  <c:v>#N/A</c:v>
                </c:pt>
                <c:pt idx="360">
                  <c:v>#N/A</c:v>
                </c:pt>
                <c:pt idx="361">
                  <c:v>#N/A</c:v>
                </c:pt>
                <c:pt idx="362">
                  <c:v>#N/A</c:v>
                </c:pt>
                <c:pt idx="363">
                  <c:v>#N/A</c:v>
                </c:pt>
                <c:pt idx="364">
                  <c:v>#N/A</c:v>
                </c:pt>
                <c:pt idx="365">
                  <c:v>#N/A</c:v>
                </c:pt>
                <c:pt idx="366">
                  <c:v>#N/A</c:v>
                </c:pt>
                <c:pt idx="367">
                  <c:v>94.999999999999929</c:v>
                </c:pt>
                <c:pt idx="368">
                  <c:v>56.999999999999972</c:v>
                </c:pt>
                <c:pt idx="369">
                  <c:v>#N/A</c:v>
                </c:pt>
                <c:pt idx="370">
                  <c:v>#N/A</c:v>
                </c:pt>
                <c:pt idx="371">
                  <c:v>#N/A</c:v>
                </c:pt>
                <c:pt idx="372">
                  <c:v>#N/A</c:v>
                </c:pt>
                <c:pt idx="373">
                  <c:v>#N/A</c:v>
                </c:pt>
                <c:pt idx="374">
                  <c:v>#N/A</c:v>
                </c:pt>
                <c:pt idx="375">
                  <c:v>#N/A</c:v>
                </c:pt>
                <c:pt idx="376">
                  <c:v>40.936309823435096</c:v>
                </c:pt>
                <c:pt idx="377">
                  <c:v>#N/A</c:v>
                </c:pt>
                <c:pt idx="378">
                  <c:v>#N/A</c:v>
                </c:pt>
                <c:pt idx="379">
                  <c:v>#N/A</c:v>
                </c:pt>
                <c:pt idx="380">
                  <c:v>#N/A</c:v>
                </c:pt>
                <c:pt idx="381">
                  <c:v>43.396186828463911</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44.569446561656065</c:v>
                </c:pt>
                <c:pt idx="398">
                  <c:v>90.660532629784953</c:v>
                </c:pt>
                <c:pt idx="399">
                  <c:v>#N/A</c:v>
                </c:pt>
                <c:pt idx="400">
                  <c:v>#N/A</c:v>
                </c:pt>
                <c:pt idx="401">
                  <c:v>#N/A</c:v>
                </c:pt>
                <c:pt idx="402">
                  <c:v>#N/A</c:v>
                </c:pt>
                <c:pt idx="403">
                  <c:v>#N/A</c:v>
                </c:pt>
                <c:pt idx="404">
                  <c:v>87.999999999999986</c:v>
                </c:pt>
                <c:pt idx="405">
                  <c:v>#N/A</c:v>
                </c:pt>
                <c:pt idx="406">
                  <c:v>#N/A</c:v>
                </c:pt>
                <c:pt idx="407">
                  <c:v>#N/A</c:v>
                </c:pt>
                <c:pt idx="408">
                  <c:v>48.399984598989704</c:v>
                </c:pt>
                <c:pt idx="409">
                  <c:v>#N/A</c:v>
                </c:pt>
                <c:pt idx="410">
                  <c:v>#N/A</c:v>
                </c:pt>
                <c:pt idx="411">
                  <c:v>33.359999999999971</c:v>
                </c:pt>
                <c:pt idx="412">
                  <c:v>#N/A</c:v>
                </c:pt>
                <c:pt idx="413">
                  <c:v>#N/A</c:v>
                </c:pt>
                <c:pt idx="414">
                  <c:v>#N/A</c:v>
                </c:pt>
                <c:pt idx="415">
                  <c:v>#N/A</c:v>
                </c:pt>
                <c:pt idx="416">
                  <c:v>38.499999999999986</c:v>
                </c:pt>
                <c:pt idx="417">
                  <c:v>39.539865490395371</c:v>
                </c:pt>
                <c:pt idx="418">
                  <c:v>#N/A</c:v>
                </c:pt>
                <c:pt idx="419">
                  <c:v>#N/A</c:v>
                </c:pt>
                <c:pt idx="420">
                  <c:v>#N/A</c:v>
                </c:pt>
                <c:pt idx="421">
                  <c:v>49.999999999999979</c:v>
                </c:pt>
                <c:pt idx="422">
                  <c:v>#N/A</c:v>
                </c:pt>
                <c:pt idx="423">
                  <c:v>42.640945196391144</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45.199999999999989</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21.949999999999985</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30.622007312377733</c:v>
                </c:pt>
                <c:pt idx="474">
                  <c:v>30.399999999999991</c:v>
                </c:pt>
                <c:pt idx="475">
                  <c:v>#N/A</c:v>
                </c:pt>
                <c:pt idx="476">
                  <c:v>#N/A</c:v>
                </c:pt>
                <c:pt idx="477">
                  <c:v>#N/A</c:v>
                </c:pt>
                <c:pt idx="478">
                  <c:v>#N/A</c:v>
                </c:pt>
                <c:pt idx="479">
                  <c:v>#N/A</c:v>
                </c:pt>
                <c:pt idx="480">
                  <c:v>#N/A</c:v>
                </c:pt>
                <c:pt idx="481">
                  <c:v>#N/A</c:v>
                </c:pt>
                <c:pt idx="482">
                  <c:v>#N/A</c:v>
                </c:pt>
                <c:pt idx="483">
                  <c:v>#N/A</c:v>
                </c:pt>
                <c:pt idx="484">
                  <c:v>44.354861885325441</c:v>
                </c:pt>
                <c:pt idx="485">
                  <c:v>#N/A</c:v>
                </c:pt>
                <c:pt idx="486">
                  <c:v>#N/A</c:v>
                </c:pt>
                <c:pt idx="487">
                  <c:v>22.199999999999978</c:v>
                </c:pt>
                <c:pt idx="488">
                  <c:v>#N/A</c:v>
                </c:pt>
                <c:pt idx="489">
                  <c:v>#N/A</c:v>
                </c:pt>
                <c:pt idx="490">
                  <c:v>#N/A</c:v>
                </c:pt>
                <c:pt idx="491">
                  <c:v>#N/A</c:v>
                </c:pt>
                <c:pt idx="492">
                  <c:v>#N/A</c:v>
                </c:pt>
                <c:pt idx="493">
                  <c:v>#N/A</c:v>
                </c:pt>
                <c:pt idx="494">
                  <c:v>#N/A</c:v>
                </c:pt>
                <c:pt idx="495">
                  <c:v>#N/A</c:v>
                </c:pt>
                <c:pt idx="496">
                  <c:v>31.655097942930329</c:v>
                </c:pt>
                <c:pt idx="497">
                  <c:v>#N/A</c:v>
                </c:pt>
                <c:pt idx="498">
                  <c:v>42.638849298489447</c:v>
                </c:pt>
                <c:pt idx="499">
                  <c:v>52.314635889085295</c:v>
                </c:pt>
                <c:pt idx="500">
                  <c:v>#N/A</c:v>
                </c:pt>
                <c:pt idx="501">
                  <c:v>#N/A</c:v>
                </c:pt>
                <c:pt idx="502">
                  <c:v>#N/A</c:v>
                </c:pt>
                <c:pt idx="503">
                  <c:v>#N/A</c:v>
                </c:pt>
                <c:pt idx="504">
                  <c:v>#N/A</c:v>
                </c:pt>
                <c:pt idx="505">
                  <c:v>#N/A</c:v>
                </c:pt>
                <c:pt idx="506">
                  <c:v>32.749999999999993</c:v>
                </c:pt>
                <c:pt idx="507">
                  <c:v>#N/A</c:v>
                </c:pt>
                <c:pt idx="508">
                  <c:v>#N/A</c:v>
                </c:pt>
                <c:pt idx="509">
                  <c:v>34.149999999999984</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numCache>
            </c:numRef>
          </c:yVal>
          <c:bubbleSize>
            <c:numRef>
              <c:f>'Wind PPAs by Plant_Nominal'!$B$26:$B$1000</c:f>
              <c:numCache>
                <c:formatCode>0.00</c:formatCode>
                <c:ptCount val="975"/>
                <c:pt idx="0">
                  <c:v>107.25</c:v>
                </c:pt>
                <c:pt idx="1">
                  <c:v>25.08</c:v>
                </c:pt>
                <c:pt idx="2">
                  <c:v>108.75</c:v>
                </c:pt>
                <c:pt idx="3">
                  <c:v>9</c:v>
                </c:pt>
                <c:pt idx="4">
                  <c:v>70.5</c:v>
                </c:pt>
                <c:pt idx="5">
                  <c:v>41.25</c:v>
                </c:pt>
                <c:pt idx="6">
                  <c:v>103.5</c:v>
                </c:pt>
                <c:pt idx="7">
                  <c:v>1.98</c:v>
                </c:pt>
                <c:pt idx="8">
                  <c:v>74.900000000000006</c:v>
                </c:pt>
                <c:pt idx="9">
                  <c:v>10.4</c:v>
                </c:pt>
                <c:pt idx="10">
                  <c:v>16.8</c:v>
                </c:pt>
                <c:pt idx="11">
                  <c:v>29.7</c:v>
                </c:pt>
                <c:pt idx="12">
                  <c:v>150</c:v>
                </c:pt>
                <c:pt idx="13">
                  <c:v>299.64</c:v>
                </c:pt>
                <c:pt idx="14">
                  <c:v>50</c:v>
                </c:pt>
                <c:pt idx="15">
                  <c:v>40.049999999999997</c:v>
                </c:pt>
                <c:pt idx="16">
                  <c:v>112.2</c:v>
                </c:pt>
                <c:pt idx="17">
                  <c:v>25.5</c:v>
                </c:pt>
                <c:pt idx="18">
                  <c:v>4.5</c:v>
                </c:pt>
                <c:pt idx="19">
                  <c:v>64.5</c:v>
                </c:pt>
                <c:pt idx="20">
                  <c:v>160.5</c:v>
                </c:pt>
                <c:pt idx="21">
                  <c:v>49.8</c:v>
                </c:pt>
                <c:pt idx="22">
                  <c:v>40.049999999999997</c:v>
                </c:pt>
                <c:pt idx="23">
                  <c:v>66</c:v>
                </c:pt>
                <c:pt idx="24">
                  <c:v>9</c:v>
                </c:pt>
                <c:pt idx="25">
                  <c:v>80</c:v>
                </c:pt>
                <c:pt idx="26">
                  <c:v>51</c:v>
                </c:pt>
                <c:pt idx="27">
                  <c:v>15</c:v>
                </c:pt>
                <c:pt idx="28">
                  <c:v>85.5</c:v>
                </c:pt>
                <c:pt idx="29">
                  <c:v>40.5</c:v>
                </c:pt>
                <c:pt idx="30">
                  <c:v>40.5</c:v>
                </c:pt>
                <c:pt idx="31">
                  <c:v>21</c:v>
                </c:pt>
                <c:pt idx="32">
                  <c:v>5.94</c:v>
                </c:pt>
                <c:pt idx="33">
                  <c:v>56.76</c:v>
                </c:pt>
                <c:pt idx="34">
                  <c:v>16.5</c:v>
                </c:pt>
                <c:pt idx="35">
                  <c:v>162</c:v>
                </c:pt>
                <c:pt idx="36">
                  <c:v>11.22</c:v>
                </c:pt>
                <c:pt idx="37">
                  <c:v>204</c:v>
                </c:pt>
                <c:pt idx="38">
                  <c:v>60</c:v>
                </c:pt>
                <c:pt idx="39">
                  <c:v>22.44</c:v>
                </c:pt>
                <c:pt idx="40">
                  <c:v>43.5</c:v>
                </c:pt>
                <c:pt idx="41">
                  <c:v>27</c:v>
                </c:pt>
                <c:pt idx="42">
                  <c:v>24</c:v>
                </c:pt>
                <c:pt idx="43">
                  <c:v>74.25</c:v>
                </c:pt>
                <c:pt idx="44">
                  <c:v>51</c:v>
                </c:pt>
                <c:pt idx="45">
                  <c:v>162</c:v>
                </c:pt>
                <c:pt idx="46">
                  <c:v>30</c:v>
                </c:pt>
                <c:pt idx="47">
                  <c:v>144</c:v>
                </c:pt>
                <c:pt idx="48">
                  <c:v>24</c:v>
                </c:pt>
                <c:pt idx="49">
                  <c:v>51</c:v>
                </c:pt>
                <c:pt idx="50">
                  <c:v>10</c:v>
                </c:pt>
                <c:pt idx="51">
                  <c:v>9</c:v>
                </c:pt>
                <c:pt idx="52">
                  <c:v>3.3</c:v>
                </c:pt>
                <c:pt idx="53">
                  <c:v>91.5</c:v>
                </c:pt>
                <c:pt idx="54">
                  <c:v>100.5</c:v>
                </c:pt>
                <c:pt idx="55">
                  <c:v>50</c:v>
                </c:pt>
                <c:pt idx="56">
                  <c:v>27.5</c:v>
                </c:pt>
                <c:pt idx="57">
                  <c:v>16.5</c:v>
                </c:pt>
                <c:pt idx="58">
                  <c:v>80</c:v>
                </c:pt>
                <c:pt idx="59">
                  <c:v>10.5</c:v>
                </c:pt>
                <c:pt idx="60">
                  <c:v>20.46</c:v>
                </c:pt>
                <c:pt idx="61">
                  <c:v>27.5</c:v>
                </c:pt>
                <c:pt idx="62">
                  <c:v>75</c:v>
                </c:pt>
                <c:pt idx="63">
                  <c:v>35</c:v>
                </c:pt>
                <c:pt idx="64">
                  <c:v>151.19999999999999</c:v>
                </c:pt>
                <c:pt idx="65">
                  <c:v>120</c:v>
                </c:pt>
                <c:pt idx="66">
                  <c:v>60</c:v>
                </c:pt>
                <c:pt idx="67">
                  <c:v>100</c:v>
                </c:pt>
                <c:pt idx="68">
                  <c:v>64.5</c:v>
                </c:pt>
                <c:pt idx="69">
                  <c:v>38</c:v>
                </c:pt>
                <c:pt idx="70">
                  <c:v>147</c:v>
                </c:pt>
                <c:pt idx="71">
                  <c:v>50.6</c:v>
                </c:pt>
                <c:pt idx="72">
                  <c:v>75</c:v>
                </c:pt>
                <c:pt idx="73">
                  <c:v>49.5</c:v>
                </c:pt>
                <c:pt idx="74">
                  <c:v>25</c:v>
                </c:pt>
                <c:pt idx="75">
                  <c:v>205.5</c:v>
                </c:pt>
                <c:pt idx="76">
                  <c:v>161</c:v>
                </c:pt>
                <c:pt idx="77">
                  <c:v>98.9</c:v>
                </c:pt>
                <c:pt idx="78">
                  <c:v>90</c:v>
                </c:pt>
                <c:pt idx="79">
                  <c:v>150</c:v>
                </c:pt>
                <c:pt idx="80">
                  <c:v>56.7</c:v>
                </c:pt>
                <c:pt idx="81">
                  <c:v>201</c:v>
                </c:pt>
                <c:pt idx="82">
                  <c:v>199.5</c:v>
                </c:pt>
                <c:pt idx="83">
                  <c:v>25.2</c:v>
                </c:pt>
                <c:pt idx="84">
                  <c:v>240.8</c:v>
                </c:pt>
                <c:pt idx="85">
                  <c:v>50.4</c:v>
                </c:pt>
                <c:pt idx="86">
                  <c:v>80</c:v>
                </c:pt>
                <c:pt idx="87">
                  <c:v>124.2</c:v>
                </c:pt>
                <c:pt idx="88">
                  <c:v>10.5</c:v>
                </c:pt>
                <c:pt idx="89">
                  <c:v>50</c:v>
                </c:pt>
                <c:pt idx="90">
                  <c:v>300.5</c:v>
                </c:pt>
                <c:pt idx="91">
                  <c:v>60.9</c:v>
                </c:pt>
                <c:pt idx="92">
                  <c:v>199.5</c:v>
                </c:pt>
                <c:pt idx="93">
                  <c:v>50</c:v>
                </c:pt>
                <c:pt idx="94">
                  <c:v>45</c:v>
                </c:pt>
                <c:pt idx="95">
                  <c:v>94.5</c:v>
                </c:pt>
                <c:pt idx="96">
                  <c:v>50</c:v>
                </c:pt>
                <c:pt idx="97">
                  <c:v>100.5</c:v>
                </c:pt>
                <c:pt idx="98">
                  <c:v>26</c:v>
                </c:pt>
                <c:pt idx="99">
                  <c:v>50.4</c:v>
                </c:pt>
                <c:pt idx="100">
                  <c:v>21</c:v>
                </c:pt>
                <c:pt idx="101">
                  <c:v>14.7</c:v>
                </c:pt>
                <c:pt idx="102">
                  <c:v>79.8</c:v>
                </c:pt>
                <c:pt idx="103">
                  <c:v>100.65</c:v>
                </c:pt>
                <c:pt idx="104">
                  <c:v>6</c:v>
                </c:pt>
                <c:pt idx="105">
                  <c:v>29.4</c:v>
                </c:pt>
                <c:pt idx="106">
                  <c:v>5</c:v>
                </c:pt>
                <c:pt idx="107">
                  <c:v>29.4</c:v>
                </c:pt>
                <c:pt idx="108">
                  <c:v>100.65</c:v>
                </c:pt>
                <c:pt idx="109">
                  <c:v>21</c:v>
                </c:pt>
                <c:pt idx="110">
                  <c:v>21</c:v>
                </c:pt>
                <c:pt idx="111">
                  <c:v>48</c:v>
                </c:pt>
                <c:pt idx="112">
                  <c:v>59.8</c:v>
                </c:pt>
                <c:pt idx="113">
                  <c:v>52.8</c:v>
                </c:pt>
                <c:pt idx="114">
                  <c:v>57.5</c:v>
                </c:pt>
                <c:pt idx="115">
                  <c:v>51</c:v>
                </c:pt>
                <c:pt idx="116">
                  <c:v>50.4</c:v>
                </c:pt>
                <c:pt idx="117">
                  <c:v>25.2</c:v>
                </c:pt>
                <c:pt idx="118">
                  <c:v>30</c:v>
                </c:pt>
                <c:pt idx="119">
                  <c:v>20.46</c:v>
                </c:pt>
                <c:pt idx="120">
                  <c:v>105</c:v>
                </c:pt>
                <c:pt idx="121">
                  <c:v>99</c:v>
                </c:pt>
                <c:pt idx="122">
                  <c:v>30</c:v>
                </c:pt>
                <c:pt idx="123">
                  <c:v>100.43333333333334</c:v>
                </c:pt>
                <c:pt idx="124">
                  <c:v>150</c:v>
                </c:pt>
                <c:pt idx="125">
                  <c:v>99</c:v>
                </c:pt>
                <c:pt idx="126">
                  <c:v>75</c:v>
                </c:pt>
                <c:pt idx="127">
                  <c:v>96</c:v>
                </c:pt>
                <c:pt idx="128">
                  <c:v>50</c:v>
                </c:pt>
                <c:pt idx="129">
                  <c:v>50</c:v>
                </c:pt>
                <c:pt idx="130">
                  <c:v>98.7</c:v>
                </c:pt>
                <c:pt idx="131">
                  <c:v>24</c:v>
                </c:pt>
                <c:pt idx="132">
                  <c:v>24</c:v>
                </c:pt>
                <c:pt idx="133">
                  <c:v>50</c:v>
                </c:pt>
                <c:pt idx="134">
                  <c:v>99</c:v>
                </c:pt>
                <c:pt idx="135">
                  <c:v>165.6</c:v>
                </c:pt>
                <c:pt idx="136">
                  <c:v>99</c:v>
                </c:pt>
                <c:pt idx="137">
                  <c:v>19.5</c:v>
                </c:pt>
                <c:pt idx="138">
                  <c:v>24</c:v>
                </c:pt>
                <c:pt idx="139">
                  <c:v>200.86666666666667</c:v>
                </c:pt>
                <c:pt idx="140">
                  <c:v>81</c:v>
                </c:pt>
                <c:pt idx="141">
                  <c:v>100</c:v>
                </c:pt>
                <c:pt idx="142">
                  <c:v>106</c:v>
                </c:pt>
                <c:pt idx="143">
                  <c:v>100.5</c:v>
                </c:pt>
                <c:pt idx="144">
                  <c:v>54</c:v>
                </c:pt>
                <c:pt idx="145">
                  <c:v>102.9</c:v>
                </c:pt>
                <c:pt idx="146">
                  <c:v>40</c:v>
                </c:pt>
                <c:pt idx="147">
                  <c:v>38</c:v>
                </c:pt>
                <c:pt idx="148">
                  <c:v>10</c:v>
                </c:pt>
                <c:pt idx="149">
                  <c:v>99</c:v>
                </c:pt>
                <c:pt idx="150">
                  <c:v>4.5</c:v>
                </c:pt>
                <c:pt idx="151">
                  <c:v>50.25</c:v>
                </c:pt>
                <c:pt idx="152">
                  <c:v>50.25</c:v>
                </c:pt>
                <c:pt idx="153">
                  <c:v>63</c:v>
                </c:pt>
                <c:pt idx="154">
                  <c:v>30</c:v>
                </c:pt>
                <c:pt idx="155">
                  <c:v>72</c:v>
                </c:pt>
                <c:pt idx="156">
                  <c:v>76.5</c:v>
                </c:pt>
                <c:pt idx="157">
                  <c:v>290</c:v>
                </c:pt>
                <c:pt idx="158">
                  <c:v>290</c:v>
                </c:pt>
                <c:pt idx="159">
                  <c:v>265</c:v>
                </c:pt>
                <c:pt idx="160">
                  <c:v>15</c:v>
                </c:pt>
                <c:pt idx="161">
                  <c:v>50</c:v>
                </c:pt>
                <c:pt idx="162">
                  <c:v>62.5</c:v>
                </c:pt>
                <c:pt idx="163">
                  <c:v>99</c:v>
                </c:pt>
                <c:pt idx="164">
                  <c:v>49.5</c:v>
                </c:pt>
                <c:pt idx="165">
                  <c:v>40.5</c:v>
                </c:pt>
                <c:pt idx="166">
                  <c:v>50</c:v>
                </c:pt>
                <c:pt idx="167">
                  <c:v>50</c:v>
                </c:pt>
                <c:pt idx="168">
                  <c:v>99</c:v>
                </c:pt>
                <c:pt idx="169">
                  <c:v>101.2</c:v>
                </c:pt>
                <c:pt idx="170">
                  <c:v>150</c:v>
                </c:pt>
                <c:pt idx="171">
                  <c:v>100</c:v>
                </c:pt>
                <c:pt idx="172">
                  <c:v>25</c:v>
                </c:pt>
                <c:pt idx="173">
                  <c:v>49.5</c:v>
                </c:pt>
                <c:pt idx="174">
                  <c:v>150.1</c:v>
                </c:pt>
                <c:pt idx="175">
                  <c:v>151.80000000000001</c:v>
                </c:pt>
                <c:pt idx="176">
                  <c:v>79.5</c:v>
                </c:pt>
                <c:pt idx="177">
                  <c:v>18.899999999999999</c:v>
                </c:pt>
                <c:pt idx="178">
                  <c:v>50.4</c:v>
                </c:pt>
                <c:pt idx="179">
                  <c:v>98.9</c:v>
                </c:pt>
                <c:pt idx="180">
                  <c:v>99</c:v>
                </c:pt>
                <c:pt idx="181">
                  <c:v>150</c:v>
                </c:pt>
                <c:pt idx="182">
                  <c:v>51</c:v>
                </c:pt>
                <c:pt idx="183">
                  <c:v>49.5</c:v>
                </c:pt>
                <c:pt idx="184">
                  <c:v>49.5</c:v>
                </c:pt>
                <c:pt idx="185">
                  <c:v>24.75</c:v>
                </c:pt>
                <c:pt idx="186">
                  <c:v>8</c:v>
                </c:pt>
                <c:pt idx="187">
                  <c:v>63</c:v>
                </c:pt>
                <c:pt idx="188">
                  <c:v>30</c:v>
                </c:pt>
                <c:pt idx="189">
                  <c:v>12</c:v>
                </c:pt>
                <c:pt idx="190">
                  <c:v>96.6</c:v>
                </c:pt>
                <c:pt idx="191">
                  <c:v>49.5</c:v>
                </c:pt>
                <c:pt idx="192">
                  <c:v>124.5</c:v>
                </c:pt>
                <c:pt idx="193">
                  <c:v>70</c:v>
                </c:pt>
                <c:pt idx="194">
                  <c:v>22.5</c:v>
                </c:pt>
                <c:pt idx="195">
                  <c:v>102.3</c:v>
                </c:pt>
                <c:pt idx="196">
                  <c:v>205.5</c:v>
                </c:pt>
                <c:pt idx="197">
                  <c:v>70</c:v>
                </c:pt>
                <c:pt idx="198">
                  <c:v>51</c:v>
                </c:pt>
                <c:pt idx="199">
                  <c:v>22.5</c:v>
                </c:pt>
                <c:pt idx="200">
                  <c:v>21</c:v>
                </c:pt>
                <c:pt idx="201">
                  <c:v>21</c:v>
                </c:pt>
                <c:pt idx="202">
                  <c:v>69</c:v>
                </c:pt>
                <c:pt idx="203">
                  <c:v>100</c:v>
                </c:pt>
                <c:pt idx="204">
                  <c:v>18.899999999999999</c:v>
                </c:pt>
                <c:pt idx="205">
                  <c:v>16.8</c:v>
                </c:pt>
                <c:pt idx="206">
                  <c:v>90</c:v>
                </c:pt>
                <c:pt idx="207">
                  <c:v>200.2</c:v>
                </c:pt>
                <c:pt idx="208">
                  <c:v>36</c:v>
                </c:pt>
                <c:pt idx="209">
                  <c:v>151.80000000000001</c:v>
                </c:pt>
                <c:pt idx="210">
                  <c:v>129.6</c:v>
                </c:pt>
                <c:pt idx="211">
                  <c:v>150</c:v>
                </c:pt>
                <c:pt idx="212">
                  <c:v>99</c:v>
                </c:pt>
                <c:pt idx="213">
                  <c:v>5</c:v>
                </c:pt>
                <c:pt idx="214">
                  <c:v>60</c:v>
                </c:pt>
                <c:pt idx="215">
                  <c:v>50</c:v>
                </c:pt>
                <c:pt idx="216">
                  <c:v>209.4</c:v>
                </c:pt>
                <c:pt idx="217">
                  <c:v>150</c:v>
                </c:pt>
                <c:pt idx="218">
                  <c:v>168</c:v>
                </c:pt>
                <c:pt idx="219">
                  <c:v>150</c:v>
                </c:pt>
                <c:pt idx="220">
                  <c:v>150</c:v>
                </c:pt>
                <c:pt idx="221">
                  <c:v>150</c:v>
                </c:pt>
                <c:pt idx="222">
                  <c:v>102</c:v>
                </c:pt>
                <c:pt idx="223">
                  <c:v>50</c:v>
                </c:pt>
                <c:pt idx="224">
                  <c:v>10.25</c:v>
                </c:pt>
                <c:pt idx="225">
                  <c:v>120</c:v>
                </c:pt>
                <c:pt idx="226">
                  <c:v>70</c:v>
                </c:pt>
                <c:pt idx="227">
                  <c:v>151.80000000000001</c:v>
                </c:pt>
                <c:pt idx="228">
                  <c:v>81</c:v>
                </c:pt>
                <c:pt idx="229">
                  <c:v>198</c:v>
                </c:pt>
                <c:pt idx="230">
                  <c:v>65.099999999999994</c:v>
                </c:pt>
                <c:pt idx="231">
                  <c:v>250.2</c:v>
                </c:pt>
                <c:pt idx="232">
                  <c:v>40.5</c:v>
                </c:pt>
                <c:pt idx="233">
                  <c:v>102.4</c:v>
                </c:pt>
                <c:pt idx="234">
                  <c:v>50.4</c:v>
                </c:pt>
                <c:pt idx="235">
                  <c:v>51</c:v>
                </c:pt>
                <c:pt idx="236">
                  <c:v>143.5</c:v>
                </c:pt>
                <c:pt idx="237">
                  <c:v>32.5</c:v>
                </c:pt>
                <c:pt idx="238">
                  <c:v>20</c:v>
                </c:pt>
                <c:pt idx="239">
                  <c:v>250.8</c:v>
                </c:pt>
                <c:pt idx="240">
                  <c:v>36</c:v>
                </c:pt>
                <c:pt idx="241">
                  <c:v>102</c:v>
                </c:pt>
                <c:pt idx="242">
                  <c:v>100</c:v>
                </c:pt>
                <c:pt idx="243">
                  <c:v>90</c:v>
                </c:pt>
                <c:pt idx="244">
                  <c:v>36.799999999999997</c:v>
                </c:pt>
                <c:pt idx="245">
                  <c:v>30</c:v>
                </c:pt>
                <c:pt idx="246">
                  <c:v>168</c:v>
                </c:pt>
                <c:pt idx="247">
                  <c:v>150</c:v>
                </c:pt>
                <c:pt idx="248">
                  <c:v>150</c:v>
                </c:pt>
                <c:pt idx="249">
                  <c:v>132</c:v>
                </c:pt>
                <c:pt idx="250">
                  <c:v>81.599999999999994</c:v>
                </c:pt>
                <c:pt idx="251">
                  <c:v>114</c:v>
                </c:pt>
                <c:pt idx="252">
                  <c:v>78.2</c:v>
                </c:pt>
                <c:pt idx="253">
                  <c:v>42.5</c:v>
                </c:pt>
                <c:pt idx="254">
                  <c:v>99.2</c:v>
                </c:pt>
                <c:pt idx="255">
                  <c:v>99.2</c:v>
                </c:pt>
                <c:pt idx="256">
                  <c:v>102.5</c:v>
                </c:pt>
                <c:pt idx="257">
                  <c:v>110.4</c:v>
                </c:pt>
                <c:pt idx="258">
                  <c:v>199.8</c:v>
                </c:pt>
                <c:pt idx="259">
                  <c:v>49</c:v>
                </c:pt>
                <c:pt idx="260">
                  <c:v>79.2</c:v>
                </c:pt>
                <c:pt idx="261">
                  <c:v>55.2</c:v>
                </c:pt>
                <c:pt idx="262">
                  <c:v>148.80000000000001</c:v>
                </c:pt>
                <c:pt idx="263">
                  <c:v>80</c:v>
                </c:pt>
                <c:pt idx="264">
                  <c:v>49.8</c:v>
                </c:pt>
                <c:pt idx="265">
                  <c:v>31.68</c:v>
                </c:pt>
                <c:pt idx="266">
                  <c:v>161</c:v>
                </c:pt>
                <c:pt idx="267">
                  <c:v>99</c:v>
                </c:pt>
                <c:pt idx="268">
                  <c:v>201</c:v>
                </c:pt>
                <c:pt idx="269">
                  <c:v>167.89999999999998</c:v>
                </c:pt>
                <c:pt idx="270">
                  <c:v>78.2</c:v>
                </c:pt>
                <c:pt idx="271">
                  <c:v>78.2</c:v>
                </c:pt>
                <c:pt idx="272">
                  <c:v>50</c:v>
                </c:pt>
                <c:pt idx="273">
                  <c:v>38.46</c:v>
                </c:pt>
                <c:pt idx="274">
                  <c:v>27.3</c:v>
                </c:pt>
                <c:pt idx="275">
                  <c:v>48</c:v>
                </c:pt>
                <c:pt idx="276">
                  <c:v>34.200000000000003</c:v>
                </c:pt>
                <c:pt idx="277">
                  <c:v>28.5</c:v>
                </c:pt>
                <c:pt idx="278">
                  <c:v>257.60000000000002</c:v>
                </c:pt>
                <c:pt idx="279">
                  <c:v>100</c:v>
                </c:pt>
                <c:pt idx="280">
                  <c:v>155.1</c:v>
                </c:pt>
                <c:pt idx="281">
                  <c:v>100.8</c:v>
                </c:pt>
                <c:pt idx="282">
                  <c:v>165.6</c:v>
                </c:pt>
                <c:pt idx="283">
                  <c:v>131.1</c:v>
                </c:pt>
                <c:pt idx="284">
                  <c:v>214.4</c:v>
                </c:pt>
                <c:pt idx="285">
                  <c:v>150.36000000000001</c:v>
                </c:pt>
                <c:pt idx="286">
                  <c:v>108</c:v>
                </c:pt>
                <c:pt idx="287">
                  <c:v>115</c:v>
                </c:pt>
                <c:pt idx="288">
                  <c:v>202</c:v>
                </c:pt>
                <c:pt idx="289">
                  <c:v>40</c:v>
                </c:pt>
                <c:pt idx="290">
                  <c:v>200</c:v>
                </c:pt>
                <c:pt idx="291">
                  <c:v>104.4</c:v>
                </c:pt>
                <c:pt idx="292">
                  <c:v>20</c:v>
                </c:pt>
                <c:pt idx="293">
                  <c:v>199.92</c:v>
                </c:pt>
                <c:pt idx="294">
                  <c:v>162</c:v>
                </c:pt>
                <c:pt idx="295">
                  <c:v>102.5</c:v>
                </c:pt>
                <c:pt idx="296">
                  <c:v>120</c:v>
                </c:pt>
                <c:pt idx="297">
                  <c:v>42</c:v>
                </c:pt>
                <c:pt idx="298">
                  <c:v>200</c:v>
                </c:pt>
                <c:pt idx="299">
                  <c:v>50</c:v>
                </c:pt>
                <c:pt idx="300">
                  <c:v>37.5</c:v>
                </c:pt>
                <c:pt idx="301">
                  <c:v>100.8</c:v>
                </c:pt>
                <c:pt idx="302">
                  <c:v>104</c:v>
                </c:pt>
                <c:pt idx="303">
                  <c:v>201.6</c:v>
                </c:pt>
                <c:pt idx="304">
                  <c:v>92.34</c:v>
                </c:pt>
                <c:pt idx="305">
                  <c:v>100.65</c:v>
                </c:pt>
                <c:pt idx="306">
                  <c:v>48</c:v>
                </c:pt>
                <c:pt idx="307">
                  <c:v>100.8</c:v>
                </c:pt>
                <c:pt idx="308">
                  <c:v>98.9</c:v>
                </c:pt>
                <c:pt idx="309">
                  <c:v>59.8</c:v>
                </c:pt>
                <c:pt idx="310">
                  <c:v>49.5</c:v>
                </c:pt>
                <c:pt idx="311">
                  <c:v>39.9</c:v>
                </c:pt>
                <c:pt idx="312">
                  <c:v>20.65</c:v>
                </c:pt>
                <c:pt idx="313">
                  <c:v>75</c:v>
                </c:pt>
                <c:pt idx="314">
                  <c:v>201.25</c:v>
                </c:pt>
                <c:pt idx="315">
                  <c:v>79.599999999999994</c:v>
                </c:pt>
                <c:pt idx="316">
                  <c:v>49.2</c:v>
                </c:pt>
                <c:pt idx="317">
                  <c:v>110.4</c:v>
                </c:pt>
                <c:pt idx="318">
                  <c:v>78.400000000000006</c:v>
                </c:pt>
                <c:pt idx="319">
                  <c:v>30.4</c:v>
                </c:pt>
                <c:pt idx="320">
                  <c:v>14.4</c:v>
                </c:pt>
                <c:pt idx="321">
                  <c:v>310.39999999999998</c:v>
                </c:pt>
                <c:pt idx="322">
                  <c:v>21</c:v>
                </c:pt>
                <c:pt idx="323">
                  <c:v>30.400000000000002</c:v>
                </c:pt>
                <c:pt idx="324">
                  <c:v>50</c:v>
                </c:pt>
                <c:pt idx="325">
                  <c:v>91</c:v>
                </c:pt>
                <c:pt idx="326">
                  <c:v>51.2</c:v>
                </c:pt>
                <c:pt idx="327">
                  <c:v>202</c:v>
                </c:pt>
                <c:pt idx="328">
                  <c:v>48</c:v>
                </c:pt>
                <c:pt idx="329">
                  <c:v>54</c:v>
                </c:pt>
                <c:pt idx="330">
                  <c:v>69</c:v>
                </c:pt>
                <c:pt idx="331">
                  <c:v>100.3</c:v>
                </c:pt>
                <c:pt idx="332">
                  <c:v>50</c:v>
                </c:pt>
                <c:pt idx="333">
                  <c:v>15</c:v>
                </c:pt>
                <c:pt idx="334">
                  <c:v>74.8</c:v>
                </c:pt>
                <c:pt idx="335">
                  <c:v>200.6</c:v>
                </c:pt>
                <c:pt idx="336">
                  <c:v>74.8</c:v>
                </c:pt>
                <c:pt idx="337">
                  <c:v>62.4</c:v>
                </c:pt>
                <c:pt idx="338">
                  <c:v>39</c:v>
                </c:pt>
                <c:pt idx="339">
                  <c:v>200</c:v>
                </c:pt>
                <c:pt idx="340">
                  <c:v>200</c:v>
                </c:pt>
                <c:pt idx="341">
                  <c:v>200</c:v>
                </c:pt>
                <c:pt idx="342">
                  <c:v>250</c:v>
                </c:pt>
                <c:pt idx="343">
                  <c:v>199</c:v>
                </c:pt>
                <c:pt idx="344">
                  <c:v>102.4</c:v>
                </c:pt>
                <c:pt idx="345">
                  <c:v>80</c:v>
                </c:pt>
                <c:pt idx="346">
                  <c:v>200</c:v>
                </c:pt>
                <c:pt idx="347">
                  <c:v>50.4</c:v>
                </c:pt>
                <c:pt idx="348">
                  <c:v>80</c:v>
                </c:pt>
                <c:pt idx="349">
                  <c:v>100</c:v>
                </c:pt>
                <c:pt idx="350">
                  <c:v>249.9</c:v>
                </c:pt>
                <c:pt idx="351">
                  <c:v>150</c:v>
                </c:pt>
                <c:pt idx="352">
                  <c:v>205.7</c:v>
                </c:pt>
                <c:pt idx="353">
                  <c:v>20</c:v>
                </c:pt>
                <c:pt idx="354">
                  <c:v>184.8</c:v>
                </c:pt>
                <c:pt idx="355">
                  <c:v>147.6</c:v>
                </c:pt>
                <c:pt idx="356">
                  <c:v>60</c:v>
                </c:pt>
                <c:pt idx="357">
                  <c:v>198.9</c:v>
                </c:pt>
                <c:pt idx="358">
                  <c:v>200</c:v>
                </c:pt>
                <c:pt idx="359">
                  <c:v>200</c:v>
                </c:pt>
                <c:pt idx="360">
                  <c:v>199.8</c:v>
                </c:pt>
                <c:pt idx="361">
                  <c:v>400</c:v>
                </c:pt>
                <c:pt idx="362">
                  <c:v>19.8</c:v>
                </c:pt>
                <c:pt idx="363">
                  <c:v>249.2</c:v>
                </c:pt>
                <c:pt idx="364">
                  <c:v>172</c:v>
                </c:pt>
                <c:pt idx="365">
                  <c:v>106</c:v>
                </c:pt>
                <c:pt idx="366">
                  <c:v>201.6</c:v>
                </c:pt>
                <c:pt idx="367">
                  <c:v>34.200000000000003</c:v>
                </c:pt>
                <c:pt idx="368">
                  <c:v>51</c:v>
                </c:pt>
                <c:pt idx="369">
                  <c:v>98</c:v>
                </c:pt>
                <c:pt idx="370">
                  <c:v>149.6</c:v>
                </c:pt>
                <c:pt idx="371">
                  <c:v>100.3</c:v>
                </c:pt>
                <c:pt idx="372">
                  <c:v>78.2</c:v>
                </c:pt>
                <c:pt idx="373">
                  <c:v>99</c:v>
                </c:pt>
                <c:pt idx="374">
                  <c:v>299.7</c:v>
                </c:pt>
                <c:pt idx="375">
                  <c:v>150</c:v>
                </c:pt>
                <c:pt idx="376">
                  <c:v>175</c:v>
                </c:pt>
                <c:pt idx="377">
                  <c:v>115.99999999999999</c:v>
                </c:pt>
                <c:pt idx="378">
                  <c:v>100</c:v>
                </c:pt>
                <c:pt idx="379">
                  <c:v>30</c:v>
                </c:pt>
                <c:pt idx="380">
                  <c:v>42.95</c:v>
                </c:pt>
                <c:pt idx="381">
                  <c:v>140</c:v>
                </c:pt>
                <c:pt idx="382">
                  <c:v>100</c:v>
                </c:pt>
                <c:pt idx="383">
                  <c:v>200</c:v>
                </c:pt>
                <c:pt idx="384">
                  <c:v>150</c:v>
                </c:pt>
                <c:pt idx="385">
                  <c:v>150</c:v>
                </c:pt>
                <c:pt idx="386">
                  <c:v>100</c:v>
                </c:pt>
                <c:pt idx="387">
                  <c:v>73.5</c:v>
                </c:pt>
                <c:pt idx="388">
                  <c:v>50</c:v>
                </c:pt>
                <c:pt idx="389">
                  <c:v>78</c:v>
                </c:pt>
                <c:pt idx="390">
                  <c:v>300</c:v>
                </c:pt>
                <c:pt idx="391">
                  <c:v>208.27</c:v>
                </c:pt>
                <c:pt idx="392">
                  <c:v>149</c:v>
                </c:pt>
                <c:pt idx="393">
                  <c:v>20</c:v>
                </c:pt>
                <c:pt idx="394">
                  <c:v>20</c:v>
                </c:pt>
                <c:pt idx="395">
                  <c:v>200.91</c:v>
                </c:pt>
                <c:pt idx="396">
                  <c:v>36</c:v>
                </c:pt>
                <c:pt idx="397">
                  <c:v>208</c:v>
                </c:pt>
                <c:pt idx="398">
                  <c:v>80</c:v>
                </c:pt>
                <c:pt idx="399">
                  <c:v>324</c:v>
                </c:pt>
                <c:pt idx="400">
                  <c:v>100.05</c:v>
                </c:pt>
                <c:pt idx="401">
                  <c:v>25</c:v>
                </c:pt>
                <c:pt idx="402">
                  <c:v>98</c:v>
                </c:pt>
                <c:pt idx="403">
                  <c:v>200</c:v>
                </c:pt>
                <c:pt idx="404">
                  <c:v>30</c:v>
                </c:pt>
                <c:pt idx="405">
                  <c:v>198</c:v>
                </c:pt>
                <c:pt idx="406">
                  <c:v>149.03</c:v>
                </c:pt>
                <c:pt idx="407">
                  <c:v>64.8</c:v>
                </c:pt>
                <c:pt idx="408">
                  <c:v>100.8</c:v>
                </c:pt>
                <c:pt idx="409">
                  <c:v>199.8</c:v>
                </c:pt>
                <c:pt idx="410">
                  <c:v>99.1</c:v>
                </c:pt>
                <c:pt idx="411">
                  <c:v>149.5</c:v>
                </c:pt>
                <c:pt idx="412">
                  <c:v>29.9</c:v>
                </c:pt>
                <c:pt idx="413">
                  <c:v>206.55</c:v>
                </c:pt>
                <c:pt idx="414">
                  <c:v>200</c:v>
                </c:pt>
                <c:pt idx="415">
                  <c:v>200</c:v>
                </c:pt>
                <c:pt idx="416">
                  <c:v>75</c:v>
                </c:pt>
                <c:pt idx="417">
                  <c:v>25</c:v>
                </c:pt>
                <c:pt idx="418">
                  <c:v>7</c:v>
                </c:pt>
                <c:pt idx="419">
                  <c:v>99.25</c:v>
                </c:pt>
                <c:pt idx="420">
                  <c:v>149.72999999999999</c:v>
                </c:pt>
                <c:pt idx="421">
                  <c:v>7.2</c:v>
                </c:pt>
                <c:pt idx="422">
                  <c:v>140</c:v>
                </c:pt>
                <c:pt idx="423">
                  <c:v>119.7</c:v>
                </c:pt>
                <c:pt idx="424">
                  <c:v>46</c:v>
                </c:pt>
                <c:pt idx="425">
                  <c:v>199.2</c:v>
                </c:pt>
                <c:pt idx="426">
                  <c:v>75.400000000000006</c:v>
                </c:pt>
                <c:pt idx="427">
                  <c:v>216.44</c:v>
                </c:pt>
                <c:pt idx="428">
                  <c:v>199.52</c:v>
                </c:pt>
                <c:pt idx="429">
                  <c:v>49.5</c:v>
                </c:pt>
                <c:pt idx="430">
                  <c:v>298.2</c:v>
                </c:pt>
                <c:pt idx="431">
                  <c:v>79.75</c:v>
                </c:pt>
                <c:pt idx="432">
                  <c:v>43.2</c:v>
                </c:pt>
                <c:pt idx="433">
                  <c:v>40.590000000000003</c:v>
                </c:pt>
                <c:pt idx="434">
                  <c:v>27</c:v>
                </c:pt>
                <c:pt idx="435">
                  <c:v>200</c:v>
                </c:pt>
                <c:pt idx="436">
                  <c:v>66</c:v>
                </c:pt>
                <c:pt idx="437">
                  <c:v>100</c:v>
                </c:pt>
                <c:pt idx="438">
                  <c:v>100.05</c:v>
                </c:pt>
                <c:pt idx="439">
                  <c:v>128.69999999999999</c:v>
                </c:pt>
                <c:pt idx="440">
                  <c:v>200.8</c:v>
                </c:pt>
                <c:pt idx="441">
                  <c:v>231.05</c:v>
                </c:pt>
                <c:pt idx="442">
                  <c:v>216.2</c:v>
                </c:pt>
                <c:pt idx="443">
                  <c:v>106.7</c:v>
                </c:pt>
                <c:pt idx="444">
                  <c:v>15</c:v>
                </c:pt>
                <c:pt idx="445">
                  <c:v>2.38</c:v>
                </c:pt>
                <c:pt idx="446">
                  <c:v>100</c:v>
                </c:pt>
                <c:pt idx="447">
                  <c:v>15.59</c:v>
                </c:pt>
                <c:pt idx="448">
                  <c:v>160</c:v>
                </c:pt>
                <c:pt idx="449">
                  <c:v>75</c:v>
                </c:pt>
                <c:pt idx="450">
                  <c:v>132</c:v>
                </c:pt>
                <c:pt idx="451">
                  <c:v>16.100000000000001</c:v>
                </c:pt>
                <c:pt idx="452">
                  <c:v>100</c:v>
                </c:pt>
                <c:pt idx="453">
                  <c:v>200</c:v>
                </c:pt>
                <c:pt idx="454">
                  <c:v>102.5</c:v>
                </c:pt>
                <c:pt idx="455">
                  <c:v>48.8</c:v>
                </c:pt>
                <c:pt idx="456">
                  <c:v>242</c:v>
                </c:pt>
                <c:pt idx="457">
                  <c:v>30</c:v>
                </c:pt>
                <c:pt idx="458">
                  <c:v>98</c:v>
                </c:pt>
                <c:pt idx="459">
                  <c:v>29.875</c:v>
                </c:pt>
                <c:pt idx="460">
                  <c:v>243.8</c:v>
                </c:pt>
                <c:pt idx="461">
                  <c:v>103.5</c:v>
                </c:pt>
                <c:pt idx="462">
                  <c:v>211.66</c:v>
                </c:pt>
                <c:pt idx="463">
                  <c:v>200</c:v>
                </c:pt>
                <c:pt idx="464">
                  <c:v>100</c:v>
                </c:pt>
                <c:pt idx="465">
                  <c:v>83</c:v>
                </c:pt>
                <c:pt idx="466">
                  <c:v>166</c:v>
                </c:pt>
                <c:pt idx="467">
                  <c:v>50</c:v>
                </c:pt>
                <c:pt idx="468">
                  <c:v>97</c:v>
                </c:pt>
                <c:pt idx="469">
                  <c:v>226.56</c:v>
                </c:pt>
                <c:pt idx="470">
                  <c:v>216.6</c:v>
                </c:pt>
                <c:pt idx="471">
                  <c:v>79.900000000000006</c:v>
                </c:pt>
                <c:pt idx="472">
                  <c:v>301.02</c:v>
                </c:pt>
                <c:pt idx="473">
                  <c:v>80.64</c:v>
                </c:pt>
                <c:pt idx="474">
                  <c:v>45.36</c:v>
                </c:pt>
                <c:pt idx="475">
                  <c:v>250.4</c:v>
                </c:pt>
                <c:pt idx="476">
                  <c:v>97.2</c:v>
                </c:pt>
                <c:pt idx="477">
                  <c:v>21.6</c:v>
                </c:pt>
                <c:pt idx="478">
                  <c:v>199.4</c:v>
                </c:pt>
                <c:pt idx="479">
                  <c:v>299.36</c:v>
                </c:pt>
                <c:pt idx="480">
                  <c:v>153.6</c:v>
                </c:pt>
                <c:pt idx="481">
                  <c:v>161</c:v>
                </c:pt>
                <c:pt idx="482">
                  <c:v>250</c:v>
                </c:pt>
                <c:pt idx="483">
                  <c:v>171</c:v>
                </c:pt>
                <c:pt idx="484">
                  <c:v>21.6</c:v>
                </c:pt>
                <c:pt idx="485">
                  <c:v>46.5</c:v>
                </c:pt>
                <c:pt idx="486">
                  <c:v>398.6</c:v>
                </c:pt>
                <c:pt idx="487">
                  <c:v>236.5</c:v>
                </c:pt>
                <c:pt idx="488">
                  <c:v>136.80000000000001</c:v>
                </c:pt>
                <c:pt idx="489">
                  <c:v>102</c:v>
                </c:pt>
                <c:pt idx="490">
                  <c:v>104</c:v>
                </c:pt>
                <c:pt idx="491">
                  <c:v>134.08000000000001</c:v>
                </c:pt>
                <c:pt idx="492">
                  <c:v>199.54</c:v>
                </c:pt>
                <c:pt idx="493">
                  <c:v>144</c:v>
                </c:pt>
                <c:pt idx="494">
                  <c:v>160</c:v>
                </c:pt>
                <c:pt idx="495">
                  <c:v>96.7</c:v>
                </c:pt>
                <c:pt idx="496">
                  <c:v>104</c:v>
                </c:pt>
                <c:pt idx="497">
                  <c:v>200</c:v>
                </c:pt>
                <c:pt idx="498">
                  <c:v>72.599999999999994</c:v>
                </c:pt>
                <c:pt idx="499">
                  <c:v>76.8</c:v>
                </c:pt>
                <c:pt idx="500">
                  <c:v>128</c:v>
                </c:pt>
                <c:pt idx="501">
                  <c:v>300</c:v>
                </c:pt>
                <c:pt idx="502">
                  <c:v>110.00000000000001</c:v>
                </c:pt>
                <c:pt idx="503">
                  <c:v>90</c:v>
                </c:pt>
                <c:pt idx="504">
                  <c:v>302.39999999999998</c:v>
                </c:pt>
                <c:pt idx="505">
                  <c:v>100</c:v>
                </c:pt>
                <c:pt idx="506">
                  <c:v>76.5</c:v>
                </c:pt>
                <c:pt idx="507">
                  <c:v>200</c:v>
                </c:pt>
                <c:pt idx="508">
                  <c:v>14.4</c:v>
                </c:pt>
                <c:pt idx="509">
                  <c:v>56.2</c:v>
                </c:pt>
                <c:pt idx="510">
                  <c:v>50.1</c:v>
                </c:pt>
                <c:pt idx="511">
                  <c:v>172.54842630833929</c:v>
                </c:pt>
                <c:pt idx="512">
                  <c:v>26.321573691660728</c:v>
                </c:pt>
                <c:pt idx="513">
                  <c:v>331</c:v>
                </c:pt>
                <c:pt idx="514">
                  <c:v>53.6</c:v>
                </c:pt>
                <c:pt idx="515">
                  <c:v>100</c:v>
                </c:pt>
                <c:pt idx="516">
                  <c:v>225</c:v>
                </c:pt>
                <c:pt idx="517">
                  <c:v>29.5</c:v>
                </c:pt>
                <c:pt idx="518">
                  <c:v>300.60000000000002</c:v>
                </c:pt>
                <c:pt idx="519">
                  <c:v>250.7</c:v>
                </c:pt>
                <c:pt idx="520">
                  <c:v>33.799999999999997</c:v>
                </c:pt>
                <c:pt idx="521">
                  <c:v>80</c:v>
                </c:pt>
                <c:pt idx="522">
                  <c:v>50</c:v>
                </c:pt>
                <c:pt idx="523">
                  <c:v>29.9</c:v>
                </c:pt>
                <c:pt idx="524">
                  <c:v>197.4</c:v>
                </c:pt>
              </c:numCache>
            </c:numRef>
          </c:bubbleSize>
          <c:bubble3D val="0"/>
          <c:extLst>
            <c:ext xmlns:c16="http://schemas.microsoft.com/office/drawing/2014/chart" uri="{C3380CC4-5D6E-409C-BE32-E72D297353CC}">
              <c16:uniqueId val="{00000004-5F75-46D8-A4F8-2C646965DA93}"/>
            </c:ext>
          </c:extLst>
        </c:ser>
        <c:dLbls>
          <c:showLegendKey val="0"/>
          <c:showVal val="0"/>
          <c:showCatName val="0"/>
          <c:showSerName val="0"/>
          <c:showPercent val="0"/>
          <c:showBubbleSize val="0"/>
        </c:dLbls>
        <c:bubbleScale val="33"/>
        <c:showNegBubbles val="0"/>
        <c:axId val="358385920"/>
        <c:axId val="358531456"/>
      </c:bubbleChart>
      <c:valAx>
        <c:axId val="358385920"/>
        <c:scaling>
          <c:orientation val="minMax"/>
          <c:max val="44561"/>
          <c:min val="39814"/>
        </c:scaling>
        <c:delete val="0"/>
        <c:axPos val="b"/>
        <c:title>
          <c:tx>
            <c:rich>
              <a:bodyPr/>
              <a:lstStyle/>
              <a:p>
                <a:pPr>
                  <a:defRPr/>
                </a:pPr>
                <a:r>
                  <a:rPr lang="en-US"/>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a:solidFill>
                  <a:sysClr val="windowText" lastClr="000000"/>
                </a:solidFill>
              </a:defRPr>
            </a:pPr>
            <a:endParaRPr lang="en-US"/>
          </a:p>
        </c:txPr>
        <c:crossAx val="358531456"/>
        <c:crosses val="autoZero"/>
        <c:crossBetween val="midCat"/>
        <c:majorUnit val="366"/>
        <c:minorUnit val="366"/>
      </c:valAx>
      <c:valAx>
        <c:axId val="358531456"/>
        <c:scaling>
          <c:orientation val="minMax"/>
          <c:max val="14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58385920"/>
        <c:crosses val="autoZero"/>
        <c:crossBetween val="midCat"/>
      </c:valAx>
      <c:spPr>
        <a:noFill/>
        <a:ln w="25400">
          <a:noFill/>
        </a:ln>
      </c:spPr>
    </c:plotArea>
    <c:legend>
      <c:legendPos val="r"/>
      <c:layout>
        <c:manualLayout>
          <c:xMode val="edge"/>
          <c:yMode val="edge"/>
          <c:x val="0.83612899707081911"/>
          <c:y val="5.2217764524607621E-2"/>
          <c:w val="0.11918841444312826"/>
          <c:h val="0.221294044795709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2929516622922133E-2"/>
          <c:y val="4.9013040855158327E-2"/>
          <c:w val="0.93593767087707791"/>
          <c:h val="0.83535456275234765"/>
        </c:manualLayout>
      </c:layout>
      <c:lineChart>
        <c:grouping val="standard"/>
        <c:varyColors val="0"/>
        <c:ser>
          <c:idx val="0"/>
          <c:order val="0"/>
          <c:spPr>
            <a:ln w="28575" cap="rnd">
              <a:solidFill>
                <a:schemeClr val="tx1"/>
              </a:solidFill>
              <a:round/>
            </a:ln>
            <a:effectLst/>
          </c:spPr>
          <c:marker>
            <c:symbol val="none"/>
          </c:marker>
          <c:val>
            <c:numRef>
              <c:f>'Wind PPAs by Plant_Nominal'!$AR$29:$AR$41</c:f>
              <c:numCache>
                <c:formatCode>0.0</c:formatCode>
                <c:ptCount val="13"/>
                <c:pt idx="0">
                  <c:v>75.785564903854251</c:v>
                </c:pt>
                <c:pt idx="1">
                  <c:v>67.802694380038361</c:v>
                </c:pt>
                <c:pt idx="2">
                  <c:v>52.963467347641235</c:v>
                </c:pt>
                <c:pt idx="3">
                  <c:v>41.783201043645249</c:v>
                </c:pt>
                <c:pt idx="4">
                  <c:v>30.726750166439757</c:v>
                </c:pt>
                <c:pt idx="5">
                  <c:v>29.232509648471165</c:v>
                </c:pt>
                <c:pt idx="6">
                  <c:v>36.015969298532994</c:v>
                </c:pt>
                <c:pt idx="7">
                  <c:v>30.132109418380459</c:v>
                </c:pt>
                <c:pt idx="8">
                  <c:v>24.006457139903198</c:v>
                </c:pt>
                <c:pt idx="9">
                  <c:v>20.582811369153944</c:v>
                </c:pt>
                <c:pt idx="10">
                  <c:v>28.964253864173681</c:v>
                </c:pt>
                <c:pt idx="11">
                  <c:v>30.434986601239647</c:v>
                </c:pt>
                <c:pt idx="12">
                  <c:v>27.930061106893881</c:v>
                </c:pt>
              </c:numCache>
            </c:numRef>
          </c:val>
          <c:smooth val="0"/>
          <c:extLst>
            <c:ext xmlns:c16="http://schemas.microsoft.com/office/drawing/2014/chart" uri="{C3380CC4-5D6E-409C-BE32-E72D297353CC}">
              <c16:uniqueId val="{00000000-4859-421E-9EC1-F061499D3F83}"/>
            </c:ext>
          </c:extLst>
        </c:ser>
        <c:ser>
          <c:idx val="1"/>
          <c:order val="1"/>
          <c:spPr>
            <a:ln w="28575" cap="rnd">
              <a:solidFill>
                <a:schemeClr val="accent2"/>
              </a:solidFill>
              <a:prstDash val="sysDash"/>
              <a:round/>
            </a:ln>
            <a:effectLst/>
          </c:spPr>
          <c:marker>
            <c:symbol val="none"/>
          </c:marker>
          <c:val>
            <c:numRef>
              <c:f>'Wind PPAs by Plant_Nominal'!$AS$29:$AS$41</c:f>
              <c:numCache>
                <c:formatCode>0.0</c:formatCode>
                <c:ptCount val="13"/>
                <c:pt idx="0">
                  <c:v>#N/A</c:v>
                </c:pt>
                <c:pt idx="1">
                  <c:v>#N/A</c:v>
                </c:pt>
                <c:pt idx="2">
                  <c:v>#N/A</c:v>
                </c:pt>
                <c:pt idx="3">
                  <c:v>#N/A</c:v>
                </c:pt>
                <c:pt idx="4">
                  <c:v>#N/A</c:v>
                </c:pt>
                <c:pt idx="5">
                  <c:v>#N/A</c:v>
                </c:pt>
                <c:pt idx="6">
                  <c:v>#N/A</c:v>
                </c:pt>
                <c:pt idx="7">
                  <c:v>#N/A</c:v>
                </c:pt>
                <c:pt idx="8">
                  <c:v>#N/A</c:v>
                </c:pt>
                <c:pt idx="9">
                  <c:v>22.118181818181814</c:v>
                </c:pt>
                <c:pt idx="10">
                  <c:v>25.298214285714288</c:v>
                </c:pt>
                <c:pt idx="11">
                  <c:v>31.625</c:v>
                </c:pt>
                <c:pt idx="12">
                  <c:v>27.262499999999999</c:v>
                </c:pt>
              </c:numCache>
            </c:numRef>
          </c:val>
          <c:smooth val="0"/>
          <c:extLst>
            <c:ext xmlns:c16="http://schemas.microsoft.com/office/drawing/2014/chart" uri="{C3380CC4-5D6E-409C-BE32-E72D297353CC}">
              <c16:uniqueId val="{00000001-4859-421E-9EC1-F061499D3F83}"/>
            </c:ext>
          </c:extLst>
        </c:ser>
        <c:dLbls>
          <c:showLegendKey val="0"/>
          <c:showVal val="0"/>
          <c:showCatName val="0"/>
          <c:showSerName val="0"/>
          <c:showPercent val="0"/>
          <c:showBubbleSize val="0"/>
        </c:dLbls>
        <c:smooth val="0"/>
        <c:axId val="264473408"/>
        <c:axId val="264478328"/>
      </c:lineChart>
      <c:catAx>
        <c:axId val="264473408"/>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8328"/>
        <c:crosses val="autoZero"/>
        <c:auto val="1"/>
        <c:lblAlgn val="ctr"/>
        <c:lblOffset val="100"/>
        <c:noMultiLvlLbl val="0"/>
      </c:catAx>
      <c:valAx>
        <c:axId val="264478328"/>
        <c:scaling>
          <c:orientation val="minMax"/>
          <c:max val="140"/>
        </c:scaling>
        <c:delete val="0"/>
        <c:axPos val="l"/>
        <c:majorGridlines>
          <c:spPr>
            <a:ln w="9525" cap="flat" cmpd="sng" algn="ctr">
              <a:noFill/>
              <a:round/>
            </a:ln>
            <a:effectLst/>
          </c:spPr>
        </c:majorGridlines>
        <c:numFmt formatCode="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64473408"/>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9.917833751253087E-2"/>
          <c:w val="0.92933414404200687"/>
          <c:h val="0.70128089457567799"/>
        </c:manualLayout>
      </c:layout>
      <c:barChart>
        <c:barDir val="col"/>
        <c:grouping val="stacked"/>
        <c:varyColors val="0"/>
        <c:ser>
          <c:idx val="0"/>
          <c:order val="1"/>
          <c:tx>
            <c:v> Nationwide</c:v>
          </c:tx>
          <c:spPr>
            <a:solidFill>
              <a:schemeClr val="accent1">
                <a:lumMod val="60000"/>
                <a:lumOff val="40000"/>
              </a:schemeClr>
            </a:solidFill>
            <a:ln w="12700">
              <a:noFill/>
              <a:prstDash val="solid"/>
            </a:ln>
          </c:spPr>
          <c:invertIfNegative val="0"/>
          <c:cat>
            <c:strRef>
              <c:f>'Wind PPA Average'!$A$28:$A$46</c:f>
              <c:strCache>
                <c:ptCount val="19"/>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2020-21</c:v>
                </c:pt>
              </c:strCache>
            </c:strRef>
          </c:cat>
          <c:val>
            <c:numRef>
              <c:f>'Wind PPA Average'!$B$28:$B$46</c:f>
              <c:numCache>
                <c:formatCode>"$"#,##0_);\("$"#,##0\)</c:formatCode>
                <c:ptCount val="19"/>
                <c:pt idx="0">
                  <c:v>45.325453137755225</c:v>
                </c:pt>
                <c:pt idx="1">
                  <c:v>41.237465020019066</c:v>
                </c:pt>
                <c:pt idx="2">
                  <c:v>38.344040375586495</c:v>
                </c:pt>
                <c:pt idx="3">
                  <c:v>43.682496365981578</c:v>
                </c:pt>
                <c:pt idx="4">
                  <c:v>56.033460817570052</c:v>
                </c:pt>
                <c:pt idx="5">
                  <c:v>57.898837070045694</c:v>
                </c:pt>
                <c:pt idx="6">
                  <c:v>71.761936052288647</c:v>
                </c:pt>
                <c:pt idx="7">
                  <c:v>75.819492701357191</c:v>
                </c:pt>
                <c:pt idx="8">
                  <c:v>66.436864594594482</c:v>
                </c:pt>
                <c:pt idx="9">
                  <c:v>48.482605492471613</c:v>
                </c:pt>
                <c:pt idx="10">
                  <c:v>40.816150877511099</c:v>
                </c:pt>
                <c:pt idx="11">
                  <c:v>29.116618126000603</c:v>
                </c:pt>
                <c:pt idx="12">
                  <c:v>26.845889793028018</c:v>
                </c:pt>
                <c:pt idx="13">
                  <c:v>31.338610176073225</c:v>
                </c:pt>
                <c:pt idx="14">
                  <c:v>25.742925015296716</c:v>
                </c:pt>
                <c:pt idx="15">
                  <c:v>19.436062304276412</c:v>
                </c:pt>
                <c:pt idx="16">
                  <c:v>16.610631681361376</c:v>
                </c:pt>
                <c:pt idx="17">
                  <c:v>22.677480567926363</c:v>
                </c:pt>
                <c:pt idx="18">
                  <c:v>25.477909971113554</c:v>
                </c:pt>
              </c:numCache>
            </c:numRef>
          </c:val>
          <c:extLst>
            <c:ext xmlns:c16="http://schemas.microsoft.com/office/drawing/2014/chart" uri="{C3380CC4-5D6E-409C-BE32-E72D297353CC}">
              <c16:uniqueId val="{00000000-9D0D-4F53-B8C2-DEEBD2A3229D}"/>
            </c:ext>
          </c:extLst>
        </c:ser>
        <c:dLbls>
          <c:showLegendKey val="0"/>
          <c:showVal val="0"/>
          <c:showCatName val="0"/>
          <c:showSerName val="0"/>
          <c:showPercent val="0"/>
          <c:showBubbleSize val="0"/>
        </c:dLbls>
        <c:gapWidth val="30"/>
        <c:overlap val="100"/>
        <c:axId val="376344576"/>
        <c:axId val="376346496"/>
      </c:barChart>
      <c:lineChart>
        <c:grouping val="standard"/>
        <c:varyColors val="0"/>
        <c:ser>
          <c:idx val="2"/>
          <c:order val="0"/>
          <c:tx>
            <c:v> All Other Regions</c:v>
          </c:tx>
          <c:spPr>
            <a:ln w="31750">
              <a:solidFill>
                <a:schemeClr val="bg2">
                  <a:lumMod val="50000"/>
                </a:schemeClr>
              </a:solidFill>
            </a:ln>
          </c:spPr>
          <c:marker>
            <c:symbol val="none"/>
          </c:marker>
          <c:dPt>
            <c:idx val="2"/>
            <c:bubble3D val="0"/>
            <c:spPr>
              <a:ln w="31750">
                <a:solidFill>
                  <a:schemeClr val="bg2">
                    <a:lumMod val="50000"/>
                  </a:schemeClr>
                </a:solidFill>
                <a:prstDash val="solid"/>
              </a:ln>
            </c:spPr>
            <c:extLst>
              <c:ext xmlns:c16="http://schemas.microsoft.com/office/drawing/2014/chart" uri="{C3380CC4-5D6E-409C-BE32-E72D297353CC}">
                <c16:uniqueId val="{00000002-9D0D-4F53-B8C2-DEEBD2A3229D}"/>
              </c:ext>
            </c:extLst>
          </c:dPt>
          <c:dPt>
            <c:idx val="3"/>
            <c:bubble3D val="0"/>
            <c:spPr>
              <a:ln w="31750">
                <a:solidFill>
                  <a:schemeClr val="bg2">
                    <a:lumMod val="50000"/>
                  </a:schemeClr>
                </a:solidFill>
                <a:prstDash val="solid"/>
              </a:ln>
            </c:spPr>
            <c:extLst>
              <c:ext xmlns:c16="http://schemas.microsoft.com/office/drawing/2014/chart" uri="{C3380CC4-5D6E-409C-BE32-E72D297353CC}">
                <c16:uniqueId val="{00000004-9D0D-4F53-B8C2-DEEBD2A3229D}"/>
              </c:ext>
            </c:extLst>
          </c:dPt>
          <c:cat>
            <c:strRef>
              <c:f>'Wind PPA Average'!$A$28:$A$46</c:f>
              <c:strCache>
                <c:ptCount val="19"/>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2020-21</c:v>
                </c:pt>
              </c:strCache>
            </c:strRef>
          </c:cat>
          <c:val>
            <c:numRef>
              <c:f>'Wind PPA Average'!$D$28:$D$46</c:f>
              <c:numCache>
                <c:formatCode>"$"#,##0_);\("$"#,##0\)</c:formatCode>
                <c:ptCount val="19"/>
                <c:pt idx="0">
                  <c:v>42.861458128767055</c:v>
                </c:pt>
                <c:pt idx="1">
                  <c:v>41.917656716833385</c:v>
                </c:pt>
                <c:pt idx="2">
                  <c:v>28.474520663797417</c:v>
                </c:pt>
                <c:pt idx="3">
                  <c:v>39.735206895990586</c:v>
                </c:pt>
                <c:pt idx="4">
                  <c:v>46.371090850232129</c:v>
                </c:pt>
                <c:pt idx="5">
                  <c:v>50.859562243767733</c:v>
                </c:pt>
                <c:pt idx="6">
                  <c:v>58.812925805828236</c:v>
                </c:pt>
                <c:pt idx="7">
                  <c:v>61.263391339212795</c:v>
                </c:pt>
                <c:pt idx="8">
                  <c:v>52.107006720736429</c:v>
                </c:pt>
                <c:pt idx="9">
                  <c:v>42.232714347900277</c:v>
                </c:pt>
                <c:pt idx="10">
                  <c:v>36.522823821599225</c:v>
                </c:pt>
                <c:pt idx="11">
                  <c:v>24.359074356471751</c:v>
                </c:pt>
                <c:pt idx="12">
                  <c:v>24.082938133417773</c:v>
                </c:pt>
                <c:pt idx="13">
                  <c:v>25.074669615183993</c:v>
                </c:pt>
                <c:pt idx="14">
                  <c:v>21.300388034119653</c:v>
                </c:pt>
                <c:pt idx="15">
                  <c:v>16.321022848494007</c:v>
                </c:pt>
                <c:pt idx="16">
                  <c:v>16.515146346670303</c:v>
                </c:pt>
                <c:pt idx="17">
                  <c:v>18.22152499813761</c:v>
                </c:pt>
                <c:pt idx="18">
                  <c:v>15.298691849356008</c:v>
                </c:pt>
              </c:numCache>
            </c:numRef>
          </c:val>
          <c:smooth val="0"/>
          <c:extLst>
            <c:ext xmlns:c16="http://schemas.microsoft.com/office/drawing/2014/chart" uri="{C3380CC4-5D6E-409C-BE32-E72D297353CC}">
              <c16:uniqueId val="{00000005-9D0D-4F53-B8C2-DEEBD2A3229D}"/>
            </c:ext>
          </c:extLst>
        </c:ser>
        <c:ser>
          <c:idx val="1"/>
          <c:order val="2"/>
          <c:tx>
            <c:v> West</c:v>
          </c:tx>
          <c:spPr>
            <a:ln w="31750">
              <a:solidFill>
                <a:schemeClr val="accent4"/>
              </a:solidFill>
            </a:ln>
          </c:spPr>
          <c:marker>
            <c:symbol val="none"/>
          </c:marker>
          <c:cat>
            <c:strRef>
              <c:f>'Wind PPA Average'!$A$28:$A$46</c:f>
              <c:strCache>
                <c:ptCount val="19"/>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2020-21</c:v>
                </c:pt>
              </c:strCache>
            </c:strRef>
          </c:cat>
          <c:val>
            <c:numRef>
              <c:f>'Wind PPA Average'!$C$28:$C$46</c:f>
              <c:numCache>
                <c:formatCode>"$"#,##0_);\("$"#,##0\)</c:formatCode>
                <c:ptCount val="19"/>
                <c:pt idx="0">
                  <c:v>70.183458530396905</c:v>
                </c:pt>
                <c:pt idx="1">
                  <c:v>41.501492182679264</c:v>
                </c:pt>
                <c:pt idx="2">
                  <c:v>41.618345771996985</c:v>
                </c:pt>
                <c:pt idx="3">
                  <c:v>57.283341235126912</c:v>
                </c:pt>
                <c:pt idx="4">
                  <c:v>60.260527611267364</c:v>
                </c:pt>
                <c:pt idx="5">
                  <c:v>80.173628894127589</c:v>
                </c:pt>
                <c:pt idx="6">
                  <c:v>82.972617788826682</c:v>
                </c:pt>
                <c:pt idx="7">
                  <c:v>97.593807885366246</c:v>
                </c:pt>
                <c:pt idx="8">
                  <c:v>90.711498798830036</c:v>
                </c:pt>
                <c:pt idx="9">
                  <c:v>65.15149797963339</c:v>
                </c:pt>
                <c:pt idx="10">
                  <c:v>50.309021928970417</c:v>
                </c:pt>
                <c:pt idx="11">
                  <c:v>37.459473453617761</c:v>
                </c:pt>
                <c:pt idx="12">
                  <c:v>66.885928135602825</c:v>
                </c:pt>
                <c:pt idx="13">
                  <c:v>46.45161964387438</c:v>
                </c:pt>
                <c:pt idx="14">
                  <c:v>41.144629543690684</c:v>
                </c:pt>
                <c:pt idx="15">
                  <c:v>29.851590679623875</c:v>
                </c:pt>
                <c:pt idx="16">
                  <c:v>16.157902347118135</c:v>
                </c:pt>
                <c:pt idx="17">
                  <c:v>25.128982544305472</c:v>
                </c:pt>
                <c:pt idx="18">
                  <c:v>34.730181283658233</c:v>
                </c:pt>
              </c:numCache>
            </c:numRef>
          </c:val>
          <c:smooth val="0"/>
          <c:extLst>
            <c:ext xmlns:c16="http://schemas.microsoft.com/office/drawing/2014/chart" uri="{C3380CC4-5D6E-409C-BE32-E72D297353CC}">
              <c16:uniqueId val="{00000006-9D0D-4F53-B8C2-DEEBD2A3229D}"/>
            </c:ext>
          </c:extLst>
        </c:ser>
        <c:ser>
          <c:idx val="3"/>
          <c:order val="3"/>
          <c:tx>
            <c:v> East</c:v>
          </c:tx>
          <c:spPr>
            <a:ln>
              <a:solidFill>
                <a:schemeClr val="accent6">
                  <a:lumMod val="60000"/>
                  <a:lumOff val="40000"/>
                </a:schemeClr>
              </a:solidFill>
            </a:ln>
          </c:spPr>
          <c:marker>
            <c:symbol val="none"/>
          </c:marker>
          <c:cat>
            <c:strRef>
              <c:f>'Wind PPA Average'!$A$28:$A$46</c:f>
              <c:strCache>
                <c:ptCount val="19"/>
                <c:pt idx="0">
                  <c:v>1996-99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2020-21</c:v>
                </c:pt>
              </c:strCache>
            </c:strRef>
          </c:cat>
          <c:val>
            <c:numRef>
              <c:f>'Wind PPA Average'!$E$28:$E$46</c:f>
              <c:numCache>
                <c:formatCode>"$"#,##0_);\("$"#,##0\)</c:formatCode>
                <c:ptCount val="19"/>
                <c:pt idx="0">
                  <c:v>201.97138241816123</c:v>
                </c:pt>
                <c:pt idx="1">
                  <c:v>54.269448953845576</c:v>
                </c:pt>
                <c:pt idx="2">
                  <c:v>58.810384310376847</c:v>
                </c:pt>
                <c:pt idx="3">
                  <c:v>47.521325470600495</c:v>
                </c:pt>
                <c:pt idx="4">
                  <c:v>62.764146388051067</c:v>
                </c:pt>
                <c:pt idx="5">
                  <c:v>69.449515196784205</c:v>
                </c:pt>
                <c:pt idx="6">
                  <c:v>85.563627044612076</c:v>
                </c:pt>
                <c:pt idx="7">
                  <c:v>85.494559748946628</c:v>
                </c:pt>
                <c:pt idx="8">
                  <c:v>79.777034681916433</c:v>
                </c:pt>
                <c:pt idx="9">
                  <c:v>52.141908779203831</c:v>
                </c:pt>
                <c:pt idx="10">
                  <c:v>54.153084806782616</c:v>
                </c:pt>
                <c:pt idx="11">
                  <c:v>52.495786918211145</c:v>
                </c:pt>
                <c:pt idx="12">
                  <c:v>38.996219924213953</c:v>
                </c:pt>
                <c:pt idx="13">
                  <c:v>46.288233236105683</c:v>
                </c:pt>
                <c:pt idx="14">
                  <c:v>36.261502397010581</c:v>
                </c:pt>
                <c:pt idx="15">
                  <c:v>24.172039477991486</c:v>
                </c:pt>
                <c:pt idx="16">
                  <c:v>30.140107901268909</c:v>
                </c:pt>
                <c:pt idx="17">
                  <c:v>26.845844286330191</c:v>
                </c:pt>
                <c:pt idx="18">
                  <c:v>31.029277674758816</c:v>
                </c:pt>
              </c:numCache>
            </c:numRef>
          </c:val>
          <c:smooth val="0"/>
          <c:extLst>
            <c:ext xmlns:c16="http://schemas.microsoft.com/office/drawing/2014/chart" uri="{C3380CC4-5D6E-409C-BE32-E72D297353CC}">
              <c16:uniqueId val="{00000007-9D0D-4F53-B8C2-DEEBD2A3229D}"/>
            </c:ext>
          </c:extLst>
        </c:ser>
        <c:dLbls>
          <c:showLegendKey val="0"/>
          <c:showVal val="0"/>
          <c:showCatName val="0"/>
          <c:showSerName val="0"/>
          <c:showPercent val="0"/>
          <c:showBubbleSize val="0"/>
        </c:dLbls>
        <c:marker val="1"/>
        <c:smooth val="0"/>
        <c:axId val="376344576"/>
        <c:axId val="376346496"/>
      </c:lineChart>
      <c:catAx>
        <c:axId val="376344576"/>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376346496"/>
        <c:crosses val="autoZero"/>
        <c:auto val="1"/>
        <c:lblAlgn val="ctr"/>
        <c:lblOffset val="50"/>
        <c:tickLblSkip val="1"/>
        <c:tickMarkSkip val="1"/>
        <c:noMultiLvlLbl val="1"/>
      </c:catAx>
      <c:valAx>
        <c:axId val="376346496"/>
        <c:scaling>
          <c:orientation val="minMax"/>
          <c:max val="10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376344576"/>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Level10 PPA Price Index</a:t>
            </a:r>
            <a:r>
              <a:rPr lang="en-US" sz="1000" baseline="0">
                <a:solidFill>
                  <a:sysClr val="windowText" lastClr="000000"/>
                </a:solidFill>
              </a:rPr>
              <a:t> (nominal $/MWh, 25th percentile of offers)</a:t>
            </a:r>
            <a:endParaRPr lang="en-US" sz="1000">
              <a:solidFill>
                <a:sysClr val="windowText" lastClr="000000"/>
              </a:solidFill>
            </a:endParaRPr>
          </a:p>
        </c:rich>
      </c:tx>
      <c:layout>
        <c:manualLayout>
          <c:xMode val="edge"/>
          <c:yMode val="edge"/>
          <c:x val="8.5470085470085479E-3"/>
          <c:y val="1.5873015873015872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7626354398007902E-2"/>
          <c:y val="0.126984126984127"/>
          <c:w val="0.92527962850797496"/>
          <c:h val="0.71796275465566806"/>
        </c:manualLayout>
      </c:layout>
      <c:lineChart>
        <c:grouping val="standard"/>
        <c:varyColors val="0"/>
        <c:ser>
          <c:idx val="1"/>
          <c:order val="1"/>
          <c:tx>
            <c:strRef>
              <c:f>'Level10 Wind PPA Prices'!$A$31</c:f>
              <c:strCache>
                <c:ptCount val="1"/>
                <c:pt idx="0">
                  <c:v>CAISO</c:v>
                </c:pt>
              </c:strCache>
            </c:strRef>
          </c:tx>
          <c:spPr>
            <a:ln w="28575" cap="rnd">
              <a:solidFill>
                <a:schemeClr val="accent4"/>
              </a:solidFill>
              <a:round/>
            </a:ln>
            <a:effectLst/>
          </c:spPr>
          <c:marker>
            <c:symbol val="none"/>
          </c:marker>
          <c:dPt>
            <c:idx val="2"/>
            <c:marker>
              <c:symbol val="none"/>
            </c:marker>
            <c:bubble3D val="0"/>
            <c:extLst>
              <c:ext xmlns:c16="http://schemas.microsoft.com/office/drawing/2014/chart" uri="{C3380CC4-5D6E-409C-BE32-E72D297353CC}">
                <c16:uniqueId val="{00000000-06E4-4497-9F0A-694EEB9BF160}"/>
              </c:ext>
            </c:extLst>
          </c:dPt>
          <c:dPt>
            <c:idx val="4"/>
            <c:marker>
              <c:symbol val="none"/>
            </c:marker>
            <c:bubble3D val="0"/>
            <c:extLst>
              <c:ext xmlns:c16="http://schemas.microsoft.com/office/drawing/2014/chart" uri="{C3380CC4-5D6E-409C-BE32-E72D297353CC}">
                <c16:uniqueId val="{00000001-06E4-4497-9F0A-694EEB9BF160}"/>
              </c:ext>
            </c:extLst>
          </c:dPt>
          <c:dPt>
            <c:idx val="5"/>
            <c:marker>
              <c:symbol val="none"/>
            </c:marker>
            <c:bubble3D val="0"/>
            <c:extLst>
              <c:ext xmlns:c16="http://schemas.microsoft.com/office/drawing/2014/chart" uri="{C3380CC4-5D6E-409C-BE32-E72D297353CC}">
                <c16:uniqueId val="{00000002-06E4-4497-9F0A-694EEB9BF160}"/>
              </c:ext>
            </c:extLst>
          </c:dPt>
          <c:dPt>
            <c:idx val="6"/>
            <c:marker>
              <c:symbol val="none"/>
            </c:marker>
            <c:bubble3D val="0"/>
            <c:extLst>
              <c:ext xmlns:c16="http://schemas.microsoft.com/office/drawing/2014/chart" uri="{C3380CC4-5D6E-409C-BE32-E72D297353CC}">
                <c16:uniqueId val="{00000003-06E4-4497-9F0A-694EEB9BF160}"/>
              </c:ext>
            </c:extLst>
          </c:dPt>
          <c:dPt>
            <c:idx val="14"/>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5-06E4-4497-9F0A-694EEB9BF160}"/>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Prices'!$B$31:$Q$31</c:f>
              <c:numCache>
                <c:formatCode>"$"#,##0</c:formatCode>
                <c:ptCount val="16"/>
                <c:pt idx="0">
                  <c:v>38</c:v>
                </c:pt>
                <c:pt idx="1">
                  <c:v>38</c:v>
                </c:pt>
                <c:pt idx="2">
                  <c:v>39.700000000000003</c:v>
                </c:pt>
                <c:pt idx="3">
                  <c:v>40</c:v>
                </c:pt>
                <c:pt idx="4">
                  <c:v>40</c:v>
                </c:pt>
                <c:pt idx="5">
                  <c:v>40</c:v>
                </c:pt>
                <c:pt idx="6">
                  <c:v>48.3</c:v>
                </c:pt>
                <c:pt idx="7">
                  <c:v>48</c:v>
                </c:pt>
                <c:pt idx="8">
                  <c:v>49.7</c:v>
                </c:pt>
                <c:pt idx="9">
                  <c:v>49</c:v>
                </c:pt>
                <c:pt idx="10">
                  <c:v>50.3</c:v>
                </c:pt>
                <c:pt idx="11">
                  <c:v>51.6</c:v>
                </c:pt>
                <c:pt idx="12">
                  <c:v>#N/A</c:v>
                </c:pt>
                <c:pt idx="13">
                  <c:v>#N/A</c:v>
                </c:pt>
                <c:pt idx="14">
                  <c:v>61</c:v>
                </c:pt>
                <c:pt idx="15">
                  <c:v>61</c:v>
                </c:pt>
              </c:numCache>
            </c:numRef>
          </c:val>
          <c:smooth val="0"/>
          <c:extLst>
            <c:ext xmlns:c16="http://schemas.microsoft.com/office/drawing/2014/chart" uri="{C3380CC4-5D6E-409C-BE32-E72D297353CC}">
              <c16:uniqueId val="{00000006-06E4-4497-9F0A-694EEB9BF160}"/>
            </c:ext>
          </c:extLst>
        </c:ser>
        <c:ser>
          <c:idx val="2"/>
          <c:order val="2"/>
          <c:tx>
            <c:strRef>
              <c:f>'Level10 Wind PPA Prices'!$A$32</c:f>
              <c:strCache>
                <c:ptCount val="1"/>
                <c:pt idx="0">
                  <c:v>PJM</c:v>
                </c:pt>
              </c:strCache>
            </c:strRef>
          </c:tx>
          <c:spPr>
            <a:ln w="28575" cap="rnd">
              <a:solidFill>
                <a:schemeClr val="accent6"/>
              </a:solidFill>
              <a:round/>
            </a:ln>
            <a:effectLst/>
          </c:spPr>
          <c:marker>
            <c:symbol val="none"/>
          </c:marker>
          <c:dPt>
            <c:idx val="2"/>
            <c:marker>
              <c:symbol val="none"/>
            </c:marker>
            <c:bubble3D val="0"/>
            <c:extLst>
              <c:ext xmlns:c16="http://schemas.microsoft.com/office/drawing/2014/chart" uri="{C3380CC4-5D6E-409C-BE32-E72D297353CC}">
                <c16:uniqueId val="{00000007-06E4-4497-9F0A-694EEB9BF160}"/>
              </c:ext>
            </c:extLst>
          </c:dPt>
          <c:dPt>
            <c:idx val="4"/>
            <c:marker>
              <c:symbol val="none"/>
            </c:marker>
            <c:bubble3D val="0"/>
            <c:extLst>
              <c:ext xmlns:c16="http://schemas.microsoft.com/office/drawing/2014/chart" uri="{C3380CC4-5D6E-409C-BE32-E72D297353CC}">
                <c16:uniqueId val="{00000008-06E4-4497-9F0A-694EEB9BF160}"/>
              </c:ext>
            </c:extLst>
          </c:dPt>
          <c:dPt>
            <c:idx val="5"/>
            <c:marker>
              <c:symbol val="none"/>
            </c:marker>
            <c:bubble3D val="0"/>
            <c:extLst>
              <c:ext xmlns:c16="http://schemas.microsoft.com/office/drawing/2014/chart" uri="{C3380CC4-5D6E-409C-BE32-E72D297353CC}">
                <c16:uniqueId val="{00000009-06E4-4497-9F0A-694EEB9BF160}"/>
              </c:ext>
            </c:extLst>
          </c:dPt>
          <c:dPt>
            <c:idx val="6"/>
            <c:marker>
              <c:symbol val="none"/>
            </c:marker>
            <c:bubble3D val="0"/>
            <c:extLst>
              <c:ext xmlns:c16="http://schemas.microsoft.com/office/drawing/2014/chart" uri="{C3380CC4-5D6E-409C-BE32-E72D297353CC}">
                <c16:uniqueId val="{0000000A-06E4-4497-9F0A-694EEB9BF160}"/>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Prices'!$B$32:$Q$32</c:f>
              <c:numCache>
                <c:formatCode>"$"#,##0</c:formatCode>
                <c:ptCount val="16"/>
                <c:pt idx="0">
                  <c:v>30</c:v>
                </c:pt>
                <c:pt idx="1">
                  <c:v>31.5</c:v>
                </c:pt>
                <c:pt idx="2">
                  <c:v>32</c:v>
                </c:pt>
                <c:pt idx="3">
                  <c:v>31</c:v>
                </c:pt>
                <c:pt idx="4">
                  <c:v>28</c:v>
                </c:pt>
                <c:pt idx="5">
                  <c:v>28</c:v>
                </c:pt>
                <c:pt idx="6">
                  <c:v>29.1</c:v>
                </c:pt>
                <c:pt idx="7">
                  <c:v>35.299999999999997</c:v>
                </c:pt>
                <c:pt idx="8">
                  <c:v>35.6</c:v>
                </c:pt>
                <c:pt idx="9">
                  <c:v>35.5</c:v>
                </c:pt>
                <c:pt idx="10">
                  <c:v>35.5</c:v>
                </c:pt>
                <c:pt idx="11">
                  <c:v>34</c:v>
                </c:pt>
                <c:pt idx="12">
                  <c:v>43</c:v>
                </c:pt>
                <c:pt idx="13">
                  <c:v>47.7</c:v>
                </c:pt>
                <c:pt idx="14">
                  <c:v>55.1</c:v>
                </c:pt>
                <c:pt idx="15">
                  <c:v>47</c:v>
                </c:pt>
              </c:numCache>
            </c:numRef>
          </c:val>
          <c:smooth val="0"/>
          <c:extLst>
            <c:ext xmlns:c16="http://schemas.microsoft.com/office/drawing/2014/chart" uri="{C3380CC4-5D6E-409C-BE32-E72D297353CC}">
              <c16:uniqueId val="{0000000B-06E4-4497-9F0A-694EEB9BF160}"/>
            </c:ext>
          </c:extLst>
        </c:ser>
        <c:ser>
          <c:idx val="4"/>
          <c:order val="4"/>
          <c:tx>
            <c:strRef>
              <c:f>'Level10 Wind PPA Prices'!$A$34</c:f>
              <c:strCache>
                <c:ptCount val="1"/>
                <c:pt idx="0">
                  <c:v>MISO</c:v>
                </c:pt>
              </c:strCache>
            </c:strRef>
          </c:tx>
          <c:spPr>
            <a:ln w="28575" cap="rnd">
              <a:solidFill>
                <a:schemeClr val="accent3"/>
              </a:solidFill>
              <a:round/>
            </a:ln>
            <a:effectLst/>
          </c:spPr>
          <c:marker>
            <c:symbol val="none"/>
          </c:marker>
          <c:dPt>
            <c:idx val="1"/>
            <c:marker>
              <c:symbol val="none"/>
            </c:marker>
            <c:bubble3D val="0"/>
            <c:extLst>
              <c:ext xmlns:c16="http://schemas.microsoft.com/office/drawing/2014/chart" uri="{C3380CC4-5D6E-409C-BE32-E72D297353CC}">
                <c16:uniqueId val="{0000000C-06E4-4497-9F0A-694EEB9BF160}"/>
              </c:ext>
            </c:extLst>
          </c:dPt>
          <c:dPt>
            <c:idx val="2"/>
            <c:marker>
              <c:symbol val="none"/>
            </c:marker>
            <c:bubble3D val="0"/>
            <c:extLst>
              <c:ext xmlns:c16="http://schemas.microsoft.com/office/drawing/2014/chart" uri="{C3380CC4-5D6E-409C-BE32-E72D297353CC}">
                <c16:uniqueId val="{0000000D-06E4-4497-9F0A-694EEB9BF160}"/>
              </c:ext>
            </c:extLst>
          </c:dPt>
          <c:dPt>
            <c:idx val="4"/>
            <c:marker>
              <c:symbol val="none"/>
            </c:marker>
            <c:bubble3D val="0"/>
            <c:extLst>
              <c:ext xmlns:c16="http://schemas.microsoft.com/office/drawing/2014/chart" uri="{C3380CC4-5D6E-409C-BE32-E72D297353CC}">
                <c16:uniqueId val="{0000000E-06E4-4497-9F0A-694EEB9BF160}"/>
              </c:ext>
            </c:extLst>
          </c:dPt>
          <c:dPt>
            <c:idx val="5"/>
            <c:marker>
              <c:symbol val="none"/>
            </c:marker>
            <c:bubble3D val="0"/>
            <c:extLst>
              <c:ext xmlns:c16="http://schemas.microsoft.com/office/drawing/2014/chart" uri="{C3380CC4-5D6E-409C-BE32-E72D297353CC}">
                <c16:uniqueId val="{0000000F-06E4-4497-9F0A-694EEB9BF160}"/>
              </c:ext>
            </c:extLst>
          </c:dPt>
          <c:dPt>
            <c:idx val="6"/>
            <c:marker>
              <c:symbol val="none"/>
            </c:marker>
            <c:bubble3D val="0"/>
            <c:extLst>
              <c:ext xmlns:c16="http://schemas.microsoft.com/office/drawing/2014/chart" uri="{C3380CC4-5D6E-409C-BE32-E72D297353CC}">
                <c16:uniqueId val="{00000010-06E4-4497-9F0A-694EEB9BF160}"/>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Prices'!$B$34:$Q$34</c:f>
              <c:numCache>
                <c:formatCode>"$"#,##0</c:formatCode>
                <c:ptCount val="16"/>
                <c:pt idx="0">
                  <c:v>17.8</c:v>
                </c:pt>
                <c:pt idx="1">
                  <c:v>21.6</c:v>
                </c:pt>
                <c:pt idx="2">
                  <c:v>22.2</c:v>
                </c:pt>
                <c:pt idx="3">
                  <c:v>22.5</c:v>
                </c:pt>
                <c:pt idx="4">
                  <c:v>27</c:v>
                </c:pt>
                <c:pt idx="5">
                  <c:v>27</c:v>
                </c:pt>
                <c:pt idx="6">
                  <c:v>27.4</c:v>
                </c:pt>
                <c:pt idx="7">
                  <c:v>25.2</c:v>
                </c:pt>
                <c:pt idx="8">
                  <c:v>30</c:v>
                </c:pt>
                <c:pt idx="9">
                  <c:v>33</c:v>
                </c:pt>
                <c:pt idx="10">
                  <c:v>28.4</c:v>
                </c:pt>
                <c:pt idx="11">
                  <c:v>33.9</c:v>
                </c:pt>
                <c:pt idx="12">
                  <c:v>35.9</c:v>
                </c:pt>
                <c:pt idx="13">
                  <c:v>35.9</c:v>
                </c:pt>
                <c:pt idx="14">
                  <c:v>38.799999999999997</c:v>
                </c:pt>
                <c:pt idx="15">
                  <c:v>39.299999999999997</c:v>
                </c:pt>
              </c:numCache>
            </c:numRef>
          </c:val>
          <c:smooth val="0"/>
          <c:extLst>
            <c:ext xmlns:c16="http://schemas.microsoft.com/office/drawing/2014/chart" uri="{C3380CC4-5D6E-409C-BE32-E72D297353CC}">
              <c16:uniqueId val="{00000011-06E4-4497-9F0A-694EEB9BF160}"/>
            </c:ext>
          </c:extLst>
        </c:ser>
        <c:ser>
          <c:idx val="5"/>
          <c:order val="5"/>
          <c:tx>
            <c:strRef>
              <c:f>'Level10 Wind PPA Prices'!$A$35</c:f>
              <c:strCache>
                <c:ptCount val="1"/>
                <c:pt idx="0">
                  <c:v>ERCOT</c:v>
                </c:pt>
              </c:strCache>
            </c:strRef>
          </c:tx>
          <c:spPr>
            <a:ln w="28575" cap="rnd">
              <a:solidFill>
                <a:schemeClr val="bg1">
                  <a:lumMod val="65000"/>
                </a:schemeClr>
              </a:solidFill>
              <a:round/>
            </a:ln>
            <a:effectLst/>
          </c:spPr>
          <c:marker>
            <c:symbol val="none"/>
          </c:marker>
          <c:dPt>
            <c:idx val="1"/>
            <c:marker>
              <c:symbol val="none"/>
            </c:marker>
            <c:bubble3D val="0"/>
            <c:extLst>
              <c:ext xmlns:c16="http://schemas.microsoft.com/office/drawing/2014/chart" uri="{C3380CC4-5D6E-409C-BE32-E72D297353CC}">
                <c16:uniqueId val="{00000012-06E4-4497-9F0A-694EEB9BF160}"/>
              </c:ext>
            </c:extLst>
          </c:dPt>
          <c:dPt>
            <c:idx val="2"/>
            <c:marker>
              <c:symbol val="none"/>
            </c:marker>
            <c:bubble3D val="0"/>
            <c:extLst>
              <c:ext xmlns:c16="http://schemas.microsoft.com/office/drawing/2014/chart" uri="{C3380CC4-5D6E-409C-BE32-E72D297353CC}">
                <c16:uniqueId val="{00000013-06E4-4497-9F0A-694EEB9BF160}"/>
              </c:ext>
            </c:extLst>
          </c:dPt>
          <c:dPt>
            <c:idx val="4"/>
            <c:marker>
              <c:symbol val="none"/>
            </c:marker>
            <c:bubble3D val="0"/>
            <c:extLst>
              <c:ext xmlns:c16="http://schemas.microsoft.com/office/drawing/2014/chart" uri="{C3380CC4-5D6E-409C-BE32-E72D297353CC}">
                <c16:uniqueId val="{00000014-06E4-4497-9F0A-694EEB9BF160}"/>
              </c:ext>
            </c:extLst>
          </c:dPt>
          <c:dPt>
            <c:idx val="5"/>
            <c:marker>
              <c:symbol val="none"/>
            </c:marker>
            <c:bubble3D val="0"/>
            <c:extLst>
              <c:ext xmlns:c16="http://schemas.microsoft.com/office/drawing/2014/chart" uri="{C3380CC4-5D6E-409C-BE32-E72D297353CC}">
                <c16:uniqueId val="{00000015-06E4-4497-9F0A-694EEB9BF160}"/>
              </c:ext>
            </c:extLst>
          </c:dPt>
          <c:dPt>
            <c:idx val="6"/>
            <c:marker>
              <c:symbol val="none"/>
            </c:marker>
            <c:bubble3D val="0"/>
            <c:extLst>
              <c:ext xmlns:c16="http://schemas.microsoft.com/office/drawing/2014/chart" uri="{C3380CC4-5D6E-409C-BE32-E72D297353CC}">
                <c16:uniqueId val="{00000016-06E4-4497-9F0A-694EEB9BF160}"/>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Prices'!$B$35:$Q$35</c:f>
              <c:numCache>
                <c:formatCode>"$"#,##0</c:formatCode>
                <c:ptCount val="16"/>
                <c:pt idx="0">
                  <c:v>15.5</c:v>
                </c:pt>
                <c:pt idx="1">
                  <c:v>15.8</c:v>
                </c:pt>
                <c:pt idx="2">
                  <c:v>14.8</c:v>
                </c:pt>
                <c:pt idx="3">
                  <c:v>16</c:v>
                </c:pt>
                <c:pt idx="4">
                  <c:v>15.5</c:v>
                </c:pt>
                <c:pt idx="5">
                  <c:v>16</c:v>
                </c:pt>
                <c:pt idx="6">
                  <c:v>16</c:v>
                </c:pt>
                <c:pt idx="7">
                  <c:v>17</c:v>
                </c:pt>
                <c:pt idx="8">
                  <c:v>17</c:v>
                </c:pt>
                <c:pt idx="9">
                  <c:v>20.9</c:v>
                </c:pt>
                <c:pt idx="10">
                  <c:v>20</c:v>
                </c:pt>
                <c:pt idx="11">
                  <c:v>20.9</c:v>
                </c:pt>
                <c:pt idx="12">
                  <c:v>23</c:v>
                </c:pt>
                <c:pt idx="13">
                  <c:v>26.3</c:v>
                </c:pt>
                <c:pt idx="14">
                  <c:v>26.7</c:v>
                </c:pt>
                <c:pt idx="15">
                  <c:v>29.1</c:v>
                </c:pt>
              </c:numCache>
            </c:numRef>
          </c:val>
          <c:smooth val="0"/>
          <c:extLst>
            <c:ext xmlns:c16="http://schemas.microsoft.com/office/drawing/2014/chart" uri="{C3380CC4-5D6E-409C-BE32-E72D297353CC}">
              <c16:uniqueId val="{00000017-06E4-4497-9F0A-694EEB9BF160}"/>
            </c:ext>
          </c:extLst>
        </c:ser>
        <c:ser>
          <c:idx val="6"/>
          <c:order val="6"/>
          <c:tx>
            <c:strRef>
              <c:f>'Level10 Wind PPA Prices'!$A$36</c:f>
              <c:strCache>
                <c:ptCount val="1"/>
                <c:pt idx="0">
                  <c:v>SPP</c:v>
                </c:pt>
              </c:strCache>
            </c:strRef>
          </c:tx>
          <c:spPr>
            <a:ln w="28575" cap="rnd">
              <a:solidFill>
                <a:schemeClr val="bg2">
                  <a:lumMod val="50000"/>
                </a:schemeClr>
              </a:solidFill>
              <a:round/>
            </a:ln>
            <a:effectLst/>
          </c:spPr>
          <c:marker>
            <c:symbol val="none"/>
          </c:marker>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Prices'!$B$36:$Q$36</c:f>
              <c:numCache>
                <c:formatCode>"$"#,##0</c:formatCode>
                <c:ptCount val="16"/>
                <c:pt idx="0">
                  <c:v>14.5</c:v>
                </c:pt>
                <c:pt idx="1">
                  <c:v>14.2</c:v>
                </c:pt>
                <c:pt idx="2">
                  <c:v>14</c:v>
                </c:pt>
                <c:pt idx="3">
                  <c:v>14</c:v>
                </c:pt>
                <c:pt idx="4">
                  <c:v>16.8</c:v>
                </c:pt>
                <c:pt idx="5">
                  <c:v>16.899999999999999</c:v>
                </c:pt>
                <c:pt idx="6">
                  <c:v>19</c:v>
                </c:pt>
                <c:pt idx="7">
                  <c:v>16.5</c:v>
                </c:pt>
                <c:pt idx="8">
                  <c:v>20.399999999999999</c:v>
                </c:pt>
                <c:pt idx="9">
                  <c:v>19.7</c:v>
                </c:pt>
                <c:pt idx="10">
                  <c:v>18.600000000000001</c:v>
                </c:pt>
                <c:pt idx="11">
                  <c:v>22.8</c:v>
                </c:pt>
                <c:pt idx="12">
                  <c:v>21.3</c:v>
                </c:pt>
                <c:pt idx="13">
                  <c:v>21.3</c:v>
                </c:pt>
                <c:pt idx="14">
                  <c:v>27.9</c:v>
                </c:pt>
                <c:pt idx="15">
                  <c:v>32.200000000000003</c:v>
                </c:pt>
              </c:numCache>
            </c:numRef>
          </c:val>
          <c:smooth val="0"/>
          <c:extLst>
            <c:ext xmlns:c16="http://schemas.microsoft.com/office/drawing/2014/chart" uri="{C3380CC4-5D6E-409C-BE32-E72D297353CC}">
              <c16:uniqueId val="{00000018-06E4-4497-9F0A-694EEB9BF160}"/>
            </c:ext>
          </c:extLst>
        </c:ser>
        <c:dLbls>
          <c:showLegendKey val="0"/>
          <c:showVal val="0"/>
          <c:showCatName val="0"/>
          <c:showSerName val="0"/>
          <c:showPercent val="0"/>
          <c:showBubbleSize val="0"/>
        </c:dLbls>
        <c:smooth val="0"/>
        <c:axId val="2112105512"/>
        <c:axId val="2112109096"/>
        <c:extLst>
          <c:ext xmlns:c15="http://schemas.microsoft.com/office/drawing/2012/chart" uri="{02D57815-91ED-43cb-92C2-25804820EDAC}">
            <c15:filteredLineSeries>
              <c15:ser>
                <c:idx val="0"/>
                <c:order val="0"/>
                <c:tx>
                  <c:strRef>
                    <c:extLst>
                      <c:ext uri="{02D57815-91ED-43cb-92C2-25804820EDAC}">
                        <c15:formulaRef>
                          <c15:sqref>'Level10 Wind PPA Prices'!$A$30</c15:sqref>
                        </c15:formulaRef>
                      </c:ext>
                    </c:extLst>
                    <c:strCache>
                      <c:ptCount val="1"/>
                      <c:pt idx="0">
                        <c:v>ISO-NE</c:v>
                      </c:pt>
                    </c:strCache>
                  </c:strRef>
                </c:tx>
                <c:spPr>
                  <a:ln w="28575" cap="rnd">
                    <a:solidFill>
                      <a:schemeClr val="accent3">
                        <a:tint val="48000"/>
                      </a:schemeClr>
                    </a:solidFill>
                    <a:round/>
                  </a:ln>
                  <a:effectLst/>
                </c:spPr>
                <c:marker>
                  <c:symbol val="none"/>
                </c:marker>
                <c:dPt>
                  <c:idx val="2"/>
                  <c:marker>
                    <c:symbol val="none"/>
                  </c:marker>
                  <c:bubble3D val="0"/>
                  <c:extLst>
                    <c:ext xmlns:c16="http://schemas.microsoft.com/office/drawing/2014/chart" uri="{C3380CC4-5D6E-409C-BE32-E72D297353CC}">
                      <c16:uniqueId val="{00000019-06E4-4497-9F0A-694EEB9BF160}"/>
                    </c:ext>
                  </c:extLst>
                </c:dPt>
                <c:dPt>
                  <c:idx val="4"/>
                  <c:marker>
                    <c:symbol val="none"/>
                  </c:marker>
                  <c:bubble3D val="0"/>
                  <c:extLst>
                    <c:ext xmlns:c16="http://schemas.microsoft.com/office/drawing/2014/chart" uri="{C3380CC4-5D6E-409C-BE32-E72D297353CC}">
                      <c16:uniqueId val="{0000001A-06E4-4497-9F0A-694EEB9BF160}"/>
                    </c:ext>
                  </c:extLst>
                </c:dPt>
                <c:dPt>
                  <c:idx val="5"/>
                  <c:marker>
                    <c:symbol val="none"/>
                  </c:marker>
                  <c:bubble3D val="0"/>
                  <c:extLst>
                    <c:ext xmlns:c16="http://schemas.microsoft.com/office/drawing/2014/chart" uri="{C3380CC4-5D6E-409C-BE32-E72D297353CC}">
                      <c16:uniqueId val="{0000001B-06E4-4497-9F0A-694EEB9BF160}"/>
                    </c:ext>
                  </c:extLst>
                </c:dPt>
                <c:dPt>
                  <c:idx val="6"/>
                  <c:marker>
                    <c:symbol val="none"/>
                  </c:marker>
                  <c:bubble3D val="0"/>
                  <c:extLst>
                    <c:ext xmlns:c16="http://schemas.microsoft.com/office/drawing/2014/chart" uri="{C3380CC4-5D6E-409C-BE32-E72D297353CC}">
                      <c16:uniqueId val="{0000001C-06E4-4497-9F0A-694EEB9BF160}"/>
                    </c:ext>
                  </c:extLst>
                </c:dPt>
                <c:cat>
                  <c:multiLvlStrRef>
                    <c:extLst>
                      <c:ext uri="{02D57815-91ED-43cb-92C2-25804820EDAC}">
                        <c15:formulaRef>
                          <c15:sqref>'Level10 Wind PPA Prices'!$B$28:$Q$29</c15:sqref>
                        </c15:formulaRef>
                      </c:ext>
                    </c:extLst>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extLst>
                      <c:ext uri="{02D57815-91ED-43cb-92C2-25804820EDAC}">
                        <c15:formulaRef>
                          <c15:sqref>'Level10 Wind PPA Prices'!$B$30:$M$30</c15:sqref>
                        </c15:formulaRef>
                      </c:ext>
                    </c:extLst>
                    <c:numCache>
                      <c:formatCode>"$"#,##0.0</c:formatCode>
                      <c:ptCount val="12"/>
                      <c:pt idx="0">
                        <c:v>#N/A</c:v>
                      </c:pt>
                      <c:pt idx="1">
                        <c:v>#N/A</c:v>
                      </c:pt>
                      <c:pt idx="2">
                        <c:v>#N/A</c:v>
                      </c:pt>
                      <c:pt idx="3">
                        <c:v>#N/A</c:v>
                      </c:pt>
                      <c:pt idx="4">
                        <c:v>#N/A</c:v>
                      </c:pt>
                      <c:pt idx="5">
                        <c:v>#N/A</c:v>
                      </c:pt>
                      <c:pt idx="6">
                        <c:v>#N/A</c:v>
                      </c:pt>
                      <c:pt idx="7" formatCode="General">
                        <c:v>#N/A</c:v>
                      </c:pt>
                      <c:pt idx="8" formatCode="General">
                        <c:v>#N/A</c:v>
                      </c:pt>
                      <c:pt idx="9" formatCode="General">
                        <c:v>#N/A</c:v>
                      </c:pt>
                      <c:pt idx="10" formatCode="General">
                        <c:v>#N/A</c:v>
                      </c:pt>
                      <c:pt idx="11" formatCode="General">
                        <c:v>#N/A</c:v>
                      </c:pt>
                    </c:numCache>
                  </c:numRef>
                </c:val>
                <c:smooth val="0"/>
                <c:extLst>
                  <c:ext xmlns:c16="http://schemas.microsoft.com/office/drawing/2014/chart" uri="{C3380CC4-5D6E-409C-BE32-E72D297353CC}">
                    <c16:uniqueId val="{0000001D-06E4-4497-9F0A-694EEB9BF16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'Level10 Wind PPA Prices'!$A$33</c15:sqref>
                        </c15:formulaRef>
                      </c:ext>
                    </c:extLst>
                    <c:strCache>
                      <c:ptCount val="1"/>
                      <c:pt idx="0">
                        <c:v>NYISO</c:v>
                      </c:pt>
                    </c:strCache>
                  </c:strRef>
                </c:tx>
                <c:spPr>
                  <a:ln w="28575" cap="rnd">
                    <a:solidFill>
                      <a:schemeClr val="accent3"/>
                    </a:solidFill>
                    <a:round/>
                  </a:ln>
                  <a:effectLst/>
                </c:spPr>
                <c:marker>
                  <c:symbol val="none"/>
                </c:marker>
                <c:dPt>
                  <c:idx val="2"/>
                  <c:marker>
                    <c:symbol val="none"/>
                  </c:marker>
                  <c:bubble3D val="0"/>
                  <c:extLst xmlns:c15="http://schemas.microsoft.com/office/drawing/2012/chart">
                    <c:ext xmlns:c16="http://schemas.microsoft.com/office/drawing/2014/chart" uri="{C3380CC4-5D6E-409C-BE32-E72D297353CC}">
                      <c16:uniqueId val="{0000001E-06E4-4497-9F0A-694EEB9BF160}"/>
                    </c:ext>
                  </c:extLst>
                </c:dPt>
                <c:dPt>
                  <c:idx val="4"/>
                  <c:marker>
                    <c:symbol val="none"/>
                  </c:marker>
                  <c:bubble3D val="0"/>
                  <c:extLst xmlns:c15="http://schemas.microsoft.com/office/drawing/2012/chart">
                    <c:ext xmlns:c16="http://schemas.microsoft.com/office/drawing/2014/chart" uri="{C3380CC4-5D6E-409C-BE32-E72D297353CC}">
                      <c16:uniqueId val="{0000001F-06E4-4497-9F0A-694EEB9BF160}"/>
                    </c:ext>
                  </c:extLst>
                </c:dPt>
                <c:dPt>
                  <c:idx val="5"/>
                  <c:marker>
                    <c:symbol val="none"/>
                  </c:marker>
                  <c:bubble3D val="0"/>
                  <c:extLst xmlns:c15="http://schemas.microsoft.com/office/drawing/2012/chart">
                    <c:ext xmlns:c16="http://schemas.microsoft.com/office/drawing/2014/chart" uri="{C3380CC4-5D6E-409C-BE32-E72D297353CC}">
                      <c16:uniqueId val="{00000020-06E4-4497-9F0A-694EEB9BF160}"/>
                    </c:ext>
                  </c:extLst>
                </c:dPt>
                <c:dPt>
                  <c:idx val="6"/>
                  <c:marker>
                    <c:symbol val="none"/>
                  </c:marker>
                  <c:bubble3D val="0"/>
                  <c:extLst xmlns:c15="http://schemas.microsoft.com/office/drawing/2012/chart">
                    <c:ext xmlns:c16="http://schemas.microsoft.com/office/drawing/2014/chart" uri="{C3380CC4-5D6E-409C-BE32-E72D297353CC}">
                      <c16:uniqueId val="{00000021-06E4-4497-9F0A-694EEB9BF160}"/>
                    </c:ext>
                  </c:extLst>
                </c:dPt>
                <c:cat>
                  <c:multiLvlStrRef>
                    <c:extLst xmlns:c15="http://schemas.microsoft.com/office/drawing/2012/chart">
                      <c:ext xmlns:c15="http://schemas.microsoft.com/office/drawing/2012/chart" uri="{02D57815-91ED-43cb-92C2-25804820EDAC}">
                        <c15:formulaRef>
                          <c15:sqref>'Level10 Wind PPA Prices'!$B$28:$Q$29</c15:sqref>
                        </c15:formulaRef>
                      </c:ext>
                    </c:extLst>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extLst xmlns:c15="http://schemas.microsoft.com/office/drawing/2012/chart">
                      <c:ext xmlns:c15="http://schemas.microsoft.com/office/drawing/2012/chart" uri="{02D57815-91ED-43cb-92C2-25804820EDAC}">
                        <c15:formulaRef>
                          <c15:sqref>'Level10 Wind PPA Prices'!$B$33:$M$33</c15:sqref>
                        </c15:formulaRef>
                      </c:ext>
                    </c:extLst>
                    <c:numCache>
                      <c:formatCode>"$"#,##0.0</c:formatCode>
                      <c:ptCount val="12"/>
                      <c:pt idx="0">
                        <c:v>#N/A</c:v>
                      </c:pt>
                      <c:pt idx="1">
                        <c:v>#N/A</c:v>
                      </c:pt>
                      <c:pt idx="2">
                        <c:v>#N/A</c:v>
                      </c:pt>
                      <c:pt idx="3">
                        <c:v>#N/A</c:v>
                      </c:pt>
                      <c:pt idx="4">
                        <c:v>#N/A</c:v>
                      </c:pt>
                      <c:pt idx="5">
                        <c:v>#N/A</c:v>
                      </c:pt>
                      <c:pt idx="6">
                        <c:v>#N/A</c:v>
                      </c:pt>
                      <c:pt idx="7">
                        <c:v>#N/A</c:v>
                      </c:pt>
                      <c:pt idx="8">
                        <c:v>#N/A</c:v>
                      </c:pt>
                      <c:pt idx="9">
                        <c:v>#N/A</c:v>
                      </c:pt>
                      <c:pt idx="10" formatCode="General">
                        <c:v>#N/A</c:v>
                      </c:pt>
                      <c:pt idx="11" formatCode="General">
                        <c:v>#N/A</c:v>
                      </c:pt>
                    </c:numCache>
                  </c:numRef>
                </c:val>
                <c:smooth val="0"/>
                <c:extLst xmlns:c15="http://schemas.microsoft.com/office/drawing/2012/chart">
                  <c:ext xmlns:c16="http://schemas.microsoft.com/office/drawing/2014/chart" uri="{C3380CC4-5D6E-409C-BE32-E72D297353CC}">
                    <c16:uniqueId val="{00000022-06E4-4497-9F0A-694EEB9BF160}"/>
                  </c:ext>
                </c:extLst>
              </c15:ser>
            </c15:filteredLineSeries>
          </c:ext>
        </c:extLst>
      </c:lineChart>
      <c:catAx>
        <c:axId val="211210551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9096"/>
        <c:crosses val="autoZero"/>
        <c:auto val="1"/>
        <c:lblAlgn val="ctr"/>
        <c:lblOffset val="100"/>
        <c:noMultiLvlLbl val="0"/>
      </c:catAx>
      <c:valAx>
        <c:axId val="2112109096"/>
        <c:scaling>
          <c:orientation val="minMax"/>
          <c:max val="63"/>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551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Level10 PPA Price Index</a:t>
            </a:r>
            <a:r>
              <a:rPr lang="en-US" sz="1000" baseline="0">
                <a:solidFill>
                  <a:sysClr val="windowText" lastClr="000000"/>
                </a:solidFill>
              </a:rPr>
              <a:t> (2021 $/MWh, 25th percentile of offers)</a:t>
            </a:r>
            <a:endParaRPr lang="en-US" sz="1000">
              <a:solidFill>
                <a:sysClr val="windowText" lastClr="000000"/>
              </a:solidFill>
            </a:endParaRPr>
          </a:p>
        </c:rich>
      </c:tx>
      <c:layout>
        <c:manualLayout>
          <c:xMode val="edge"/>
          <c:yMode val="edge"/>
          <c:x val="8.5470085470085479E-3"/>
          <c:y val="1.5873015873015872E-2"/>
        </c:manualLayout>
      </c:layout>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7626354398007902E-2"/>
          <c:y val="0.126984126984127"/>
          <c:w val="0.92527962850797496"/>
          <c:h val="0.71796275465566806"/>
        </c:manualLayout>
      </c:layout>
      <c:lineChart>
        <c:grouping val="standard"/>
        <c:varyColors val="0"/>
        <c:ser>
          <c:idx val="1"/>
          <c:order val="1"/>
          <c:tx>
            <c:strRef>
              <c:f>'Level10 Wind PPA Prices'!$A$31</c:f>
              <c:strCache>
                <c:ptCount val="1"/>
                <c:pt idx="0">
                  <c:v>CAISO</c:v>
                </c:pt>
              </c:strCache>
            </c:strRef>
          </c:tx>
          <c:spPr>
            <a:ln w="28575" cap="rnd">
              <a:solidFill>
                <a:schemeClr val="accent4"/>
              </a:solidFill>
              <a:round/>
            </a:ln>
            <a:effectLst/>
          </c:spPr>
          <c:marker>
            <c:symbol val="none"/>
          </c:marker>
          <c:dPt>
            <c:idx val="2"/>
            <c:marker>
              <c:symbol val="none"/>
            </c:marker>
            <c:bubble3D val="0"/>
            <c:extLst>
              <c:ext xmlns:c16="http://schemas.microsoft.com/office/drawing/2014/chart" uri="{C3380CC4-5D6E-409C-BE32-E72D297353CC}">
                <c16:uniqueId val="{00000000-138A-40B9-AF06-FCAB1A241C8B}"/>
              </c:ext>
            </c:extLst>
          </c:dPt>
          <c:dPt>
            <c:idx val="4"/>
            <c:marker>
              <c:symbol val="none"/>
            </c:marker>
            <c:bubble3D val="0"/>
            <c:extLst>
              <c:ext xmlns:c16="http://schemas.microsoft.com/office/drawing/2014/chart" uri="{C3380CC4-5D6E-409C-BE32-E72D297353CC}">
                <c16:uniqueId val="{00000001-138A-40B9-AF06-FCAB1A241C8B}"/>
              </c:ext>
            </c:extLst>
          </c:dPt>
          <c:dPt>
            <c:idx val="5"/>
            <c:marker>
              <c:symbol val="none"/>
            </c:marker>
            <c:bubble3D val="0"/>
            <c:extLst>
              <c:ext xmlns:c16="http://schemas.microsoft.com/office/drawing/2014/chart" uri="{C3380CC4-5D6E-409C-BE32-E72D297353CC}">
                <c16:uniqueId val="{00000002-138A-40B9-AF06-FCAB1A241C8B}"/>
              </c:ext>
            </c:extLst>
          </c:dPt>
          <c:dPt>
            <c:idx val="6"/>
            <c:marker>
              <c:symbol val="none"/>
            </c:marker>
            <c:bubble3D val="0"/>
            <c:extLst>
              <c:ext xmlns:c16="http://schemas.microsoft.com/office/drawing/2014/chart" uri="{C3380CC4-5D6E-409C-BE32-E72D297353CC}">
                <c16:uniqueId val="{00000003-138A-40B9-AF06-FCAB1A241C8B}"/>
              </c:ext>
            </c:extLst>
          </c:dPt>
          <c:dPt>
            <c:idx val="14"/>
            <c:marker>
              <c:symbol val="none"/>
            </c:marker>
            <c:bubble3D val="0"/>
            <c:spPr>
              <a:ln w="28575" cap="rnd">
                <a:solidFill>
                  <a:schemeClr val="accent4"/>
                </a:solidFill>
                <a:prstDash val="sysDot"/>
                <a:round/>
              </a:ln>
              <a:effectLst/>
            </c:spPr>
            <c:extLst>
              <c:ext xmlns:c16="http://schemas.microsoft.com/office/drawing/2014/chart" uri="{C3380CC4-5D6E-409C-BE32-E72D297353CC}">
                <c16:uniqueId val="{00000005-138A-40B9-AF06-FCAB1A241C8B}"/>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Prices'!$B$46:$Q$46</c:f>
              <c:numCache>
                <c:formatCode>"$"#,##0</c:formatCode>
                <c:ptCount val="16"/>
                <c:pt idx="0">
                  <c:v>35.689545709172243</c:v>
                </c:pt>
                <c:pt idx="1">
                  <c:v>35.689545709172243</c:v>
                </c:pt>
                <c:pt idx="2">
                  <c:v>36.41513725568722</c:v>
                </c:pt>
                <c:pt idx="3">
                  <c:v>36.690314615301993</c:v>
                </c:pt>
                <c:pt idx="4">
                  <c:v>36.690314615301993</c:v>
                </c:pt>
                <c:pt idx="5">
                  <c:v>36.690314615301993</c:v>
                </c:pt>
                <c:pt idx="6">
                  <c:v>43.210625106693037</c:v>
                </c:pt>
                <c:pt idx="7">
                  <c:v>42.942236130875067</c:v>
                </c:pt>
                <c:pt idx="8">
                  <c:v>44.46310699384356</c:v>
                </c:pt>
                <c:pt idx="9">
                  <c:v>43.836866050268299</c:v>
                </c:pt>
                <c:pt idx="10">
                  <c:v>43.982587742965528</c:v>
                </c:pt>
                <c:pt idx="11">
                  <c:v>45.119314662763834</c:v>
                </c:pt>
                <c:pt idx="12">
                  <c:v>#N/A</c:v>
                </c:pt>
                <c:pt idx="13">
                  <c:v>#N/A</c:v>
                </c:pt>
                <c:pt idx="14">
                  <c:v>52.141553934273325</c:v>
                </c:pt>
                <c:pt idx="15">
                  <c:v>52.141553934273325</c:v>
                </c:pt>
              </c:numCache>
            </c:numRef>
          </c:val>
          <c:smooth val="0"/>
          <c:extLst>
            <c:ext xmlns:c16="http://schemas.microsoft.com/office/drawing/2014/chart" uri="{C3380CC4-5D6E-409C-BE32-E72D297353CC}">
              <c16:uniqueId val="{00000006-138A-40B9-AF06-FCAB1A241C8B}"/>
            </c:ext>
          </c:extLst>
        </c:ser>
        <c:ser>
          <c:idx val="2"/>
          <c:order val="2"/>
          <c:tx>
            <c:strRef>
              <c:f>'Level10 Wind PPA Prices'!$A$32</c:f>
              <c:strCache>
                <c:ptCount val="1"/>
                <c:pt idx="0">
                  <c:v>PJM</c:v>
                </c:pt>
              </c:strCache>
            </c:strRef>
          </c:tx>
          <c:spPr>
            <a:ln w="28575" cap="rnd">
              <a:solidFill>
                <a:schemeClr val="accent6"/>
              </a:solidFill>
              <a:round/>
            </a:ln>
            <a:effectLst/>
          </c:spPr>
          <c:marker>
            <c:symbol val="none"/>
          </c:marker>
          <c:dPt>
            <c:idx val="2"/>
            <c:marker>
              <c:symbol val="none"/>
            </c:marker>
            <c:bubble3D val="0"/>
            <c:extLst>
              <c:ext xmlns:c16="http://schemas.microsoft.com/office/drawing/2014/chart" uri="{C3380CC4-5D6E-409C-BE32-E72D297353CC}">
                <c16:uniqueId val="{00000007-138A-40B9-AF06-FCAB1A241C8B}"/>
              </c:ext>
            </c:extLst>
          </c:dPt>
          <c:dPt>
            <c:idx val="4"/>
            <c:marker>
              <c:symbol val="none"/>
            </c:marker>
            <c:bubble3D val="0"/>
            <c:extLst>
              <c:ext xmlns:c16="http://schemas.microsoft.com/office/drawing/2014/chart" uri="{C3380CC4-5D6E-409C-BE32-E72D297353CC}">
                <c16:uniqueId val="{00000008-138A-40B9-AF06-FCAB1A241C8B}"/>
              </c:ext>
            </c:extLst>
          </c:dPt>
          <c:dPt>
            <c:idx val="5"/>
            <c:marker>
              <c:symbol val="none"/>
            </c:marker>
            <c:bubble3D val="0"/>
            <c:extLst>
              <c:ext xmlns:c16="http://schemas.microsoft.com/office/drawing/2014/chart" uri="{C3380CC4-5D6E-409C-BE32-E72D297353CC}">
                <c16:uniqueId val="{00000009-138A-40B9-AF06-FCAB1A241C8B}"/>
              </c:ext>
            </c:extLst>
          </c:dPt>
          <c:dPt>
            <c:idx val="6"/>
            <c:marker>
              <c:symbol val="none"/>
            </c:marker>
            <c:bubble3D val="0"/>
            <c:extLst>
              <c:ext xmlns:c16="http://schemas.microsoft.com/office/drawing/2014/chart" uri="{C3380CC4-5D6E-409C-BE32-E72D297353CC}">
                <c16:uniqueId val="{0000000A-138A-40B9-AF06-FCAB1A241C8B}"/>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Prices'!$B$47:$Q$47</c:f>
              <c:numCache>
                <c:formatCode>"$"#,##0</c:formatCode>
                <c:ptCount val="16"/>
                <c:pt idx="0">
                  <c:v>28.175957138820195</c:v>
                </c:pt>
                <c:pt idx="1">
                  <c:v>29.584754995761195</c:v>
                </c:pt>
                <c:pt idx="2">
                  <c:v>29.352251692241595</c:v>
                </c:pt>
                <c:pt idx="3">
                  <c:v>28.434993826859046</c:v>
                </c:pt>
                <c:pt idx="4">
                  <c:v>25.683220230711392</c:v>
                </c:pt>
                <c:pt idx="5">
                  <c:v>25.683220230711392</c:v>
                </c:pt>
                <c:pt idx="6">
                  <c:v>26.033730654343014</c:v>
                </c:pt>
                <c:pt idx="7">
                  <c:v>31.58043615458104</c:v>
                </c:pt>
                <c:pt idx="8">
                  <c:v>31.84882513039901</c:v>
                </c:pt>
                <c:pt idx="9">
                  <c:v>31.759362138459689</c:v>
                </c:pt>
                <c:pt idx="10">
                  <c:v>31.041388963723193</c:v>
                </c:pt>
                <c:pt idx="11">
                  <c:v>29.729780979340514</c:v>
                </c:pt>
                <c:pt idx="12">
                  <c:v>37.599428885636534</c:v>
                </c:pt>
                <c:pt idx="13">
                  <c:v>41.709133903368894</c:v>
                </c:pt>
                <c:pt idx="14">
                  <c:v>47.09835445538458</c:v>
                </c:pt>
                <c:pt idx="15">
                  <c:v>40.174639916571259</c:v>
                </c:pt>
              </c:numCache>
            </c:numRef>
          </c:val>
          <c:smooth val="0"/>
          <c:extLst>
            <c:ext xmlns:c16="http://schemas.microsoft.com/office/drawing/2014/chart" uri="{C3380CC4-5D6E-409C-BE32-E72D297353CC}">
              <c16:uniqueId val="{0000000B-138A-40B9-AF06-FCAB1A241C8B}"/>
            </c:ext>
          </c:extLst>
        </c:ser>
        <c:ser>
          <c:idx val="4"/>
          <c:order val="4"/>
          <c:tx>
            <c:strRef>
              <c:f>'Level10 Wind PPA Prices'!$A$34</c:f>
              <c:strCache>
                <c:ptCount val="1"/>
                <c:pt idx="0">
                  <c:v>MISO</c:v>
                </c:pt>
              </c:strCache>
            </c:strRef>
          </c:tx>
          <c:spPr>
            <a:ln w="28575" cap="rnd">
              <a:solidFill>
                <a:schemeClr val="accent3"/>
              </a:solidFill>
              <a:round/>
            </a:ln>
            <a:effectLst/>
          </c:spPr>
          <c:marker>
            <c:symbol val="none"/>
          </c:marker>
          <c:dPt>
            <c:idx val="1"/>
            <c:marker>
              <c:symbol val="none"/>
            </c:marker>
            <c:bubble3D val="0"/>
            <c:extLst>
              <c:ext xmlns:c16="http://schemas.microsoft.com/office/drawing/2014/chart" uri="{C3380CC4-5D6E-409C-BE32-E72D297353CC}">
                <c16:uniqueId val="{0000000C-138A-40B9-AF06-FCAB1A241C8B}"/>
              </c:ext>
            </c:extLst>
          </c:dPt>
          <c:dPt>
            <c:idx val="2"/>
            <c:marker>
              <c:symbol val="none"/>
            </c:marker>
            <c:bubble3D val="0"/>
            <c:extLst>
              <c:ext xmlns:c16="http://schemas.microsoft.com/office/drawing/2014/chart" uri="{C3380CC4-5D6E-409C-BE32-E72D297353CC}">
                <c16:uniqueId val="{0000000D-138A-40B9-AF06-FCAB1A241C8B}"/>
              </c:ext>
            </c:extLst>
          </c:dPt>
          <c:dPt>
            <c:idx val="4"/>
            <c:marker>
              <c:symbol val="none"/>
            </c:marker>
            <c:bubble3D val="0"/>
            <c:extLst>
              <c:ext xmlns:c16="http://schemas.microsoft.com/office/drawing/2014/chart" uri="{C3380CC4-5D6E-409C-BE32-E72D297353CC}">
                <c16:uniqueId val="{0000000E-138A-40B9-AF06-FCAB1A241C8B}"/>
              </c:ext>
            </c:extLst>
          </c:dPt>
          <c:dPt>
            <c:idx val="5"/>
            <c:marker>
              <c:symbol val="none"/>
            </c:marker>
            <c:bubble3D val="0"/>
            <c:extLst>
              <c:ext xmlns:c16="http://schemas.microsoft.com/office/drawing/2014/chart" uri="{C3380CC4-5D6E-409C-BE32-E72D297353CC}">
                <c16:uniqueId val="{0000000F-138A-40B9-AF06-FCAB1A241C8B}"/>
              </c:ext>
            </c:extLst>
          </c:dPt>
          <c:dPt>
            <c:idx val="6"/>
            <c:marker>
              <c:symbol val="none"/>
            </c:marker>
            <c:bubble3D val="0"/>
            <c:extLst>
              <c:ext xmlns:c16="http://schemas.microsoft.com/office/drawing/2014/chart" uri="{C3380CC4-5D6E-409C-BE32-E72D297353CC}">
                <c16:uniqueId val="{00000010-138A-40B9-AF06-FCAB1A241C8B}"/>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Prices'!$B$49:$Q$49</c:f>
              <c:numCache>
                <c:formatCode>"$"#,##0</c:formatCode>
                <c:ptCount val="16"/>
                <c:pt idx="0">
                  <c:v>16.717734569033311</c:v>
                </c:pt>
                <c:pt idx="1">
                  <c:v>20.286689139950539</c:v>
                </c:pt>
                <c:pt idx="2">
                  <c:v>20.363124611492609</c:v>
                </c:pt>
                <c:pt idx="3">
                  <c:v>20.638301971107367</c:v>
                </c:pt>
                <c:pt idx="4">
                  <c:v>24.765962365328843</c:v>
                </c:pt>
                <c:pt idx="5">
                  <c:v>24.765962365328843</c:v>
                </c:pt>
                <c:pt idx="6">
                  <c:v>24.512859791374513</c:v>
                </c:pt>
                <c:pt idx="7">
                  <c:v>22.544673968709407</c:v>
                </c:pt>
                <c:pt idx="8">
                  <c:v>26.838897581796914</c:v>
                </c:pt>
                <c:pt idx="9">
                  <c:v>29.52278733997661</c:v>
                </c:pt>
                <c:pt idx="10">
                  <c:v>24.833111170978547</c:v>
                </c:pt>
                <c:pt idx="11">
                  <c:v>29.642340447048333</c:v>
                </c:pt>
                <c:pt idx="12">
                  <c:v>31.391151092891882</c:v>
                </c:pt>
                <c:pt idx="13">
                  <c:v>31.391151092891882</c:v>
                </c:pt>
                <c:pt idx="14">
                  <c:v>33.165447420488611</c:v>
                </c:pt>
                <c:pt idx="15">
                  <c:v>33.592837206835114</c:v>
                </c:pt>
              </c:numCache>
            </c:numRef>
          </c:val>
          <c:smooth val="0"/>
          <c:extLst>
            <c:ext xmlns:c16="http://schemas.microsoft.com/office/drawing/2014/chart" uri="{C3380CC4-5D6E-409C-BE32-E72D297353CC}">
              <c16:uniqueId val="{00000011-138A-40B9-AF06-FCAB1A241C8B}"/>
            </c:ext>
          </c:extLst>
        </c:ser>
        <c:ser>
          <c:idx val="5"/>
          <c:order val="5"/>
          <c:tx>
            <c:strRef>
              <c:f>'Level10 Wind PPA Prices'!$A$35</c:f>
              <c:strCache>
                <c:ptCount val="1"/>
                <c:pt idx="0">
                  <c:v>ERCOT</c:v>
                </c:pt>
              </c:strCache>
            </c:strRef>
          </c:tx>
          <c:spPr>
            <a:ln w="28575" cap="rnd">
              <a:solidFill>
                <a:schemeClr val="bg1">
                  <a:lumMod val="65000"/>
                </a:schemeClr>
              </a:solidFill>
              <a:round/>
            </a:ln>
            <a:effectLst/>
          </c:spPr>
          <c:marker>
            <c:symbol val="none"/>
          </c:marker>
          <c:dPt>
            <c:idx val="1"/>
            <c:marker>
              <c:symbol val="none"/>
            </c:marker>
            <c:bubble3D val="0"/>
            <c:extLst>
              <c:ext xmlns:c16="http://schemas.microsoft.com/office/drawing/2014/chart" uri="{C3380CC4-5D6E-409C-BE32-E72D297353CC}">
                <c16:uniqueId val="{00000012-138A-40B9-AF06-FCAB1A241C8B}"/>
              </c:ext>
            </c:extLst>
          </c:dPt>
          <c:dPt>
            <c:idx val="2"/>
            <c:marker>
              <c:symbol val="none"/>
            </c:marker>
            <c:bubble3D val="0"/>
            <c:extLst>
              <c:ext xmlns:c16="http://schemas.microsoft.com/office/drawing/2014/chart" uri="{C3380CC4-5D6E-409C-BE32-E72D297353CC}">
                <c16:uniqueId val="{00000013-138A-40B9-AF06-FCAB1A241C8B}"/>
              </c:ext>
            </c:extLst>
          </c:dPt>
          <c:dPt>
            <c:idx val="4"/>
            <c:marker>
              <c:symbol val="none"/>
            </c:marker>
            <c:bubble3D val="0"/>
            <c:extLst>
              <c:ext xmlns:c16="http://schemas.microsoft.com/office/drawing/2014/chart" uri="{C3380CC4-5D6E-409C-BE32-E72D297353CC}">
                <c16:uniqueId val="{00000014-138A-40B9-AF06-FCAB1A241C8B}"/>
              </c:ext>
            </c:extLst>
          </c:dPt>
          <c:dPt>
            <c:idx val="5"/>
            <c:marker>
              <c:symbol val="none"/>
            </c:marker>
            <c:bubble3D val="0"/>
            <c:extLst>
              <c:ext xmlns:c16="http://schemas.microsoft.com/office/drawing/2014/chart" uri="{C3380CC4-5D6E-409C-BE32-E72D297353CC}">
                <c16:uniqueId val="{00000015-138A-40B9-AF06-FCAB1A241C8B}"/>
              </c:ext>
            </c:extLst>
          </c:dPt>
          <c:dPt>
            <c:idx val="6"/>
            <c:marker>
              <c:symbol val="none"/>
            </c:marker>
            <c:bubble3D val="0"/>
            <c:extLst>
              <c:ext xmlns:c16="http://schemas.microsoft.com/office/drawing/2014/chart" uri="{C3380CC4-5D6E-409C-BE32-E72D297353CC}">
                <c16:uniqueId val="{00000016-138A-40B9-AF06-FCAB1A241C8B}"/>
              </c:ext>
            </c:extLst>
          </c:dPt>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Prices'!$B$50:$Q$50</c:f>
              <c:numCache>
                <c:formatCode>"$"#,##0</c:formatCode>
                <c:ptCount val="16"/>
                <c:pt idx="0">
                  <c:v>14.557577855057101</c:v>
                </c:pt>
                <c:pt idx="1">
                  <c:v>14.839337426445303</c:v>
                </c:pt>
                <c:pt idx="2">
                  <c:v>13.575416407661734</c:v>
                </c:pt>
                <c:pt idx="3">
                  <c:v>14.676125846120797</c:v>
                </c:pt>
                <c:pt idx="4">
                  <c:v>14.217496913429523</c:v>
                </c:pt>
                <c:pt idx="5">
                  <c:v>14.676125846120797</c:v>
                </c:pt>
                <c:pt idx="6">
                  <c:v>14.314078710291692</c:v>
                </c:pt>
                <c:pt idx="7">
                  <c:v>15.208708629684921</c:v>
                </c:pt>
                <c:pt idx="8">
                  <c:v>15.208708629684921</c:v>
                </c:pt>
                <c:pt idx="9">
                  <c:v>18.697765315318517</c:v>
                </c:pt>
                <c:pt idx="10">
                  <c:v>17.488106458435595</c:v>
                </c:pt>
                <c:pt idx="11">
                  <c:v>18.275071249065192</c:v>
                </c:pt>
                <c:pt idx="12">
                  <c:v>20.111322427200939</c:v>
                </c:pt>
                <c:pt idx="13">
                  <c:v>22.996859992842808</c:v>
                </c:pt>
                <c:pt idx="14">
                  <c:v>22.822614590903239</c:v>
                </c:pt>
                <c:pt idx="15">
                  <c:v>24.87408556536646</c:v>
                </c:pt>
              </c:numCache>
            </c:numRef>
          </c:val>
          <c:smooth val="0"/>
          <c:extLst>
            <c:ext xmlns:c16="http://schemas.microsoft.com/office/drawing/2014/chart" uri="{C3380CC4-5D6E-409C-BE32-E72D297353CC}">
              <c16:uniqueId val="{00000017-138A-40B9-AF06-FCAB1A241C8B}"/>
            </c:ext>
          </c:extLst>
        </c:ser>
        <c:ser>
          <c:idx val="6"/>
          <c:order val="6"/>
          <c:tx>
            <c:strRef>
              <c:f>'Level10 Wind PPA Prices'!$A$36</c:f>
              <c:strCache>
                <c:ptCount val="1"/>
                <c:pt idx="0">
                  <c:v>SPP</c:v>
                </c:pt>
              </c:strCache>
            </c:strRef>
          </c:tx>
          <c:spPr>
            <a:ln w="28575" cap="rnd">
              <a:solidFill>
                <a:schemeClr val="bg2">
                  <a:lumMod val="50000"/>
                </a:schemeClr>
              </a:solidFill>
              <a:round/>
            </a:ln>
            <a:effectLst/>
          </c:spPr>
          <c:marker>
            <c:symbol val="none"/>
          </c:marker>
          <c:cat>
            <c:multiLvlStrRef>
              <c:f>'Level10 Wind PPA Prices'!$B$28:$Q$29</c:f>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f>'Level10 Wind PPA Prices'!$B$51:$Q$51</c:f>
              <c:numCache>
                <c:formatCode>"$"#,##0</c:formatCode>
                <c:ptCount val="16"/>
                <c:pt idx="0">
                  <c:v>13.618379283763092</c:v>
                </c:pt>
                <c:pt idx="1">
                  <c:v>13.33661971237489</c:v>
                </c:pt>
                <c:pt idx="2">
                  <c:v>12.841610115355696</c:v>
                </c:pt>
                <c:pt idx="3">
                  <c:v>12.841610115355696</c:v>
                </c:pt>
                <c:pt idx="4">
                  <c:v>15.409932138426838</c:v>
                </c:pt>
                <c:pt idx="5">
                  <c:v>15.501657924965089</c:v>
                </c:pt>
                <c:pt idx="6">
                  <c:v>16.997968468471377</c:v>
                </c:pt>
                <c:pt idx="7">
                  <c:v>14.761393669988305</c:v>
                </c:pt>
                <c:pt idx="8">
                  <c:v>18.250450355621904</c:v>
                </c:pt>
                <c:pt idx="9">
                  <c:v>17.624209412046643</c:v>
                </c:pt>
                <c:pt idx="10">
                  <c:v>16.263939006345105</c:v>
                </c:pt>
                <c:pt idx="11">
                  <c:v>19.936441362616581</c:v>
                </c:pt>
                <c:pt idx="12">
                  <c:v>18.624833378233912</c:v>
                </c:pt>
                <c:pt idx="13">
                  <c:v>18.624833378233912</c:v>
                </c:pt>
                <c:pt idx="14">
                  <c:v>23.848350078134853</c:v>
                </c:pt>
                <c:pt idx="15">
                  <c:v>27.523902240714776</c:v>
                </c:pt>
              </c:numCache>
            </c:numRef>
          </c:val>
          <c:smooth val="0"/>
          <c:extLst>
            <c:ext xmlns:c16="http://schemas.microsoft.com/office/drawing/2014/chart" uri="{C3380CC4-5D6E-409C-BE32-E72D297353CC}">
              <c16:uniqueId val="{00000018-138A-40B9-AF06-FCAB1A241C8B}"/>
            </c:ext>
          </c:extLst>
        </c:ser>
        <c:dLbls>
          <c:showLegendKey val="0"/>
          <c:showVal val="0"/>
          <c:showCatName val="0"/>
          <c:showSerName val="0"/>
          <c:showPercent val="0"/>
          <c:showBubbleSize val="0"/>
        </c:dLbls>
        <c:smooth val="0"/>
        <c:axId val="2112105512"/>
        <c:axId val="2112109096"/>
        <c:extLst>
          <c:ext xmlns:c15="http://schemas.microsoft.com/office/drawing/2012/chart" uri="{02D57815-91ED-43cb-92C2-25804820EDAC}">
            <c15:filteredLineSeries>
              <c15:ser>
                <c:idx val="0"/>
                <c:order val="0"/>
                <c:tx>
                  <c:strRef>
                    <c:extLst>
                      <c:ext uri="{02D57815-91ED-43cb-92C2-25804820EDAC}">
                        <c15:formulaRef>
                          <c15:sqref>'Level10 Wind PPA Prices'!$A$30</c15:sqref>
                        </c15:formulaRef>
                      </c:ext>
                    </c:extLst>
                    <c:strCache>
                      <c:ptCount val="1"/>
                      <c:pt idx="0">
                        <c:v>ISO-NE</c:v>
                      </c:pt>
                    </c:strCache>
                  </c:strRef>
                </c:tx>
                <c:spPr>
                  <a:ln w="28575" cap="rnd">
                    <a:solidFill>
                      <a:schemeClr val="accent3">
                        <a:tint val="48000"/>
                      </a:schemeClr>
                    </a:solidFill>
                    <a:round/>
                  </a:ln>
                  <a:effectLst/>
                </c:spPr>
                <c:marker>
                  <c:symbol val="none"/>
                </c:marker>
                <c:dPt>
                  <c:idx val="2"/>
                  <c:marker>
                    <c:symbol val="none"/>
                  </c:marker>
                  <c:bubble3D val="0"/>
                  <c:extLst>
                    <c:ext xmlns:c16="http://schemas.microsoft.com/office/drawing/2014/chart" uri="{C3380CC4-5D6E-409C-BE32-E72D297353CC}">
                      <c16:uniqueId val="{00000019-138A-40B9-AF06-FCAB1A241C8B}"/>
                    </c:ext>
                  </c:extLst>
                </c:dPt>
                <c:dPt>
                  <c:idx val="4"/>
                  <c:marker>
                    <c:symbol val="none"/>
                  </c:marker>
                  <c:bubble3D val="0"/>
                  <c:extLst>
                    <c:ext xmlns:c16="http://schemas.microsoft.com/office/drawing/2014/chart" uri="{C3380CC4-5D6E-409C-BE32-E72D297353CC}">
                      <c16:uniqueId val="{0000001A-138A-40B9-AF06-FCAB1A241C8B}"/>
                    </c:ext>
                  </c:extLst>
                </c:dPt>
                <c:dPt>
                  <c:idx val="5"/>
                  <c:marker>
                    <c:symbol val="none"/>
                  </c:marker>
                  <c:bubble3D val="0"/>
                  <c:extLst>
                    <c:ext xmlns:c16="http://schemas.microsoft.com/office/drawing/2014/chart" uri="{C3380CC4-5D6E-409C-BE32-E72D297353CC}">
                      <c16:uniqueId val="{0000001B-138A-40B9-AF06-FCAB1A241C8B}"/>
                    </c:ext>
                  </c:extLst>
                </c:dPt>
                <c:dPt>
                  <c:idx val="6"/>
                  <c:marker>
                    <c:symbol val="none"/>
                  </c:marker>
                  <c:bubble3D val="0"/>
                  <c:extLst>
                    <c:ext xmlns:c16="http://schemas.microsoft.com/office/drawing/2014/chart" uri="{C3380CC4-5D6E-409C-BE32-E72D297353CC}">
                      <c16:uniqueId val="{0000001C-138A-40B9-AF06-FCAB1A241C8B}"/>
                    </c:ext>
                  </c:extLst>
                </c:dPt>
                <c:cat>
                  <c:multiLvlStrRef>
                    <c:extLst>
                      <c:ext uri="{02D57815-91ED-43cb-92C2-25804820EDAC}">
                        <c15:formulaRef>
                          <c15:sqref>'Level10 Wind PPA Prices'!$B$28:$Q$29</c15:sqref>
                        </c15:formulaRef>
                      </c:ext>
                    </c:extLst>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extLst>
                      <c:ext uri="{02D57815-91ED-43cb-92C2-25804820EDAC}">
                        <c15:formulaRef>
                          <c15:sqref>'Level10 Wind PPA Prices'!$B$30:$M$30</c15:sqref>
                        </c15:formulaRef>
                      </c:ext>
                    </c:extLst>
                    <c:numCache>
                      <c:formatCode>"$"#,##0.0</c:formatCode>
                      <c:ptCount val="12"/>
                      <c:pt idx="0">
                        <c:v>#N/A</c:v>
                      </c:pt>
                      <c:pt idx="1">
                        <c:v>#N/A</c:v>
                      </c:pt>
                      <c:pt idx="2">
                        <c:v>#N/A</c:v>
                      </c:pt>
                      <c:pt idx="3">
                        <c:v>#N/A</c:v>
                      </c:pt>
                      <c:pt idx="4">
                        <c:v>#N/A</c:v>
                      </c:pt>
                      <c:pt idx="5">
                        <c:v>#N/A</c:v>
                      </c:pt>
                      <c:pt idx="6">
                        <c:v>#N/A</c:v>
                      </c:pt>
                      <c:pt idx="7" formatCode="General">
                        <c:v>#N/A</c:v>
                      </c:pt>
                      <c:pt idx="8" formatCode="General">
                        <c:v>#N/A</c:v>
                      </c:pt>
                      <c:pt idx="9" formatCode="General">
                        <c:v>#N/A</c:v>
                      </c:pt>
                      <c:pt idx="10" formatCode="General">
                        <c:v>#N/A</c:v>
                      </c:pt>
                      <c:pt idx="11" formatCode="General">
                        <c:v>#N/A</c:v>
                      </c:pt>
                    </c:numCache>
                  </c:numRef>
                </c:val>
                <c:smooth val="0"/>
                <c:extLst>
                  <c:ext xmlns:c16="http://schemas.microsoft.com/office/drawing/2014/chart" uri="{C3380CC4-5D6E-409C-BE32-E72D297353CC}">
                    <c16:uniqueId val="{0000001D-138A-40B9-AF06-FCAB1A241C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'Level10 Wind PPA Prices'!$A$33</c15:sqref>
                        </c15:formulaRef>
                      </c:ext>
                    </c:extLst>
                    <c:strCache>
                      <c:ptCount val="1"/>
                      <c:pt idx="0">
                        <c:v>NYISO</c:v>
                      </c:pt>
                    </c:strCache>
                  </c:strRef>
                </c:tx>
                <c:spPr>
                  <a:ln w="28575" cap="rnd">
                    <a:solidFill>
                      <a:schemeClr val="accent3"/>
                    </a:solidFill>
                    <a:round/>
                  </a:ln>
                  <a:effectLst/>
                </c:spPr>
                <c:marker>
                  <c:symbol val="none"/>
                </c:marker>
                <c:dPt>
                  <c:idx val="2"/>
                  <c:marker>
                    <c:symbol val="none"/>
                  </c:marker>
                  <c:bubble3D val="0"/>
                  <c:extLst xmlns:c15="http://schemas.microsoft.com/office/drawing/2012/chart">
                    <c:ext xmlns:c16="http://schemas.microsoft.com/office/drawing/2014/chart" uri="{C3380CC4-5D6E-409C-BE32-E72D297353CC}">
                      <c16:uniqueId val="{0000001E-138A-40B9-AF06-FCAB1A241C8B}"/>
                    </c:ext>
                  </c:extLst>
                </c:dPt>
                <c:dPt>
                  <c:idx val="4"/>
                  <c:marker>
                    <c:symbol val="none"/>
                  </c:marker>
                  <c:bubble3D val="0"/>
                  <c:extLst xmlns:c15="http://schemas.microsoft.com/office/drawing/2012/chart">
                    <c:ext xmlns:c16="http://schemas.microsoft.com/office/drawing/2014/chart" uri="{C3380CC4-5D6E-409C-BE32-E72D297353CC}">
                      <c16:uniqueId val="{0000001F-138A-40B9-AF06-FCAB1A241C8B}"/>
                    </c:ext>
                  </c:extLst>
                </c:dPt>
                <c:dPt>
                  <c:idx val="5"/>
                  <c:marker>
                    <c:symbol val="none"/>
                  </c:marker>
                  <c:bubble3D val="0"/>
                  <c:extLst xmlns:c15="http://schemas.microsoft.com/office/drawing/2012/chart">
                    <c:ext xmlns:c16="http://schemas.microsoft.com/office/drawing/2014/chart" uri="{C3380CC4-5D6E-409C-BE32-E72D297353CC}">
                      <c16:uniqueId val="{00000020-138A-40B9-AF06-FCAB1A241C8B}"/>
                    </c:ext>
                  </c:extLst>
                </c:dPt>
                <c:dPt>
                  <c:idx val="6"/>
                  <c:marker>
                    <c:symbol val="none"/>
                  </c:marker>
                  <c:bubble3D val="0"/>
                  <c:extLst xmlns:c15="http://schemas.microsoft.com/office/drawing/2012/chart">
                    <c:ext xmlns:c16="http://schemas.microsoft.com/office/drawing/2014/chart" uri="{C3380CC4-5D6E-409C-BE32-E72D297353CC}">
                      <c16:uniqueId val="{00000021-138A-40B9-AF06-FCAB1A241C8B}"/>
                    </c:ext>
                  </c:extLst>
                </c:dPt>
                <c:cat>
                  <c:multiLvlStrRef>
                    <c:extLst xmlns:c15="http://schemas.microsoft.com/office/drawing/2012/chart">
                      <c:ext xmlns:c15="http://schemas.microsoft.com/office/drawing/2012/chart" uri="{02D57815-91ED-43cb-92C2-25804820EDAC}">
                        <c15:formulaRef>
                          <c15:sqref>'Level10 Wind PPA Prices'!$B$28:$Q$29</c15:sqref>
                        </c15:formulaRef>
                      </c:ext>
                    </c:extLst>
                    <c:multiLvlStrCache>
                      <c:ptCount val="16"/>
                      <c:lvl>
                        <c:pt idx="0">
                          <c:v>Q3</c:v>
                        </c:pt>
                        <c:pt idx="1">
                          <c:v>Q4</c:v>
                        </c:pt>
                        <c:pt idx="2">
                          <c:v>Q1</c:v>
                        </c:pt>
                        <c:pt idx="3">
                          <c:v>Q2</c:v>
                        </c:pt>
                        <c:pt idx="4">
                          <c:v>Q3</c:v>
                        </c:pt>
                        <c:pt idx="5">
                          <c:v>Q4</c:v>
                        </c:pt>
                        <c:pt idx="6">
                          <c:v>Q1</c:v>
                        </c:pt>
                        <c:pt idx="7">
                          <c:v>Q2</c:v>
                        </c:pt>
                        <c:pt idx="8">
                          <c:v>Q3</c:v>
                        </c:pt>
                        <c:pt idx="9">
                          <c:v>Q4</c:v>
                        </c:pt>
                        <c:pt idx="10">
                          <c:v>Q1</c:v>
                        </c:pt>
                        <c:pt idx="11">
                          <c:v>Q2</c:v>
                        </c:pt>
                        <c:pt idx="12">
                          <c:v>Q3</c:v>
                        </c:pt>
                        <c:pt idx="13">
                          <c:v>Q4</c:v>
                        </c:pt>
                        <c:pt idx="14">
                          <c:v>Q1</c:v>
                        </c:pt>
                        <c:pt idx="15">
                          <c:v>Q2</c:v>
                        </c:pt>
                      </c:lvl>
                      <c:lvl>
                        <c:pt idx="0">
                          <c:v>2018</c:v>
                        </c:pt>
                        <c:pt idx="2">
                          <c:v>2019</c:v>
                        </c:pt>
                        <c:pt idx="6">
                          <c:v>2020</c:v>
                        </c:pt>
                        <c:pt idx="10">
                          <c:v>2021</c:v>
                        </c:pt>
                        <c:pt idx="14">
                          <c:v>2022</c:v>
                        </c:pt>
                      </c:lvl>
                    </c:multiLvlStrCache>
                  </c:multiLvlStrRef>
                </c:cat>
                <c:val>
                  <c:numRef>
                    <c:extLst xmlns:c15="http://schemas.microsoft.com/office/drawing/2012/chart">
                      <c:ext xmlns:c15="http://schemas.microsoft.com/office/drawing/2012/chart" uri="{02D57815-91ED-43cb-92C2-25804820EDAC}">
                        <c15:formulaRef>
                          <c15:sqref>'Level10 Wind PPA Prices'!$B$33:$M$33</c15:sqref>
                        </c15:formulaRef>
                      </c:ext>
                    </c:extLst>
                    <c:numCache>
                      <c:formatCode>"$"#,##0.0</c:formatCode>
                      <c:ptCount val="12"/>
                      <c:pt idx="0">
                        <c:v>#N/A</c:v>
                      </c:pt>
                      <c:pt idx="1">
                        <c:v>#N/A</c:v>
                      </c:pt>
                      <c:pt idx="2">
                        <c:v>#N/A</c:v>
                      </c:pt>
                      <c:pt idx="3">
                        <c:v>#N/A</c:v>
                      </c:pt>
                      <c:pt idx="4">
                        <c:v>#N/A</c:v>
                      </c:pt>
                      <c:pt idx="5">
                        <c:v>#N/A</c:v>
                      </c:pt>
                      <c:pt idx="6">
                        <c:v>#N/A</c:v>
                      </c:pt>
                      <c:pt idx="7">
                        <c:v>#N/A</c:v>
                      </c:pt>
                      <c:pt idx="8">
                        <c:v>#N/A</c:v>
                      </c:pt>
                      <c:pt idx="9">
                        <c:v>#N/A</c:v>
                      </c:pt>
                      <c:pt idx="10" formatCode="General">
                        <c:v>#N/A</c:v>
                      </c:pt>
                      <c:pt idx="11" formatCode="General">
                        <c:v>#N/A</c:v>
                      </c:pt>
                    </c:numCache>
                  </c:numRef>
                </c:val>
                <c:smooth val="0"/>
                <c:extLst xmlns:c15="http://schemas.microsoft.com/office/drawing/2012/chart">
                  <c:ext xmlns:c16="http://schemas.microsoft.com/office/drawing/2014/chart" uri="{C3380CC4-5D6E-409C-BE32-E72D297353CC}">
                    <c16:uniqueId val="{00000022-138A-40B9-AF06-FCAB1A241C8B}"/>
                  </c:ext>
                </c:extLst>
              </c15:ser>
            </c15:filteredLineSeries>
          </c:ext>
        </c:extLst>
      </c:lineChart>
      <c:catAx>
        <c:axId val="211210551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9096"/>
        <c:crosses val="autoZero"/>
        <c:auto val="1"/>
        <c:lblAlgn val="ctr"/>
        <c:lblOffset val="100"/>
        <c:noMultiLvlLbl val="0"/>
      </c:catAx>
      <c:valAx>
        <c:axId val="2112109096"/>
        <c:scaling>
          <c:orientation val="minMax"/>
          <c:max val="63"/>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10551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9371424725755434E-2"/>
          <c:y val="0.11458671309302418"/>
          <c:w val="0.93529191062655626"/>
          <c:h val="0.69614872261570315"/>
        </c:manualLayout>
      </c:layout>
      <c:barChart>
        <c:barDir val="col"/>
        <c:grouping val="stacked"/>
        <c:varyColors val="0"/>
        <c:ser>
          <c:idx val="0"/>
          <c:order val="0"/>
          <c:tx>
            <c:v> Nationwide</c:v>
          </c:tx>
          <c:spPr>
            <a:solidFill>
              <a:schemeClr val="accent1">
                <a:lumMod val="60000"/>
                <a:lumOff val="40000"/>
              </a:schemeClr>
            </a:solidFill>
            <a:ln w="12700">
              <a:noFill/>
              <a:prstDash val="solid"/>
            </a:ln>
          </c:spPr>
          <c:invertIfNegative val="0"/>
          <c:dLbls>
            <c:spPr>
              <a:noFill/>
              <a:ln>
                <a:noFill/>
              </a:ln>
              <a:effectLst/>
            </c:spPr>
            <c:txPr>
              <a:bodyPr wrap="square" lIns="38100" tIns="19050" rIns="38100" bIns="19050" anchor="ctr">
                <a:spAutoFit/>
              </a:bodyPr>
              <a:lstStyle/>
              <a:p>
                <a:pPr>
                  <a:defRPr b="0">
                    <a:solidFill>
                      <a:sysClr val="windowText" lastClr="000000"/>
                    </a:solidFill>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Time'!$B$28:$B$47</c:f>
              <c:numCache>
                <c:formatCode>0</c:formatCode>
                <c:ptCount val="20"/>
                <c:pt idx="0">
                  <c:v>106.15034418590369</c:v>
                </c:pt>
                <c:pt idx="1">
                  <c:v>89.393333133911554</c:v>
                </c:pt>
                <c:pt idx="2">
                  <c:v>82.942341640965893</c:v>
                </c:pt>
                <c:pt idx="3">
                  <c:v>70.08596391505877</c:v>
                </c:pt>
                <c:pt idx="4">
                  <c:v>82.513222240894862</c:v>
                </c:pt>
                <c:pt idx="5">
                  <c:v>82.186974417954573</c:v>
                </c:pt>
                <c:pt idx="6">
                  <c:v>90.374559277904808</c:v>
                </c:pt>
                <c:pt idx="7">
                  <c:v>97.037531827825674</c:v>
                </c:pt>
                <c:pt idx="8">
                  <c:v>93.680714640263432</c:v>
                </c:pt>
                <c:pt idx="9">
                  <c:v>92.692767211534985</c:v>
                </c:pt>
                <c:pt idx="10">
                  <c:v>77.943275817102602</c:v>
                </c:pt>
                <c:pt idx="11">
                  <c:v>62.191566704339735</c:v>
                </c:pt>
                <c:pt idx="12">
                  <c:v>52.170320795284972</c:v>
                </c:pt>
                <c:pt idx="13">
                  <c:v>47.008210701590166</c:v>
                </c:pt>
                <c:pt idx="14">
                  <c:v>43.946307928139085</c:v>
                </c:pt>
                <c:pt idx="15">
                  <c:v>40.280435387178002</c:v>
                </c:pt>
                <c:pt idx="16">
                  <c:v>34.331144631041944</c:v>
                </c:pt>
                <c:pt idx="17">
                  <c:v>35.303965813091281</c:v>
                </c:pt>
                <c:pt idx="18">
                  <c:v>32.780310938758703</c:v>
                </c:pt>
                <c:pt idx="19">
                  <c:v>31.601969761021149</c:v>
                </c:pt>
              </c:numCache>
            </c:numRef>
          </c:val>
          <c:extLst>
            <c:ext xmlns:c16="http://schemas.microsoft.com/office/drawing/2014/chart" uri="{C3380CC4-5D6E-409C-BE32-E72D297353CC}">
              <c16:uniqueId val="{00000000-753C-4258-9552-39CCB233B0DB}"/>
            </c:ext>
          </c:extLst>
        </c:ser>
        <c:dLbls>
          <c:showLegendKey val="0"/>
          <c:showVal val="0"/>
          <c:showCatName val="0"/>
          <c:showSerName val="0"/>
          <c:showPercent val="0"/>
          <c:showBubbleSize val="0"/>
        </c:dLbls>
        <c:gapWidth val="30"/>
        <c:overlap val="100"/>
        <c:axId val="161262592"/>
        <c:axId val="161268480"/>
      </c:barChart>
      <c:catAx>
        <c:axId val="161262592"/>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161268480"/>
        <c:crosses val="autoZero"/>
        <c:auto val="1"/>
        <c:lblAlgn val="ctr"/>
        <c:lblOffset val="50"/>
        <c:tickLblSkip val="1"/>
        <c:tickMarkSkip val="1"/>
        <c:noMultiLvlLbl val="1"/>
      </c:catAx>
      <c:valAx>
        <c:axId val="161268480"/>
        <c:scaling>
          <c:orientation val="minMax"/>
          <c:min val="0"/>
        </c:scaling>
        <c:delete val="0"/>
        <c:axPos val="l"/>
        <c:majorGridlines>
          <c:spPr>
            <a:ln w="3175">
              <a:solidFill>
                <a:schemeClr val="bg1">
                  <a:lumMod val="75000"/>
                </a:schemeClr>
              </a:solidFill>
            </a:ln>
          </c:spPr>
        </c:majorGridlines>
        <c:numFmt formatCode="#,##0" sourceLinked="0"/>
        <c:majorTickMark val="out"/>
        <c:minorTickMark val="none"/>
        <c:tickLblPos val="nextTo"/>
        <c:spPr>
          <a:noFill/>
          <a:ln w="3175">
            <a:noFill/>
            <a:prstDash val="solid"/>
          </a:ln>
        </c:spPr>
        <c:txPr>
          <a:bodyPr rot="0" vert="horz"/>
          <a:lstStyle/>
          <a:p>
            <a:pPr>
              <a:defRPr/>
            </a:pPr>
            <a:endParaRPr lang="en-US"/>
          </a:p>
        </c:txPr>
        <c:crossAx val="161262592"/>
        <c:crosses val="autoZero"/>
        <c:crossBetween val="between"/>
        <c:majorUnit val="2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150817686250757E-2"/>
          <c:y val="0.11458671309302418"/>
          <c:w val="0.93315515848980413"/>
          <c:h val="0.69614872261570315"/>
        </c:manualLayout>
      </c:layout>
      <c:barChart>
        <c:barDir val="col"/>
        <c:grouping val="stacked"/>
        <c:varyColors val="0"/>
        <c:ser>
          <c:idx val="0"/>
          <c:order val="0"/>
          <c:tx>
            <c:v> Nationwide</c:v>
          </c:tx>
          <c:spPr>
            <a:solidFill>
              <a:schemeClr val="accent1">
                <a:lumMod val="60000"/>
                <a:lumOff val="40000"/>
              </a:schemeClr>
            </a:solidFill>
            <a:ln w="12700">
              <a:noFill/>
              <a:prstDash val="solid"/>
            </a:ln>
          </c:spPr>
          <c:invertIfNegative val="0"/>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Time'!$B$28:$B$47</c:f>
              <c:numCache>
                <c:formatCode>0</c:formatCode>
                <c:ptCount val="20"/>
                <c:pt idx="0">
                  <c:v>106.15034418590369</c:v>
                </c:pt>
                <c:pt idx="1">
                  <c:v>89.393333133911554</c:v>
                </c:pt>
                <c:pt idx="2">
                  <c:v>82.942341640965893</c:v>
                </c:pt>
                <c:pt idx="3">
                  <c:v>70.08596391505877</c:v>
                </c:pt>
                <c:pt idx="4">
                  <c:v>82.513222240894862</c:v>
                </c:pt>
                <c:pt idx="5">
                  <c:v>82.186974417954573</c:v>
                </c:pt>
                <c:pt idx="6">
                  <c:v>90.374559277904808</c:v>
                </c:pt>
                <c:pt idx="7">
                  <c:v>97.037531827825674</c:v>
                </c:pt>
                <c:pt idx="8">
                  <c:v>93.680714640263432</c:v>
                </c:pt>
                <c:pt idx="9">
                  <c:v>92.692767211534985</c:v>
                </c:pt>
                <c:pt idx="10">
                  <c:v>77.943275817102602</c:v>
                </c:pt>
                <c:pt idx="11">
                  <c:v>62.191566704339735</c:v>
                </c:pt>
                <c:pt idx="12">
                  <c:v>52.170320795284972</c:v>
                </c:pt>
                <c:pt idx="13">
                  <c:v>47.008210701590166</c:v>
                </c:pt>
                <c:pt idx="14">
                  <c:v>43.946307928139085</c:v>
                </c:pt>
                <c:pt idx="15">
                  <c:v>40.280435387178002</c:v>
                </c:pt>
                <c:pt idx="16">
                  <c:v>34.331144631041944</c:v>
                </c:pt>
                <c:pt idx="17">
                  <c:v>35.303965813091281</c:v>
                </c:pt>
                <c:pt idx="18">
                  <c:v>32.780310938758703</c:v>
                </c:pt>
                <c:pt idx="19">
                  <c:v>31.601969761021149</c:v>
                </c:pt>
              </c:numCache>
            </c:numRef>
          </c:val>
          <c:extLst>
            <c:ext xmlns:c16="http://schemas.microsoft.com/office/drawing/2014/chart" uri="{C3380CC4-5D6E-409C-BE32-E72D297353CC}">
              <c16:uniqueId val="{00000000-41EC-4689-86CA-692D86556FCD}"/>
            </c:ext>
          </c:extLst>
        </c:ser>
        <c:dLbls>
          <c:showLegendKey val="0"/>
          <c:showVal val="0"/>
          <c:showCatName val="0"/>
          <c:showSerName val="0"/>
          <c:showPercent val="0"/>
          <c:showBubbleSize val="0"/>
        </c:dLbls>
        <c:gapWidth val="30"/>
        <c:overlap val="100"/>
        <c:axId val="161262592"/>
        <c:axId val="161268480"/>
      </c:barChart>
      <c:lineChart>
        <c:grouping val="standard"/>
        <c:varyColors val="0"/>
        <c:ser>
          <c:idx val="8"/>
          <c:order val="1"/>
          <c:tx>
            <c:v> NYISO</c:v>
          </c:tx>
          <c:spPr>
            <a:ln w="19050">
              <a:solidFill>
                <a:schemeClr val="accent5"/>
              </a:solidFill>
            </a:ln>
          </c:spPr>
          <c:marker>
            <c:symbol val="none"/>
          </c:marker>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Time'!$J$28:$J$47</c:f>
              <c:numCache>
                <c:formatCode>0</c:formatCode>
                <c:ptCount val="20"/>
                <c:pt idx="0">
                  <c:v>#N/A</c:v>
                </c:pt>
                <c:pt idx="1">
                  <c:v>123.88470019116652</c:v>
                </c:pt>
                <c:pt idx="2">
                  <c:v>#N/A</c:v>
                </c:pt>
                <c:pt idx="3">
                  <c:v>#N/A</c:v>
                </c:pt>
                <c:pt idx="4">
                  <c:v>79.508419373575336</c:v>
                </c:pt>
                <c:pt idx="5">
                  <c:v>128.55303709588563</c:v>
                </c:pt>
                <c:pt idx="6">
                  <c:v>137.48812838052183</c:v>
                </c:pt>
                <c:pt idx="7">
                  <c:v>132.38596711504485</c:v>
                </c:pt>
                <c:pt idx="8">
                  <c:v>#N/A</c:v>
                </c:pt>
                <c:pt idx="9">
                  <c:v>120.0381963918133</c:v>
                </c:pt>
                <c:pt idx="10">
                  <c:v>97.406372304370066</c:v>
                </c:pt>
                <c:pt idx="11">
                  <c:v>#N/A</c:v>
                </c:pt>
                <c:pt idx="12">
                  <c:v>69.336615787080888</c:v>
                </c:pt>
                <c:pt idx="13">
                  <c:v>#N/A</c:v>
                </c:pt>
                <c:pt idx="14">
                  <c:v>65.535262948121925</c:v>
                </c:pt>
                <c:pt idx="15">
                  <c:v>#N/A</c:v>
                </c:pt>
                <c:pt idx="16">
                  <c:v>52.906185423905228</c:v>
                </c:pt>
                <c:pt idx="17">
                  <c:v>#N/A</c:v>
                </c:pt>
                <c:pt idx="18">
                  <c:v>#N/A</c:v>
                </c:pt>
                <c:pt idx="19">
                  <c:v>37.823403496148572</c:v>
                </c:pt>
              </c:numCache>
            </c:numRef>
          </c:val>
          <c:smooth val="0"/>
          <c:extLst>
            <c:ext xmlns:c16="http://schemas.microsoft.com/office/drawing/2014/chart" uri="{C3380CC4-5D6E-409C-BE32-E72D297353CC}">
              <c16:uniqueId val="{00000001-41EC-4689-86CA-692D86556FCD}"/>
            </c:ext>
          </c:extLst>
        </c:ser>
        <c:ser>
          <c:idx val="7"/>
          <c:order val="2"/>
          <c:tx>
            <c:v> CAISO</c:v>
          </c:tx>
          <c:spPr>
            <a:ln w="19050">
              <a:solidFill>
                <a:schemeClr val="accent4">
                  <a:lumMod val="75000"/>
                </a:schemeClr>
              </a:solidFill>
            </a:ln>
          </c:spPr>
          <c:marker>
            <c:symbol val="none"/>
          </c:marker>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Time'!$I$28:$I$47</c:f>
              <c:numCache>
                <c:formatCode>0</c:formatCode>
                <c:ptCount val="20"/>
                <c:pt idx="0">
                  <c:v>106.13695584224297</c:v>
                </c:pt>
                <c:pt idx="1">
                  <c:v>86.879533985384526</c:v>
                </c:pt>
                <c:pt idx="2">
                  <c:v>99.400796164749195</c:v>
                </c:pt>
                <c:pt idx="3">
                  <c:v>81.986634304144886</c:v>
                </c:pt>
                <c:pt idx="4">
                  <c:v>78.807822899727313</c:v>
                </c:pt>
                <c:pt idx="5">
                  <c:v>#N/A</c:v>
                </c:pt>
                <c:pt idx="6">
                  <c:v>68.492909141283064</c:v>
                </c:pt>
                <c:pt idx="7">
                  <c:v>108.09215747987375</c:v>
                </c:pt>
                <c:pt idx="8">
                  <c:v>117.25276499549764</c:v>
                </c:pt>
                <c:pt idx="9">
                  <c:v>129.37207789157952</c:v>
                </c:pt>
                <c:pt idx="10">
                  <c:v>97.832575863006454</c:v>
                </c:pt>
                <c:pt idx="11">
                  <c:v>95.069941747737573</c:v>
                </c:pt>
                <c:pt idx="12">
                  <c:v>75.898756754090826</c:v>
                </c:pt>
                <c:pt idx="13">
                  <c:v>69.641797338346237</c:v>
                </c:pt>
                <c:pt idx="14">
                  <c:v>#N/A</c:v>
                </c:pt>
                <c:pt idx="15">
                  <c:v>45.996045796720914</c:v>
                </c:pt>
                <c:pt idx="16">
                  <c:v>46.424984411225637</c:v>
                </c:pt>
                <c:pt idx="17">
                  <c:v>51.633983777586025</c:v>
                </c:pt>
                <c:pt idx="18">
                  <c:v>#N/A</c:v>
                </c:pt>
                <c:pt idx="19">
                  <c:v>#N/A</c:v>
                </c:pt>
              </c:numCache>
            </c:numRef>
          </c:val>
          <c:smooth val="0"/>
          <c:extLst>
            <c:ext xmlns:c16="http://schemas.microsoft.com/office/drawing/2014/chart" uri="{C3380CC4-5D6E-409C-BE32-E72D297353CC}">
              <c16:uniqueId val="{00000002-41EC-4689-86CA-692D86556FCD}"/>
            </c:ext>
          </c:extLst>
        </c:ser>
        <c:ser>
          <c:idx val="6"/>
          <c:order val="3"/>
          <c:tx>
            <c:v> ISO-NE</c:v>
          </c:tx>
          <c:spPr>
            <a:ln w="19050">
              <a:solidFill>
                <a:schemeClr val="accent1">
                  <a:lumMod val="60000"/>
                  <a:lumOff val="40000"/>
                </a:schemeClr>
              </a:solidFill>
            </a:ln>
          </c:spPr>
          <c:marker>
            <c:symbol val="none"/>
          </c:marker>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Time'!$H$28:$H$47</c:f>
              <c:numCache>
                <c:formatCode>0</c:formatCode>
                <c:ptCount val="20"/>
                <c:pt idx="0">
                  <c:v>#N/A</c:v>
                </c:pt>
                <c:pt idx="1">
                  <c:v>#N/A</c:v>
                </c:pt>
                <c:pt idx="2">
                  <c:v>#N/A</c:v>
                </c:pt>
                <c:pt idx="3">
                  <c:v>#N/A</c:v>
                </c:pt>
                <c:pt idx="4">
                  <c:v>96.492187289095583</c:v>
                </c:pt>
                <c:pt idx="5">
                  <c:v>#N/A</c:v>
                </c:pt>
                <c:pt idx="6">
                  <c:v>#N/A</c:v>
                </c:pt>
                <c:pt idx="7">
                  <c:v>125.25323489727036</c:v>
                </c:pt>
                <c:pt idx="8">
                  <c:v>128.00271134896906</c:v>
                </c:pt>
                <c:pt idx="9">
                  <c:v>116.8353530890345</c:v>
                </c:pt>
                <c:pt idx="10">
                  <c:v>96.177156537923921</c:v>
                </c:pt>
                <c:pt idx="11">
                  <c:v>#N/A</c:v>
                </c:pt>
                <c:pt idx="12">
                  <c:v>83.578739746441514</c:v>
                </c:pt>
                <c:pt idx="13">
                  <c:v>79.235550466634152</c:v>
                </c:pt>
                <c:pt idx="14">
                  <c:v>81.168403341642588</c:v>
                </c:pt>
                <c:pt idx="15">
                  <c:v>57.155536816124346</c:v>
                </c:pt>
                <c:pt idx="16">
                  <c:v>#N/A</c:v>
                </c:pt>
                <c:pt idx="17">
                  <c:v>64.344366478329704</c:v>
                </c:pt>
                <c:pt idx="18">
                  <c:v>49.588831457539179</c:v>
                </c:pt>
                <c:pt idx="19">
                  <c:v>#N/A</c:v>
                </c:pt>
              </c:numCache>
            </c:numRef>
          </c:val>
          <c:smooth val="0"/>
          <c:extLst>
            <c:ext xmlns:c16="http://schemas.microsoft.com/office/drawing/2014/chart" uri="{C3380CC4-5D6E-409C-BE32-E72D297353CC}">
              <c16:uniqueId val="{00000003-41EC-4689-86CA-692D86556FCD}"/>
            </c:ext>
          </c:extLst>
        </c:ser>
        <c:ser>
          <c:idx val="4"/>
          <c:order val="4"/>
          <c:tx>
            <c:v> PJM</c:v>
          </c:tx>
          <c:spPr>
            <a:ln w="19050">
              <a:solidFill>
                <a:schemeClr val="accent6">
                  <a:lumMod val="60000"/>
                  <a:lumOff val="40000"/>
                </a:schemeClr>
              </a:solidFill>
              <a:prstDash val="solid"/>
            </a:ln>
          </c:spPr>
          <c:marker>
            <c:symbol val="none"/>
          </c:marker>
          <c:dPt>
            <c:idx val="6"/>
            <c:bubble3D val="0"/>
            <c:extLst>
              <c:ext xmlns:c16="http://schemas.microsoft.com/office/drawing/2014/chart" uri="{C3380CC4-5D6E-409C-BE32-E72D297353CC}">
                <c16:uniqueId val="{00000004-41EC-4689-86CA-692D86556FCD}"/>
              </c:ext>
            </c:extLst>
          </c:dPt>
          <c:dPt>
            <c:idx val="8"/>
            <c:bubble3D val="0"/>
            <c:extLst>
              <c:ext xmlns:c16="http://schemas.microsoft.com/office/drawing/2014/chart" uri="{C3380CC4-5D6E-409C-BE32-E72D297353CC}">
                <c16:uniqueId val="{00000005-41EC-4689-86CA-692D86556FCD}"/>
              </c:ext>
            </c:extLst>
          </c:dPt>
          <c:dPt>
            <c:idx val="12"/>
            <c:bubble3D val="0"/>
            <c:extLst>
              <c:ext xmlns:c16="http://schemas.microsoft.com/office/drawing/2014/chart" uri="{C3380CC4-5D6E-409C-BE32-E72D297353CC}">
                <c16:uniqueId val="{00000006-41EC-4689-86CA-692D86556FCD}"/>
              </c:ext>
            </c:extLst>
          </c:dPt>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Time'!$G$28:$G$47</c:f>
              <c:numCache>
                <c:formatCode>0</c:formatCode>
                <c:ptCount val="20"/>
                <c:pt idx="0">
                  <c:v>#N/A</c:v>
                </c:pt>
                <c:pt idx="1">
                  <c:v>149.85199282086205</c:v>
                </c:pt>
                <c:pt idx="2">
                  <c:v>100.19665680116067</c:v>
                </c:pt>
                <c:pt idx="3">
                  <c:v>83.400029678778992</c:v>
                </c:pt>
                <c:pt idx="4">
                  <c:v>90.551588042460466</c:v>
                </c:pt>
                <c:pt idx="5">
                  <c:v>88.447474428682966</c:v>
                </c:pt>
                <c:pt idx="6">
                  <c:v>96.731275402522883</c:v>
                </c:pt>
                <c:pt idx="7">
                  <c:v>102.23700038227082</c:v>
                </c:pt>
                <c:pt idx="8">
                  <c:v>101.19394859730684</c:v>
                </c:pt>
                <c:pt idx="9">
                  <c:v>109.36737722126891</c:v>
                </c:pt>
                <c:pt idx="10">
                  <c:v>78.105376879573214</c:v>
                </c:pt>
                <c:pt idx="11">
                  <c:v>#N/A</c:v>
                </c:pt>
                <c:pt idx="12">
                  <c:v>62.748149291889732</c:v>
                </c:pt>
                <c:pt idx="13">
                  <c:v>63.17081958810089</c:v>
                </c:pt>
                <c:pt idx="14">
                  <c:v>54.736683779272511</c:v>
                </c:pt>
                <c:pt idx="15">
                  <c:v>49.200487132762461</c:v>
                </c:pt>
                <c:pt idx="16">
                  <c:v>46.175841450368132</c:v>
                </c:pt>
                <c:pt idx="17">
                  <c:v>43.794840864186362</c:v>
                </c:pt>
                <c:pt idx="18">
                  <c:v>37.456141404405606</c:v>
                </c:pt>
                <c:pt idx="19">
                  <c:v>34.727627047542072</c:v>
                </c:pt>
              </c:numCache>
            </c:numRef>
          </c:val>
          <c:smooth val="0"/>
          <c:extLst>
            <c:ext xmlns:c16="http://schemas.microsoft.com/office/drawing/2014/chart" uri="{C3380CC4-5D6E-409C-BE32-E72D297353CC}">
              <c16:uniqueId val="{00000007-41EC-4689-86CA-692D86556FCD}"/>
            </c:ext>
          </c:extLst>
        </c:ser>
        <c:ser>
          <c:idx val="5"/>
          <c:order val="5"/>
          <c:tx>
            <c:v> West (non-ISO)</c:v>
          </c:tx>
          <c:spPr>
            <a:ln w="19050">
              <a:solidFill>
                <a:schemeClr val="accent2">
                  <a:lumMod val="60000"/>
                  <a:lumOff val="40000"/>
                </a:schemeClr>
              </a:solidFill>
              <a:prstDash val="solid"/>
            </a:ln>
          </c:spPr>
          <c:marker>
            <c:symbol val="none"/>
          </c:marker>
          <c:dPt>
            <c:idx val="13"/>
            <c:bubble3D val="0"/>
            <c:extLst>
              <c:ext xmlns:c16="http://schemas.microsoft.com/office/drawing/2014/chart" uri="{C3380CC4-5D6E-409C-BE32-E72D297353CC}">
                <c16:uniqueId val="{00000008-41EC-4689-86CA-692D86556FCD}"/>
              </c:ext>
            </c:extLst>
          </c:dPt>
          <c:dPt>
            <c:idx val="14"/>
            <c:bubble3D val="0"/>
            <c:extLst>
              <c:ext xmlns:c16="http://schemas.microsoft.com/office/drawing/2014/chart" uri="{C3380CC4-5D6E-409C-BE32-E72D297353CC}">
                <c16:uniqueId val="{00000009-41EC-4689-86CA-692D86556FCD}"/>
              </c:ext>
            </c:extLst>
          </c:dPt>
          <c:dPt>
            <c:idx val="16"/>
            <c:bubble3D val="0"/>
            <c:extLst>
              <c:ext xmlns:c16="http://schemas.microsoft.com/office/drawing/2014/chart" uri="{C3380CC4-5D6E-409C-BE32-E72D297353CC}">
                <c16:uniqueId val="{0000000A-41EC-4689-86CA-692D86556FCD}"/>
              </c:ext>
            </c:extLst>
          </c:dPt>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Time'!$F$28:$F$47</c:f>
              <c:numCache>
                <c:formatCode>0</c:formatCode>
                <c:ptCount val="20"/>
                <c:pt idx="0">
                  <c:v>92.033281359627594</c:v>
                </c:pt>
                <c:pt idx="1">
                  <c:v>91.906932820125832</c:v>
                </c:pt>
                <c:pt idx="2">
                  <c:v>81.508366050435413</c:v>
                </c:pt>
                <c:pt idx="3">
                  <c:v>76.448363909687146</c:v>
                </c:pt>
                <c:pt idx="4">
                  <c:v>94.001879053329233</c:v>
                </c:pt>
                <c:pt idx="5">
                  <c:v>87.565849169748319</c:v>
                </c:pt>
                <c:pt idx="6">
                  <c:v>86.334814966375419</c:v>
                </c:pt>
                <c:pt idx="7">
                  <c:v>103.6650358970587</c:v>
                </c:pt>
                <c:pt idx="8">
                  <c:v>94.508519724194983</c:v>
                </c:pt>
                <c:pt idx="9">
                  <c:v>90.041453445635128</c:v>
                </c:pt>
                <c:pt idx="10">
                  <c:v>93.215515326801764</c:v>
                </c:pt>
                <c:pt idx="11">
                  <c:v>58.314757907786863</c:v>
                </c:pt>
                <c:pt idx="12">
                  <c:v>52.616687910407386</c:v>
                </c:pt>
                <c:pt idx="13">
                  <c:v>45.217714987120985</c:v>
                </c:pt>
                <c:pt idx="14">
                  <c:v>43.202687823761984</c:v>
                </c:pt>
                <c:pt idx="15">
                  <c:v>41.121598232286978</c:v>
                </c:pt>
                <c:pt idx="16">
                  <c:v>36.478038243656151</c:v>
                </c:pt>
                <c:pt idx="17">
                  <c:v>36.577280859576689</c:v>
                </c:pt>
                <c:pt idx="18">
                  <c:v>32.232167889188254</c:v>
                </c:pt>
                <c:pt idx="19">
                  <c:v>28.709750424098875</c:v>
                </c:pt>
              </c:numCache>
            </c:numRef>
          </c:val>
          <c:smooth val="0"/>
          <c:extLst>
            <c:ext xmlns:c16="http://schemas.microsoft.com/office/drawing/2014/chart" uri="{C3380CC4-5D6E-409C-BE32-E72D297353CC}">
              <c16:uniqueId val="{0000000B-41EC-4689-86CA-692D86556FCD}"/>
            </c:ext>
          </c:extLst>
        </c:ser>
        <c:ser>
          <c:idx val="3"/>
          <c:order val="6"/>
          <c:tx>
            <c:v> MISO</c:v>
          </c:tx>
          <c:spPr>
            <a:ln w="19050">
              <a:solidFill>
                <a:schemeClr val="accent3">
                  <a:lumMod val="75000"/>
                </a:schemeClr>
              </a:solidFill>
              <a:prstDash val="solid"/>
            </a:ln>
          </c:spPr>
          <c:marker>
            <c:symbol val="none"/>
          </c:marker>
          <c:dPt>
            <c:idx val="3"/>
            <c:bubble3D val="0"/>
            <c:extLst>
              <c:ext xmlns:c16="http://schemas.microsoft.com/office/drawing/2014/chart" uri="{C3380CC4-5D6E-409C-BE32-E72D297353CC}">
                <c16:uniqueId val="{0000000C-41EC-4689-86CA-692D86556FCD}"/>
              </c:ext>
            </c:extLst>
          </c:dPt>
          <c:dPt>
            <c:idx val="4"/>
            <c:bubble3D val="0"/>
            <c:extLst>
              <c:ext xmlns:c16="http://schemas.microsoft.com/office/drawing/2014/chart" uri="{C3380CC4-5D6E-409C-BE32-E72D297353CC}">
                <c16:uniqueId val="{0000000D-41EC-4689-86CA-692D86556FCD}"/>
              </c:ext>
            </c:extLst>
          </c:dPt>
          <c:dPt>
            <c:idx val="5"/>
            <c:bubble3D val="0"/>
            <c:extLst>
              <c:ext xmlns:c16="http://schemas.microsoft.com/office/drawing/2014/chart" uri="{C3380CC4-5D6E-409C-BE32-E72D297353CC}">
                <c16:uniqueId val="{0000000E-41EC-4689-86CA-692D86556FCD}"/>
              </c:ext>
            </c:extLst>
          </c:dPt>
          <c:dPt>
            <c:idx val="6"/>
            <c:bubble3D val="0"/>
            <c:extLst>
              <c:ext xmlns:c16="http://schemas.microsoft.com/office/drawing/2014/chart" uri="{C3380CC4-5D6E-409C-BE32-E72D297353CC}">
                <c16:uniqueId val="{0000000F-41EC-4689-86CA-692D86556FCD}"/>
              </c:ext>
            </c:extLst>
          </c:dPt>
          <c:dPt>
            <c:idx val="12"/>
            <c:bubble3D val="0"/>
            <c:extLst>
              <c:ext xmlns:c16="http://schemas.microsoft.com/office/drawing/2014/chart" uri="{C3380CC4-5D6E-409C-BE32-E72D297353CC}">
                <c16:uniqueId val="{00000010-41EC-4689-86CA-692D86556FCD}"/>
              </c:ext>
            </c:extLst>
          </c:dPt>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Time'!$E$28:$E$47</c:f>
              <c:numCache>
                <c:formatCode>0</c:formatCode>
                <c:ptCount val="20"/>
                <c:pt idx="0">
                  <c:v>109.53501946844459</c:v>
                </c:pt>
                <c:pt idx="1">
                  <c:v>97.906181983839801</c:v>
                </c:pt>
                <c:pt idx="2">
                  <c:v>75.204095216092909</c:v>
                </c:pt>
                <c:pt idx="3">
                  <c:v>70.702791599703033</c:v>
                </c:pt>
                <c:pt idx="4">
                  <c:v>70.288065772576715</c:v>
                </c:pt>
                <c:pt idx="5">
                  <c:v>72.73960347675667</c:v>
                </c:pt>
                <c:pt idx="6">
                  <c:v>89.873561375840822</c:v>
                </c:pt>
                <c:pt idx="7">
                  <c:v>92.810003449100137</c:v>
                </c:pt>
                <c:pt idx="8">
                  <c:v>87.518892630807571</c:v>
                </c:pt>
                <c:pt idx="9">
                  <c:v>90.669262878052194</c:v>
                </c:pt>
                <c:pt idx="10">
                  <c:v>67.143424973435245</c:v>
                </c:pt>
                <c:pt idx="11">
                  <c:v>60.270191133889178</c:v>
                </c:pt>
                <c:pt idx="12">
                  <c:v>59.67319095770759</c:v>
                </c:pt>
                <c:pt idx="13">
                  <c:v>50.032633959229045</c:v>
                </c:pt>
                <c:pt idx="14">
                  <c:v>46.55767264619675</c:v>
                </c:pt>
                <c:pt idx="15">
                  <c:v>40.855852702759229</c:v>
                </c:pt>
                <c:pt idx="16">
                  <c:v>38.504360431553543</c:v>
                </c:pt>
                <c:pt idx="17">
                  <c:v>35.738812515795075</c:v>
                </c:pt>
                <c:pt idx="18">
                  <c:v>35.516536631879291</c:v>
                </c:pt>
                <c:pt idx="19">
                  <c:v>34.25526186143216</c:v>
                </c:pt>
              </c:numCache>
            </c:numRef>
          </c:val>
          <c:smooth val="0"/>
          <c:extLst>
            <c:ext xmlns:c16="http://schemas.microsoft.com/office/drawing/2014/chart" uri="{C3380CC4-5D6E-409C-BE32-E72D297353CC}">
              <c16:uniqueId val="{00000011-41EC-4689-86CA-692D86556FCD}"/>
            </c:ext>
          </c:extLst>
        </c:ser>
        <c:ser>
          <c:idx val="2"/>
          <c:order val="7"/>
          <c:tx>
            <c:v> SPP</c:v>
          </c:tx>
          <c:spPr>
            <a:ln w="19050">
              <a:solidFill>
                <a:schemeClr val="bg2">
                  <a:lumMod val="50000"/>
                </a:schemeClr>
              </a:solidFill>
              <a:prstDash val="solid"/>
            </a:ln>
          </c:spPr>
          <c:marker>
            <c:symbol val="none"/>
          </c:marker>
          <c:dPt>
            <c:idx val="2"/>
            <c:bubble3D val="0"/>
            <c:extLst>
              <c:ext xmlns:c16="http://schemas.microsoft.com/office/drawing/2014/chart" uri="{C3380CC4-5D6E-409C-BE32-E72D297353CC}">
                <c16:uniqueId val="{00000012-41EC-4689-86CA-692D86556FCD}"/>
              </c:ext>
            </c:extLst>
          </c:dPt>
          <c:dPt>
            <c:idx val="3"/>
            <c:bubble3D val="0"/>
            <c:extLst>
              <c:ext xmlns:c16="http://schemas.microsoft.com/office/drawing/2014/chart" uri="{C3380CC4-5D6E-409C-BE32-E72D297353CC}">
                <c16:uniqueId val="{00000013-41EC-4689-86CA-692D86556FCD}"/>
              </c:ext>
            </c:extLst>
          </c:dPt>
          <c:dPt>
            <c:idx val="5"/>
            <c:bubble3D val="0"/>
            <c:extLst>
              <c:ext xmlns:c16="http://schemas.microsoft.com/office/drawing/2014/chart" uri="{C3380CC4-5D6E-409C-BE32-E72D297353CC}">
                <c16:uniqueId val="{00000014-41EC-4689-86CA-692D86556FCD}"/>
              </c:ext>
            </c:extLst>
          </c:dPt>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Time'!$D$28:$D$47</c:f>
              <c:numCache>
                <c:formatCode>0</c:formatCode>
                <c:ptCount val="20"/>
                <c:pt idx="0">
                  <c:v>#N/A</c:v>
                </c:pt>
                <c:pt idx="1">
                  <c:v>74.151568917447591</c:v>
                </c:pt>
                <c:pt idx="2">
                  <c:v>71.904159403467105</c:v>
                </c:pt>
                <c:pt idx="3">
                  <c:v>64.103845342413493</c:v>
                </c:pt>
                <c:pt idx="4">
                  <c:v>82.631194057995714</c:v>
                </c:pt>
                <c:pt idx="5">
                  <c:v>75.106372116588034</c:v>
                </c:pt>
                <c:pt idx="6">
                  <c:v>81.04792139246365</c:v>
                </c:pt>
                <c:pt idx="7">
                  <c:v>80.006295698350826</c:v>
                </c:pt>
                <c:pt idx="8">
                  <c:v>80.113323887755286</c:v>
                </c:pt>
                <c:pt idx="9">
                  <c:v>70.672482687918901</c:v>
                </c:pt>
                <c:pt idx="10">
                  <c:v>61.145138806580185</c:v>
                </c:pt>
                <c:pt idx="11">
                  <c:v>46.338934326683074</c:v>
                </c:pt>
                <c:pt idx="12">
                  <c:v>47.472549052235927</c:v>
                </c:pt>
                <c:pt idx="13">
                  <c:v>41.275259534164036</c:v>
                </c:pt>
                <c:pt idx="14">
                  <c:v>40.135643467309308</c:v>
                </c:pt>
                <c:pt idx="15">
                  <c:v>36.922996231005285</c:v>
                </c:pt>
                <c:pt idx="16">
                  <c:v>29.757449914619958</c:v>
                </c:pt>
                <c:pt idx="17">
                  <c:v>30.999546423234481</c:v>
                </c:pt>
                <c:pt idx="18">
                  <c:v>31.837772223381432</c:v>
                </c:pt>
                <c:pt idx="19">
                  <c:v>30.230284409245776</c:v>
                </c:pt>
              </c:numCache>
            </c:numRef>
          </c:val>
          <c:smooth val="0"/>
          <c:extLst>
            <c:ext xmlns:c16="http://schemas.microsoft.com/office/drawing/2014/chart" uri="{C3380CC4-5D6E-409C-BE32-E72D297353CC}">
              <c16:uniqueId val="{00000015-41EC-4689-86CA-692D86556FCD}"/>
            </c:ext>
          </c:extLst>
        </c:ser>
        <c:ser>
          <c:idx val="1"/>
          <c:order val="8"/>
          <c:tx>
            <c:v> ERCOT</c:v>
          </c:tx>
          <c:spPr>
            <a:ln w="19050">
              <a:solidFill>
                <a:schemeClr val="tx1">
                  <a:lumMod val="75000"/>
                  <a:lumOff val="25000"/>
                </a:schemeClr>
              </a:solidFill>
            </a:ln>
          </c:spPr>
          <c:marker>
            <c:symbol val="none"/>
          </c:marker>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Time'!$C$28:$C$47</c:f>
              <c:numCache>
                <c:formatCode>0</c:formatCode>
                <c:ptCount val="20"/>
                <c:pt idx="0">
                  <c:v>107.26420657874041</c:v>
                </c:pt>
                <c:pt idx="1">
                  <c:v>88.599538068456127</c:v>
                </c:pt>
                <c:pt idx="2">
                  <c:v>73.654041246816234</c:v>
                </c:pt>
                <c:pt idx="3">
                  <c:v>65.701541520147458</c:v>
                </c:pt>
                <c:pt idx="4">
                  <c:v>79.338392935435934</c:v>
                </c:pt>
                <c:pt idx="5">
                  <c:v>83.063046397069343</c:v>
                </c:pt>
                <c:pt idx="6">
                  <c:v>88.920133067758997</c:v>
                </c:pt>
                <c:pt idx="7">
                  <c:v>89.507989228953235</c:v>
                </c:pt>
                <c:pt idx="8">
                  <c:v>93.854718132290756</c:v>
                </c:pt>
                <c:pt idx="9">
                  <c:v>84.452586405141588</c:v>
                </c:pt>
                <c:pt idx="10">
                  <c:v>84.855509412597215</c:v>
                </c:pt>
                <c:pt idx="11">
                  <c:v>#N/A</c:v>
                </c:pt>
                <c:pt idx="12">
                  <c:v>47.605180006907069</c:v>
                </c:pt>
                <c:pt idx="13">
                  <c:v>47.532984915171284</c:v>
                </c:pt>
                <c:pt idx="14">
                  <c:v>42.562057322925476</c:v>
                </c:pt>
                <c:pt idx="15">
                  <c:v>40.303742160824036</c:v>
                </c:pt>
                <c:pt idx="16">
                  <c:v>30.097492067278036</c:v>
                </c:pt>
                <c:pt idx="17">
                  <c:v>34.666089297839726</c:v>
                </c:pt>
                <c:pt idx="18">
                  <c:v>29.261342207211442</c:v>
                </c:pt>
                <c:pt idx="19">
                  <c:v>28.263001245112296</c:v>
                </c:pt>
              </c:numCache>
            </c:numRef>
          </c:val>
          <c:smooth val="0"/>
          <c:extLst>
            <c:ext xmlns:c16="http://schemas.microsoft.com/office/drawing/2014/chart" uri="{C3380CC4-5D6E-409C-BE32-E72D297353CC}">
              <c16:uniqueId val="{00000016-41EC-4689-86CA-692D86556FCD}"/>
            </c:ext>
          </c:extLst>
        </c:ser>
        <c:dLbls>
          <c:showLegendKey val="0"/>
          <c:showVal val="0"/>
          <c:showCatName val="0"/>
          <c:showSerName val="0"/>
          <c:showPercent val="0"/>
          <c:showBubbleSize val="0"/>
        </c:dLbls>
        <c:marker val="1"/>
        <c:smooth val="0"/>
        <c:axId val="161262592"/>
        <c:axId val="161268480"/>
      </c:lineChart>
      <c:catAx>
        <c:axId val="161262592"/>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161268480"/>
        <c:crosses val="autoZero"/>
        <c:auto val="1"/>
        <c:lblAlgn val="ctr"/>
        <c:lblOffset val="50"/>
        <c:tickLblSkip val="1"/>
        <c:tickMarkSkip val="1"/>
        <c:noMultiLvlLbl val="1"/>
      </c:catAx>
      <c:valAx>
        <c:axId val="161268480"/>
        <c:scaling>
          <c:orientation val="minMax"/>
          <c:max val="14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noFill/>
          <a:ln w="3175">
            <a:noFill/>
            <a:prstDash val="solid"/>
          </a:ln>
        </c:spPr>
        <c:txPr>
          <a:bodyPr rot="0" vert="horz"/>
          <a:lstStyle/>
          <a:p>
            <a:pPr>
              <a:defRPr/>
            </a:pPr>
            <a:endParaRPr lang="en-US"/>
          </a:p>
        </c:txPr>
        <c:crossAx val="161262592"/>
        <c:crosses val="autoZero"/>
        <c:crossBetween val="between"/>
      </c:valAx>
      <c:spPr>
        <a:noFill/>
        <a:ln w="25400">
          <a:noFill/>
        </a:ln>
      </c:spPr>
    </c:plotArea>
    <c:legend>
      <c:legendPos val="l"/>
      <c:layout>
        <c:manualLayout>
          <c:xMode val="edge"/>
          <c:yMode val="edge"/>
          <c:x val="0.77057193666530643"/>
          <c:y val="8.7260034904013961E-3"/>
          <c:w val="0.22089021846912221"/>
          <c:h val="0.42145531873960779"/>
        </c:manualLayout>
      </c:layout>
      <c:overlay val="1"/>
      <c:spPr>
        <a:solidFill>
          <a:schemeClr val="bg1">
            <a:alpha val="80000"/>
          </a:schemeClr>
        </a:solidFill>
        <a:ln w="3175">
          <a:solidFill>
            <a:schemeClr val="bg1">
              <a:lumMod val="75000"/>
            </a:schemeClr>
          </a:solidFill>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9371424725755434E-2"/>
          <c:y val="0.11458671309302418"/>
          <c:w val="0.93529191062655626"/>
          <c:h val="0.69614872261570315"/>
        </c:manualLayout>
      </c:layout>
      <c:barChart>
        <c:barDir val="col"/>
        <c:grouping val="stacked"/>
        <c:varyColors val="0"/>
        <c:ser>
          <c:idx val="0"/>
          <c:order val="0"/>
          <c:tx>
            <c:v> Nationwide</c:v>
          </c:tx>
          <c:spPr>
            <a:solidFill>
              <a:schemeClr val="accent1">
                <a:lumMod val="60000"/>
                <a:lumOff val="40000"/>
              </a:schemeClr>
            </a:solidFill>
            <a:ln w="12700">
              <a:noFill/>
              <a:prstDash val="solid"/>
            </a:ln>
          </c:spPr>
          <c:invertIfNegative val="0"/>
          <c:dLbls>
            <c:spPr>
              <a:noFill/>
              <a:ln>
                <a:noFill/>
              </a:ln>
              <a:effectLst/>
            </c:sp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'Wind LCOE Over Time'!$A$28:$A$47</c:f>
              <c:strCache>
                <c:ptCount val="20"/>
                <c:pt idx="0">
                  <c:v>1998-99</c:v>
                </c:pt>
                <c:pt idx="1">
                  <c:v>2000-01</c:v>
                </c:pt>
                <c:pt idx="2">
                  <c:v>2002-03</c:v>
                </c:pt>
                <c:pt idx="3">
                  <c:v>2004-05</c:v>
                </c:pt>
                <c:pt idx="4">
                  <c:v>2006</c:v>
                </c:pt>
                <c:pt idx="5">
                  <c:v>2007</c:v>
                </c:pt>
                <c:pt idx="6">
                  <c:v>2008</c:v>
                </c:pt>
                <c:pt idx="7">
                  <c:v>2009</c:v>
                </c:pt>
                <c:pt idx="8">
                  <c:v>2010</c:v>
                </c:pt>
                <c:pt idx="9">
                  <c:v>2011</c:v>
                </c:pt>
                <c:pt idx="10">
                  <c:v>2012</c:v>
                </c:pt>
                <c:pt idx="11">
                  <c:v>2013</c:v>
                </c:pt>
                <c:pt idx="12">
                  <c:v>2014</c:v>
                </c:pt>
                <c:pt idx="13">
                  <c:v>2015</c:v>
                </c:pt>
                <c:pt idx="14">
                  <c:v>2016</c:v>
                </c:pt>
                <c:pt idx="15">
                  <c:v>2017</c:v>
                </c:pt>
                <c:pt idx="16">
                  <c:v>2018</c:v>
                </c:pt>
                <c:pt idx="17">
                  <c:v>2019</c:v>
                </c:pt>
                <c:pt idx="18">
                  <c:v>2020</c:v>
                </c:pt>
                <c:pt idx="19">
                  <c:v>2021</c:v>
                </c:pt>
              </c:strCache>
            </c:strRef>
          </c:cat>
          <c:val>
            <c:numRef>
              <c:f>'Wind LCOE Over Time'!$B$28:$B$47</c:f>
              <c:numCache>
                <c:formatCode>0</c:formatCode>
                <c:ptCount val="20"/>
                <c:pt idx="0">
                  <c:v>106.15034418590369</c:v>
                </c:pt>
                <c:pt idx="1">
                  <c:v>89.393333133911554</c:v>
                </c:pt>
                <c:pt idx="2">
                  <c:v>82.942341640965893</c:v>
                </c:pt>
                <c:pt idx="3">
                  <c:v>70.08596391505877</c:v>
                </c:pt>
                <c:pt idx="4">
                  <c:v>82.513222240894862</c:v>
                </c:pt>
                <c:pt idx="5">
                  <c:v>82.186974417954573</c:v>
                </c:pt>
                <c:pt idx="6">
                  <c:v>90.374559277904808</c:v>
                </c:pt>
                <c:pt idx="7">
                  <c:v>97.037531827825674</c:v>
                </c:pt>
                <c:pt idx="8">
                  <c:v>93.680714640263432</c:v>
                </c:pt>
                <c:pt idx="9">
                  <c:v>92.692767211534985</c:v>
                </c:pt>
                <c:pt idx="10">
                  <c:v>77.943275817102602</c:v>
                </c:pt>
                <c:pt idx="11">
                  <c:v>62.191566704339735</c:v>
                </c:pt>
                <c:pt idx="12">
                  <c:v>52.170320795284972</c:v>
                </c:pt>
                <c:pt idx="13">
                  <c:v>47.008210701590166</c:v>
                </c:pt>
                <c:pt idx="14">
                  <c:v>43.946307928139085</c:v>
                </c:pt>
                <c:pt idx="15">
                  <c:v>40.280435387178002</c:v>
                </c:pt>
                <c:pt idx="16">
                  <c:v>34.331144631041944</c:v>
                </c:pt>
                <c:pt idx="17">
                  <c:v>35.303965813091281</c:v>
                </c:pt>
                <c:pt idx="18">
                  <c:v>32.780310938758703</c:v>
                </c:pt>
                <c:pt idx="19">
                  <c:v>31.601969761021149</c:v>
                </c:pt>
              </c:numCache>
            </c:numRef>
          </c:val>
          <c:extLst>
            <c:ext xmlns:c16="http://schemas.microsoft.com/office/drawing/2014/chart" uri="{C3380CC4-5D6E-409C-BE32-E72D297353CC}">
              <c16:uniqueId val="{00000000-4E21-45CE-A068-04A9825AA0FD}"/>
            </c:ext>
          </c:extLst>
        </c:ser>
        <c:dLbls>
          <c:showLegendKey val="0"/>
          <c:showVal val="0"/>
          <c:showCatName val="0"/>
          <c:showSerName val="0"/>
          <c:showPercent val="0"/>
          <c:showBubbleSize val="0"/>
        </c:dLbls>
        <c:gapWidth val="30"/>
        <c:overlap val="100"/>
        <c:axId val="161262592"/>
        <c:axId val="161268480"/>
      </c:barChart>
      <c:catAx>
        <c:axId val="161262592"/>
        <c:scaling>
          <c:orientation val="minMax"/>
        </c:scaling>
        <c:delete val="0"/>
        <c:axPos val="b"/>
        <c:numFmt formatCode="General" sourceLinked="1"/>
        <c:majorTickMark val="out"/>
        <c:minorTickMark val="none"/>
        <c:tickLblPos val="nextTo"/>
        <c:spPr>
          <a:ln w="3175">
            <a:noFill/>
            <a:prstDash val="solid"/>
          </a:ln>
        </c:spPr>
        <c:txPr>
          <a:bodyPr rot="-5400000" vert="horz"/>
          <a:lstStyle/>
          <a:p>
            <a:pPr>
              <a:defRPr/>
            </a:pPr>
            <a:endParaRPr lang="en-US"/>
          </a:p>
        </c:txPr>
        <c:crossAx val="161268480"/>
        <c:crosses val="autoZero"/>
        <c:auto val="1"/>
        <c:lblAlgn val="ctr"/>
        <c:lblOffset val="50"/>
        <c:tickLblSkip val="1"/>
        <c:tickMarkSkip val="1"/>
        <c:noMultiLvlLbl val="1"/>
      </c:catAx>
      <c:valAx>
        <c:axId val="161268480"/>
        <c:scaling>
          <c:orientation val="minMax"/>
          <c:max val="16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noFill/>
          <a:ln w="3175">
            <a:noFill/>
            <a:prstDash val="solid"/>
          </a:ln>
        </c:spPr>
        <c:txPr>
          <a:bodyPr rot="0" vert="horz"/>
          <a:lstStyle/>
          <a:p>
            <a:pPr>
              <a:defRPr/>
            </a:pPr>
            <a:endParaRPr lang="en-US"/>
          </a:p>
        </c:txPr>
        <c:crossAx val="161262592"/>
        <c:crosses val="autoZero"/>
        <c:crossBetween val="between"/>
        <c:majorUnit val="20"/>
      </c:valAx>
      <c:spPr>
        <a:no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150817686250757E-2"/>
          <c:y val="6.0232730301806078E-2"/>
          <c:w val="0.917084898503019"/>
          <c:h val="0.88508336970640711"/>
        </c:manualLayout>
      </c:layout>
      <c:bubbleChart>
        <c:varyColors val="0"/>
        <c:ser>
          <c:idx val="0"/>
          <c:order val="0"/>
          <c:spPr>
            <a:noFill/>
            <a:ln w="3175">
              <a:solidFill>
                <a:schemeClr val="tx1">
                  <a:lumMod val="50000"/>
                  <a:lumOff val="50000"/>
                </a:schemeClr>
              </a:solidFill>
            </a:ln>
            <a:effectLst/>
          </c:spPr>
          <c:invertIfNegative val="0"/>
          <c:xVal>
            <c:numRef>
              <c:f>'Wind LCOE Over Time'!$P$28:$P$1048</c:f>
              <c:numCache>
                <c:formatCode>General</c:formatCode>
                <c:ptCount val="1021"/>
                <c:pt idx="0">
                  <c:v>1</c:v>
                </c:pt>
                <c:pt idx="1">
                  <c:v>1</c:v>
                </c:pt>
                <c:pt idx="2">
                  <c:v>1</c:v>
                </c:pt>
                <c:pt idx="3">
                  <c:v>1</c:v>
                </c:pt>
                <c:pt idx="4">
                  <c:v>1</c:v>
                </c:pt>
                <c:pt idx="5">
                  <c:v>1</c:v>
                </c:pt>
                <c:pt idx="6">
                  <c:v>1</c:v>
                </c:pt>
                <c:pt idx="7">
                  <c:v>1</c:v>
                </c:pt>
                <c:pt idx="8">
                  <c:v>1</c:v>
                </c:pt>
                <c:pt idx="9">
                  <c:v>1</c:v>
                </c:pt>
                <c:pt idx="10">
                  <c:v>1</c:v>
                </c:pt>
                <c:pt idx="11">
                  <c:v>1</c:v>
                </c:pt>
                <c:pt idx="12">
                  <c:v>1</c:v>
                </c:pt>
                <c:pt idx="13">
                  <c:v>1</c:v>
                </c:pt>
                <c:pt idx="14">
                  <c:v>1</c:v>
                </c:pt>
                <c:pt idx="15">
                  <c:v>1</c:v>
                </c:pt>
                <c:pt idx="16">
                  <c:v>1</c:v>
                </c:pt>
                <c:pt idx="17">
                  <c:v>1</c:v>
                </c:pt>
                <c:pt idx="18">
                  <c:v>1</c:v>
                </c:pt>
                <c:pt idx="19">
                  <c:v>1</c:v>
                </c:pt>
                <c:pt idx="20">
                  <c:v>1</c:v>
                </c:pt>
                <c:pt idx="21">
                  <c:v>1</c:v>
                </c:pt>
                <c:pt idx="22">
                  <c:v>2</c:v>
                </c:pt>
                <c:pt idx="23">
                  <c:v>2</c:v>
                </c:pt>
                <c:pt idx="24">
                  <c:v>2</c:v>
                </c:pt>
                <c:pt idx="25">
                  <c:v>2</c:v>
                </c:pt>
                <c:pt idx="26">
                  <c:v>2</c:v>
                </c:pt>
                <c:pt idx="27">
                  <c:v>2</c:v>
                </c:pt>
                <c:pt idx="28">
                  <c:v>2</c:v>
                </c:pt>
                <c:pt idx="29">
                  <c:v>2</c:v>
                </c:pt>
                <c:pt idx="30">
                  <c:v>2</c:v>
                </c:pt>
                <c:pt idx="31">
                  <c:v>2</c:v>
                </c:pt>
                <c:pt idx="32">
                  <c:v>2</c:v>
                </c:pt>
                <c:pt idx="33">
                  <c:v>2</c:v>
                </c:pt>
                <c:pt idx="34">
                  <c:v>2</c:v>
                </c:pt>
                <c:pt idx="35">
                  <c:v>2</c:v>
                </c:pt>
                <c:pt idx="36">
                  <c:v>2</c:v>
                </c:pt>
                <c:pt idx="37">
                  <c:v>2</c:v>
                </c:pt>
                <c:pt idx="38">
                  <c:v>2</c:v>
                </c:pt>
                <c:pt idx="39">
                  <c:v>2</c:v>
                </c:pt>
                <c:pt idx="40">
                  <c:v>2</c:v>
                </c:pt>
                <c:pt idx="41">
                  <c:v>2</c:v>
                </c:pt>
                <c:pt idx="42">
                  <c:v>2</c:v>
                </c:pt>
                <c:pt idx="43">
                  <c:v>2</c:v>
                </c:pt>
                <c:pt idx="44">
                  <c:v>2</c:v>
                </c:pt>
                <c:pt idx="45">
                  <c:v>3</c:v>
                </c:pt>
                <c:pt idx="46">
                  <c:v>3</c:v>
                </c:pt>
                <c:pt idx="47">
                  <c:v>3</c:v>
                </c:pt>
                <c:pt idx="48">
                  <c:v>3</c:v>
                </c:pt>
                <c:pt idx="49">
                  <c:v>3</c:v>
                </c:pt>
                <c:pt idx="50">
                  <c:v>3</c:v>
                </c:pt>
                <c:pt idx="51">
                  <c:v>3</c:v>
                </c:pt>
                <c:pt idx="52">
                  <c:v>3</c:v>
                </c:pt>
                <c:pt idx="53">
                  <c:v>3</c:v>
                </c:pt>
                <c:pt idx="54">
                  <c:v>3</c:v>
                </c:pt>
                <c:pt idx="55">
                  <c:v>3</c:v>
                </c:pt>
                <c:pt idx="56">
                  <c:v>3</c:v>
                </c:pt>
                <c:pt idx="57">
                  <c:v>3</c:v>
                </c:pt>
                <c:pt idx="58">
                  <c:v>3</c:v>
                </c:pt>
                <c:pt idx="59">
                  <c:v>3</c:v>
                </c:pt>
                <c:pt idx="60">
                  <c:v>3</c:v>
                </c:pt>
                <c:pt idx="61">
                  <c:v>3</c:v>
                </c:pt>
                <c:pt idx="62">
                  <c:v>3</c:v>
                </c:pt>
                <c:pt idx="63">
                  <c:v>3</c:v>
                </c:pt>
                <c:pt idx="64">
                  <c:v>3</c:v>
                </c:pt>
                <c:pt idx="65">
                  <c:v>3</c:v>
                </c:pt>
                <c:pt idx="66">
                  <c:v>3</c:v>
                </c:pt>
                <c:pt idx="67">
                  <c:v>3</c:v>
                </c:pt>
                <c:pt idx="68">
                  <c:v>3</c:v>
                </c:pt>
                <c:pt idx="69">
                  <c:v>3</c:v>
                </c:pt>
                <c:pt idx="70">
                  <c:v>3</c:v>
                </c:pt>
                <c:pt idx="71">
                  <c:v>3</c:v>
                </c:pt>
                <c:pt idx="72">
                  <c:v>3</c:v>
                </c:pt>
                <c:pt idx="73">
                  <c:v>4</c:v>
                </c:pt>
                <c:pt idx="74">
                  <c:v>4</c:v>
                </c:pt>
                <c:pt idx="75">
                  <c:v>4</c:v>
                </c:pt>
                <c:pt idx="76">
                  <c:v>4</c:v>
                </c:pt>
                <c:pt idx="77">
                  <c:v>4</c:v>
                </c:pt>
                <c:pt idx="78">
                  <c:v>4</c:v>
                </c:pt>
                <c:pt idx="79">
                  <c:v>4</c:v>
                </c:pt>
                <c:pt idx="80">
                  <c:v>4</c:v>
                </c:pt>
                <c:pt idx="81">
                  <c:v>4</c:v>
                </c:pt>
                <c:pt idx="82">
                  <c:v>4</c:v>
                </c:pt>
                <c:pt idx="83">
                  <c:v>4</c:v>
                </c:pt>
                <c:pt idx="84">
                  <c:v>4</c:v>
                </c:pt>
                <c:pt idx="85">
                  <c:v>4</c:v>
                </c:pt>
                <c:pt idx="86">
                  <c:v>4</c:v>
                </c:pt>
                <c:pt idx="87">
                  <c:v>4</c:v>
                </c:pt>
                <c:pt idx="88">
                  <c:v>4</c:v>
                </c:pt>
                <c:pt idx="89">
                  <c:v>4</c:v>
                </c:pt>
                <c:pt idx="90">
                  <c:v>4</c:v>
                </c:pt>
                <c:pt idx="91">
                  <c:v>4</c:v>
                </c:pt>
                <c:pt idx="92">
                  <c:v>4</c:v>
                </c:pt>
                <c:pt idx="93">
                  <c:v>4</c:v>
                </c:pt>
                <c:pt idx="94">
                  <c:v>4</c:v>
                </c:pt>
                <c:pt idx="95">
                  <c:v>4</c:v>
                </c:pt>
                <c:pt idx="96">
                  <c:v>4</c:v>
                </c:pt>
                <c:pt idx="97">
                  <c:v>5</c:v>
                </c:pt>
                <c:pt idx="98">
                  <c:v>5</c:v>
                </c:pt>
                <c:pt idx="99">
                  <c:v>5</c:v>
                </c:pt>
                <c:pt idx="100">
                  <c:v>5</c:v>
                </c:pt>
                <c:pt idx="101">
                  <c:v>5</c:v>
                </c:pt>
                <c:pt idx="102">
                  <c:v>5</c:v>
                </c:pt>
                <c:pt idx="103">
                  <c:v>5</c:v>
                </c:pt>
                <c:pt idx="104">
                  <c:v>5</c:v>
                </c:pt>
                <c:pt idx="105">
                  <c:v>5</c:v>
                </c:pt>
                <c:pt idx="106">
                  <c:v>5</c:v>
                </c:pt>
                <c:pt idx="107">
                  <c:v>5</c:v>
                </c:pt>
                <c:pt idx="108">
                  <c:v>5</c:v>
                </c:pt>
                <c:pt idx="109">
                  <c:v>5</c:v>
                </c:pt>
                <c:pt idx="110">
                  <c:v>5</c:v>
                </c:pt>
                <c:pt idx="111">
                  <c:v>5</c:v>
                </c:pt>
                <c:pt idx="112">
                  <c:v>5</c:v>
                </c:pt>
                <c:pt idx="113">
                  <c:v>5</c:v>
                </c:pt>
                <c:pt idx="114">
                  <c:v>5</c:v>
                </c:pt>
                <c:pt idx="115">
                  <c:v>5</c:v>
                </c:pt>
                <c:pt idx="116">
                  <c:v>6</c:v>
                </c:pt>
                <c:pt idx="117">
                  <c:v>6</c:v>
                </c:pt>
                <c:pt idx="118">
                  <c:v>6</c:v>
                </c:pt>
                <c:pt idx="119">
                  <c:v>6</c:v>
                </c:pt>
                <c:pt idx="120">
                  <c:v>6</c:v>
                </c:pt>
                <c:pt idx="121">
                  <c:v>6</c:v>
                </c:pt>
                <c:pt idx="122">
                  <c:v>6</c:v>
                </c:pt>
                <c:pt idx="123">
                  <c:v>6</c:v>
                </c:pt>
                <c:pt idx="124">
                  <c:v>6</c:v>
                </c:pt>
                <c:pt idx="125">
                  <c:v>6</c:v>
                </c:pt>
                <c:pt idx="126">
                  <c:v>6</c:v>
                </c:pt>
                <c:pt idx="127">
                  <c:v>6</c:v>
                </c:pt>
                <c:pt idx="128">
                  <c:v>6</c:v>
                </c:pt>
                <c:pt idx="129">
                  <c:v>6</c:v>
                </c:pt>
                <c:pt idx="130">
                  <c:v>6</c:v>
                </c:pt>
                <c:pt idx="131">
                  <c:v>6</c:v>
                </c:pt>
                <c:pt idx="132">
                  <c:v>6</c:v>
                </c:pt>
                <c:pt idx="133">
                  <c:v>6</c:v>
                </c:pt>
                <c:pt idx="134">
                  <c:v>6</c:v>
                </c:pt>
                <c:pt idx="135">
                  <c:v>6</c:v>
                </c:pt>
                <c:pt idx="136">
                  <c:v>6</c:v>
                </c:pt>
                <c:pt idx="137">
                  <c:v>6</c:v>
                </c:pt>
                <c:pt idx="138">
                  <c:v>6</c:v>
                </c:pt>
                <c:pt idx="139">
                  <c:v>6</c:v>
                </c:pt>
                <c:pt idx="140">
                  <c:v>6</c:v>
                </c:pt>
                <c:pt idx="141">
                  <c:v>6</c:v>
                </c:pt>
                <c:pt idx="142">
                  <c:v>6</c:v>
                </c:pt>
                <c:pt idx="143">
                  <c:v>6</c:v>
                </c:pt>
                <c:pt idx="144">
                  <c:v>6</c:v>
                </c:pt>
                <c:pt idx="145">
                  <c:v>7</c:v>
                </c:pt>
                <c:pt idx="146">
                  <c:v>7</c:v>
                </c:pt>
                <c:pt idx="147">
                  <c:v>7</c:v>
                </c:pt>
                <c:pt idx="148">
                  <c:v>7</c:v>
                </c:pt>
                <c:pt idx="149">
                  <c:v>7</c:v>
                </c:pt>
                <c:pt idx="150">
                  <c:v>7</c:v>
                </c:pt>
                <c:pt idx="151">
                  <c:v>7</c:v>
                </c:pt>
                <c:pt idx="152">
                  <c:v>7</c:v>
                </c:pt>
                <c:pt idx="153">
                  <c:v>7</c:v>
                </c:pt>
                <c:pt idx="154">
                  <c:v>7</c:v>
                </c:pt>
                <c:pt idx="155">
                  <c:v>7</c:v>
                </c:pt>
                <c:pt idx="156">
                  <c:v>7</c:v>
                </c:pt>
                <c:pt idx="157">
                  <c:v>7</c:v>
                </c:pt>
                <c:pt idx="158">
                  <c:v>7</c:v>
                </c:pt>
                <c:pt idx="159">
                  <c:v>7</c:v>
                </c:pt>
                <c:pt idx="160">
                  <c:v>7</c:v>
                </c:pt>
                <c:pt idx="161">
                  <c:v>7</c:v>
                </c:pt>
                <c:pt idx="162">
                  <c:v>7</c:v>
                </c:pt>
                <c:pt idx="163">
                  <c:v>7</c:v>
                </c:pt>
                <c:pt idx="164">
                  <c:v>7</c:v>
                </c:pt>
                <c:pt idx="165">
                  <c:v>7</c:v>
                </c:pt>
                <c:pt idx="166">
                  <c:v>7</c:v>
                </c:pt>
                <c:pt idx="167">
                  <c:v>7</c:v>
                </c:pt>
                <c:pt idx="168">
                  <c:v>7</c:v>
                </c:pt>
                <c:pt idx="169">
                  <c:v>7</c:v>
                </c:pt>
                <c:pt idx="170">
                  <c:v>7</c:v>
                </c:pt>
                <c:pt idx="171">
                  <c:v>7</c:v>
                </c:pt>
                <c:pt idx="172">
                  <c:v>7</c:v>
                </c:pt>
                <c:pt idx="173">
                  <c:v>7</c:v>
                </c:pt>
                <c:pt idx="174">
                  <c:v>7</c:v>
                </c:pt>
                <c:pt idx="175">
                  <c:v>7</c:v>
                </c:pt>
                <c:pt idx="176">
                  <c:v>7</c:v>
                </c:pt>
                <c:pt idx="177">
                  <c:v>7</c:v>
                </c:pt>
                <c:pt idx="178">
                  <c:v>7</c:v>
                </c:pt>
                <c:pt idx="179">
                  <c:v>7</c:v>
                </c:pt>
                <c:pt idx="180">
                  <c:v>7</c:v>
                </c:pt>
                <c:pt idx="181">
                  <c:v>7</c:v>
                </c:pt>
                <c:pt idx="182">
                  <c:v>7</c:v>
                </c:pt>
                <c:pt idx="183">
                  <c:v>7</c:v>
                </c:pt>
                <c:pt idx="184">
                  <c:v>7</c:v>
                </c:pt>
                <c:pt idx="185">
                  <c:v>7</c:v>
                </c:pt>
                <c:pt idx="186">
                  <c:v>7</c:v>
                </c:pt>
                <c:pt idx="187">
                  <c:v>7</c:v>
                </c:pt>
                <c:pt idx="188">
                  <c:v>7</c:v>
                </c:pt>
                <c:pt idx="189">
                  <c:v>7</c:v>
                </c:pt>
                <c:pt idx="190">
                  <c:v>7</c:v>
                </c:pt>
                <c:pt idx="191">
                  <c:v>7</c:v>
                </c:pt>
                <c:pt idx="192">
                  <c:v>7</c:v>
                </c:pt>
                <c:pt idx="193">
                  <c:v>7</c:v>
                </c:pt>
                <c:pt idx="194">
                  <c:v>7</c:v>
                </c:pt>
                <c:pt idx="195">
                  <c:v>7</c:v>
                </c:pt>
                <c:pt idx="196">
                  <c:v>7</c:v>
                </c:pt>
                <c:pt idx="197">
                  <c:v>7</c:v>
                </c:pt>
                <c:pt idx="198">
                  <c:v>7</c:v>
                </c:pt>
                <c:pt idx="199">
                  <c:v>7</c:v>
                </c:pt>
                <c:pt idx="200">
                  <c:v>7</c:v>
                </c:pt>
                <c:pt idx="201">
                  <c:v>7</c:v>
                </c:pt>
                <c:pt idx="202">
                  <c:v>7</c:v>
                </c:pt>
                <c:pt idx="203">
                  <c:v>7</c:v>
                </c:pt>
                <c:pt idx="204">
                  <c:v>7</c:v>
                </c:pt>
                <c:pt idx="205">
                  <c:v>7</c:v>
                </c:pt>
                <c:pt idx="206">
                  <c:v>7</c:v>
                </c:pt>
                <c:pt idx="207">
                  <c:v>7</c:v>
                </c:pt>
                <c:pt idx="208">
                  <c:v>8</c:v>
                </c:pt>
                <c:pt idx="209">
                  <c:v>8</c:v>
                </c:pt>
                <c:pt idx="210">
                  <c:v>8</c:v>
                </c:pt>
                <c:pt idx="211">
                  <c:v>8</c:v>
                </c:pt>
                <c:pt idx="212">
                  <c:v>8</c:v>
                </c:pt>
                <c:pt idx="213">
                  <c:v>8</c:v>
                </c:pt>
                <c:pt idx="214">
                  <c:v>8</c:v>
                </c:pt>
                <c:pt idx="215">
                  <c:v>8</c:v>
                </c:pt>
                <c:pt idx="216">
                  <c:v>8</c:v>
                </c:pt>
                <c:pt idx="217">
                  <c:v>8</c:v>
                </c:pt>
                <c:pt idx="218">
                  <c:v>8</c:v>
                </c:pt>
                <c:pt idx="219">
                  <c:v>8</c:v>
                </c:pt>
                <c:pt idx="220">
                  <c:v>8</c:v>
                </c:pt>
                <c:pt idx="221">
                  <c:v>8</c:v>
                </c:pt>
                <c:pt idx="222">
                  <c:v>8</c:v>
                </c:pt>
                <c:pt idx="223">
                  <c:v>8</c:v>
                </c:pt>
                <c:pt idx="224">
                  <c:v>8</c:v>
                </c:pt>
                <c:pt idx="225">
                  <c:v>8</c:v>
                </c:pt>
                <c:pt idx="226">
                  <c:v>8</c:v>
                </c:pt>
                <c:pt idx="227">
                  <c:v>8</c:v>
                </c:pt>
                <c:pt idx="228">
                  <c:v>8</c:v>
                </c:pt>
                <c:pt idx="229">
                  <c:v>8</c:v>
                </c:pt>
                <c:pt idx="230">
                  <c:v>8</c:v>
                </c:pt>
                <c:pt idx="231">
                  <c:v>8</c:v>
                </c:pt>
                <c:pt idx="232">
                  <c:v>8</c:v>
                </c:pt>
                <c:pt idx="233">
                  <c:v>8</c:v>
                </c:pt>
                <c:pt idx="234">
                  <c:v>8</c:v>
                </c:pt>
                <c:pt idx="235">
                  <c:v>8</c:v>
                </c:pt>
                <c:pt idx="236">
                  <c:v>8</c:v>
                </c:pt>
                <c:pt idx="237">
                  <c:v>8</c:v>
                </c:pt>
                <c:pt idx="238">
                  <c:v>8</c:v>
                </c:pt>
                <c:pt idx="239">
                  <c:v>8</c:v>
                </c:pt>
                <c:pt idx="240">
                  <c:v>8</c:v>
                </c:pt>
                <c:pt idx="241">
                  <c:v>8</c:v>
                </c:pt>
                <c:pt idx="242">
                  <c:v>8</c:v>
                </c:pt>
                <c:pt idx="243">
                  <c:v>8</c:v>
                </c:pt>
                <c:pt idx="244">
                  <c:v>8</c:v>
                </c:pt>
                <c:pt idx="245">
                  <c:v>8</c:v>
                </c:pt>
                <c:pt idx="246">
                  <c:v>8</c:v>
                </c:pt>
                <c:pt idx="247">
                  <c:v>8</c:v>
                </c:pt>
                <c:pt idx="248">
                  <c:v>8</c:v>
                </c:pt>
                <c:pt idx="249">
                  <c:v>8</c:v>
                </c:pt>
                <c:pt idx="250">
                  <c:v>8</c:v>
                </c:pt>
                <c:pt idx="251">
                  <c:v>8</c:v>
                </c:pt>
                <c:pt idx="252">
                  <c:v>8</c:v>
                </c:pt>
                <c:pt idx="253">
                  <c:v>8</c:v>
                </c:pt>
                <c:pt idx="254">
                  <c:v>8</c:v>
                </c:pt>
                <c:pt idx="255">
                  <c:v>8</c:v>
                </c:pt>
                <c:pt idx="256">
                  <c:v>8</c:v>
                </c:pt>
                <c:pt idx="257">
                  <c:v>8</c:v>
                </c:pt>
                <c:pt idx="258">
                  <c:v>8</c:v>
                </c:pt>
                <c:pt idx="259">
                  <c:v>8</c:v>
                </c:pt>
                <c:pt idx="260">
                  <c:v>8</c:v>
                </c:pt>
                <c:pt idx="261">
                  <c:v>8</c:v>
                </c:pt>
                <c:pt idx="262">
                  <c:v>8</c:v>
                </c:pt>
                <c:pt idx="263">
                  <c:v>8</c:v>
                </c:pt>
                <c:pt idx="264">
                  <c:v>8</c:v>
                </c:pt>
                <c:pt idx="265">
                  <c:v>8</c:v>
                </c:pt>
                <c:pt idx="266">
                  <c:v>8</c:v>
                </c:pt>
                <c:pt idx="267">
                  <c:v>8</c:v>
                </c:pt>
                <c:pt idx="268">
                  <c:v>8</c:v>
                </c:pt>
                <c:pt idx="269">
                  <c:v>8</c:v>
                </c:pt>
                <c:pt idx="270">
                  <c:v>8</c:v>
                </c:pt>
                <c:pt idx="271">
                  <c:v>8</c:v>
                </c:pt>
                <c:pt idx="272">
                  <c:v>8</c:v>
                </c:pt>
                <c:pt idx="273">
                  <c:v>8</c:v>
                </c:pt>
                <c:pt idx="274">
                  <c:v>8</c:v>
                </c:pt>
                <c:pt idx="275">
                  <c:v>8</c:v>
                </c:pt>
                <c:pt idx="276">
                  <c:v>8</c:v>
                </c:pt>
                <c:pt idx="277">
                  <c:v>8</c:v>
                </c:pt>
                <c:pt idx="278">
                  <c:v>8</c:v>
                </c:pt>
                <c:pt idx="279">
                  <c:v>8</c:v>
                </c:pt>
                <c:pt idx="280">
                  <c:v>8</c:v>
                </c:pt>
                <c:pt idx="281">
                  <c:v>8</c:v>
                </c:pt>
                <c:pt idx="282">
                  <c:v>8</c:v>
                </c:pt>
                <c:pt idx="283">
                  <c:v>8</c:v>
                </c:pt>
                <c:pt idx="284">
                  <c:v>8</c:v>
                </c:pt>
                <c:pt idx="285">
                  <c:v>8</c:v>
                </c:pt>
                <c:pt idx="286">
                  <c:v>8</c:v>
                </c:pt>
                <c:pt idx="287">
                  <c:v>8</c:v>
                </c:pt>
                <c:pt idx="288">
                  <c:v>8</c:v>
                </c:pt>
                <c:pt idx="289">
                  <c:v>8</c:v>
                </c:pt>
                <c:pt idx="290">
                  <c:v>8</c:v>
                </c:pt>
                <c:pt idx="291">
                  <c:v>8</c:v>
                </c:pt>
                <c:pt idx="292">
                  <c:v>8</c:v>
                </c:pt>
                <c:pt idx="293">
                  <c:v>8</c:v>
                </c:pt>
                <c:pt idx="294">
                  <c:v>8</c:v>
                </c:pt>
                <c:pt idx="295">
                  <c:v>8</c:v>
                </c:pt>
                <c:pt idx="296">
                  <c:v>8</c:v>
                </c:pt>
                <c:pt idx="297">
                  <c:v>8</c:v>
                </c:pt>
                <c:pt idx="298">
                  <c:v>8</c:v>
                </c:pt>
                <c:pt idx="299">
                  <c:v>8</c:v>
                </c:pt>
                <c:pt idx="300">
                  <c:v>8</c:v>
                </c:pt>
                <c:pt idx="301">
                  <c:v>8</c:v>
                </c:pt>
                <c:pt idx="302">
                  <c:v>8</c:v>
                </c:pt>
                <c:pt idx="303">
                  <c:v>8</c:v>
                </c:pt>
                <c:pt idx="304">
                  <c:v>8</c:v>
                </c:pt>
                <c:pt idx="305">
                  <c:v>9</c:v>
                </c:pt>
                <c:pt idx="306">
                  <c:v>9</c:v>
                </c:pt>
                <c:pt idx="307">
                  <c:v>9</c:v>
                </c:pt>
                <c:pt idx="308">
                  <c:v>9</c:v>
                </c:pt>
                <c:pt idx="309">
                  <c:v>9</c:v>
                </c:pt>
                <c:pt idx="310">
                  <c:v>9</c:v>
                </c:pt>
                <c:pt idx="311">
                  <c:v>9</c:v>
                </c:pt>
                <c:pt idx="312">
                  <c:v>9</c:v>
                </c:pt>
                <c:pt idx="313">
                  <c:v>9</c:v>
                </c:pt>
                <c:pt idx="314">
                  <c:v>9</c:v>
                </c:pt>
                <c:pt idx="315">
                  <c:v>9</c:v>
                </c:pt>
                <c:pt idx="316">
                  <c:v>9</c:v>
                </c:pt>
                <c:pt idx="317">
                  <c:v>9</c:v>
                </c:pt>
                <c:pt idx="318">
                  <c:v>9</c:v>
                </c:pt>
                <c:pt idx="319">
                  <c:v>9</c:v>
                </c:pt>
                <c:pt idx="320">
                  <c:v>9</c:v>
                </c:pt>
                <c:pt idx="321">
                  <c:v>9</c:v>
                </c:pt>
                <c:pt idx="322">
                  <c:v>9</c:v>
                </c:pt>
                <c:pt idx="323">
                  <c:v>9</c:v>
                </c:pt>
                <c:pt idx="324">
                  <c:v>9</c:v>
                </c:pt>
                <c:pt idx="325">
                  <c:v>9</c:v>
                </c:pt>
                <c:pt idx="326">
                  <c:v>9</c:v>
                </c:pt>
                <c:pt idx="327">
                  <c:v>9</c:v>
                </c:pt>
                <c:pt idx="328">
                  <c:v>9</c:v>
                </c:pt>
                <c:pt idx="329">
                  <c:v>9</c:v>
                </c:pt>
                <c:pt idx="330">
                  <c:v>9</c:v>
                </c:pt>
                <c:pt idx="331">
                  <c:v>9</c:v>
                </c:pt>
                <c:pt idx="332">
                  <c:v>9</c:v>
                </c:pt>
                <c:pt idx="333">
                  <c:v>9</c:v>
                </c:pt>
                <c:pt idx="334">
                  <c:v>9</c:v>
                </c:pt>
                <c:pt idx="335">
                  <c:v>9</c:v>
                </c:pt>
                <c:pt idx="336">
                  <c:v>9</c:v>
                </c:pt>
                <c:pt idx="337">
                  <c:v>9</c:v>
                </c:pt>
                <c:pt idx="338">
                  <c:v>9</c:v>
                </c:pt>
                <c:pt idx="339">
                  <c:v>9</c:v>
                </c:pt>
                <c:pt idx="340">
                  <c:v>9</c:v>
                </c:pt>
                <c:pt idx="341">
                  <c:v>9</c:v>
                </c:pt>
                <c:pt idx="342">
                  <c:v>9</c:v>
                </c:pt>
                <c:pt idx="343">
                  <c:v>9</c:v>
                </c:pt>
                <c:pt idx="344">
                  <c:v>9</c:v>
                </c:pt>
                <c:pt idx="345">
                  <c:v>9</c:v>
                </c:pt>
                <c:pt idx="346">
                  <c:v>9</c:v>
                </c:pt>
                <c:pt idx="347">
                  <c:v>9</c:v>
                </c:pt>
                <c:pt idx="348">
                  <c:v>9</c:v>
                </c:pt>
                <c:pt idx="349">
                  <c:v>9</c:v>
                </c:pt>
                <c:pt idx="350">
                  <c:v>9</c:v>
                </c:pt>
                <c:pt idx="351">
                  <c:v>9</c:v>
                </c:pt>
                <c:pt idx="352">
                  <c:v>9</c:v>
                </c:pt>
                <c:pt idx="353">
                  <c:v>9</c:v>
                </c:pt>
                <c:pt idx="354">
                  <c:v>9</c:v>
                </c:pt>
                <c:pt idx="355">
                  <c:v>9</c:v>
                </c:pt>
                <c:pt idx="356">
                  <c:v>9</c:v>
                </c:pt>
                <c:pt idx="357">
                  <c:v>9</c:v>
                </c:pt>
                <c:pt idx="358">
                  <c:v>9</c:v>
                </c:pt>
                <c:pt idx="359">
                  <c:v>9</c:v>
                </c:pt>
                <c:pt idx="360">
                  <c:v>9</c:v>
                </c:pt>
                <c:pt idx="361">
                  <c:v>9</c:v>
                </c:pt>
                <c:pt idx="362">
                  <c:v>10</c:v>
                </c:pt>
                <c:pt idx="363">
                  <c:v>10</c:v>
                </c:pt>
                <c:pt idx="364">
                  <c:v>10</c:v>
                </c:pt>
                <c:pt idx="365">
                  <c:v>10</c:v>
                </c:pt>
                <c:pt idx="366">
                  <c:v>10</c:v>
                </c:pt>
                <c:pt idx="367">
                  <c:v>10</c:v>
                </c:pt>
                <c:pt idx="368">
                  <c:v>10</c:v>
                </c:pt>
                <c:pt idx="369">
                  <c:v>10</c:v>
                </c:pt>
                <c:pt idx="370">
                  <c:v>10</c:v>
                </c:pt>
                <c:pt idx="371">
                  <c:v>10</c:v>
                </c:pt>
                <c:pt idx="372">
                  <c:v>10</c:v>
                </c:pt>
                <c:pt idx="373">
                  <c:v>10</c:v>
                </c:pt>
                <c:pt idx="374">
                  <c:v>10</c:v>
                </c:pt>
                <c:pt idx="375">
                  <c:v>10</c:v>
                </c:pt>
                <c:pt idx="376">
                  <c:v>10</c:v>
                </c:pt>
                <c:pt idx="377">
                  <c:v>10</c:v>
                </c:pt>
                <c:pt idx="378">
                  <c:v>10</c:v>
                </c:pt>
                <c:pt idx="379">
                  <c:v>10</c:v>
                </c:pt>
                <c:pt idx="380">
                  <c:v>10</c:v>
                </c:pt>
                <c:pt idx="381">
                  <c:v>10</c:v>
                </c:pt>
                <c:pt idx="382">
                  <c:v>10</c:v>
                </c:pt>
                <c:pt idx="383">
                  <c:v>10</c:v>
                </c:pt>
                <c:pt idx="384">
                  <c:v>10</c:v>
                </c:pt>
                <c:pt idx="385">
                  <c:v>10</c:v>
                </c:pt>
                <c:pt idx="386">
                  <c:v>10</c:v>
                </c:pt>
                <c:pt idx="387">
                  <c:v>10</c:v>
                </c:pt>
                <c:pt idx="388">
                  <c:v>10</c:v>
                </c:pt>
                <c:pt idx="389">
                  <c:v>10</c:v>
                </c:pt>
                <c:pt idx="390">
                  <c:v>10</c:v>
                </c:pt>
                <c:pt idx="391">
                  <c:v>10</c:v>
                </c:pt>
                <c:pt idx="392">
                  <c:v>10</c:v>
                </c:pt>
                <c:pt idx="393">
                  <c:v>10</c:v>
                </c:pt>
                <c:pt idx="394">
                  <c:v>10</c:v>
                </c:pt>
                <c:pt idx="395">
                  <c:v>10</c:v>
                </c:pt>
                <c:pt idx="396">
                  <c:v>10</c:v>
                </c:pt>
                <c:pt idx="397">
                  <c:v>10</c:v>
                </c:pt>
                <c:pt idx="398">
                  <c:v>10</c:v>
                </c:pt>
                <c:pt idx="399">
                  <c:v>10</c:v>
                </c:pt>
                <c:pt idx="400">
                  <c:v>10</c:v>
                </c:pt>
                <c:pt idx="401">
                  <c:v>10</c:v>
                </c:pt>
                <c:pt idx="402">
                  <c:v>10</c:v>
                </c:pt>
                <c:pt idx="403">
                  <c:v>10</c:v>
                </c:pt>
                <c:pt idx="404">
                  <c:v>10</c:v>
                </c:pt>
                <c:pt idx="405">
                  <c:v>10</c:v>
                </c:pt>
                <c:pt idx="406">
                  <c:v>10</c:v>
                </c:pt>
                <c:pt idx="407">
                  <c:v>10</c:v>
                </c:pt>
                <c:pt idx="408">
                  <c:v>10</c:v>
                </c:pt>
                <c:pt idx="409">
                  <c:v>10</c:v>
                </c:pt>
                <c:pt idx="410">
                  <c:v>10</c:v>
                </c:pt>
                <c:pt idx="411">
                  <c:v>10</c:v>
                </c:pt>
                <c:pt idx="412">
                  <c:v>10</c:v>
                </c:pt>
                <c:pt idx="413">
                  <c:v>10</c:v>
                </c:pt>
                <c:pt idx="414">
                  <c:v>10</c:v>
                </c:pt>
                <c:pt idx="415">
                  <c:v>10</c:v>
                </c:pt>
                <c:pt idx="416">
                  <c:v>10</c:v>
                </c:pt>
                <c:pt idx="417">
                  <c:v>10</c:v>
                </c:pt>
                <c:pt idx="418">
                  <c:v>10</c:v>
                </c:pt>
                <c:pt idx="419">
                  <c:v>10</c:v>
                </c:pt>
                <c:pt idx="420">
                  <c:v>10</c:v>
                </c:pt>
                <c:pt idx="421">
                  <c:v>10</c:v>
                </c:pt>
                <c:pt idx="422">
                  <c:v>10</c:v>
                </c:pt>
                <c:pt idx="423">
                  <c:v>10</c:v>
                </c:pt>
                <c:pt idx="424">
                  <c:v>10</c:v>
                </c:pt>
                <c:pt idx="425">
                  <c:v>10</c:v>
                </c:pt>
                <c:pt idx="426">
                  <c:v>10</c:v>
                </c:pt>
                <c:pt idx="427">
                  <c:v>10</c:v>
                </c:pt>
                <c:pt idx="428">
                  <c:v>10</c:v>
                </c:pt>
                <c:pt idx="429">
                  <c:v>11</c:v>
                </c:pt>
                <c:pt idx="430">
                  <c:v>11</c:v>
                </c:pt>
                <c:pt idx="431">
                  <c:v>11</c:v>
                </c:pt>
                <c:pt idx="432">
                  <c:v>11</c:v>
                </c:pt>
                <c:pt idx="433">
                  <c:v>11</c:v>
                </c:pt>
                <c:pt idx="434">
                  <c:v>11</c:v>
                </c:pt>
                <c:pt idx="435">
                  <c:v>11</c:v>
                </c:pt>
                <c:pt idx="436">
                  <c:v>11</c:v>
                </c:pt>
                <c:pt idx="437">
                  <c:v>11</c:v>
                </c:pt>
                <c:pt idx="438">
                  <c:v>11</c:v>
                </c:pt>
                <c:pt idx="439">
                  <c:v>11</c:v>
                </c:pt>
                <c:pt idx="440">
                  <c:v>11</c:v>
                </c:pt>
                <c:pt idx="441">
                  <c:v>11</c:v>
                </c:pt>
                <c:pt idx="442">
                  <c:v>11</c:v>
                </c:pt>
                <c:pt idx="443">
                  <c:v>11</c:v>
                </c:pt>
                <c:pt idx="444">
                  <c:v>11</c:v>
                </c:pt>
                <c:pt idx="445">
                  <c:v>11</c:v>
                </c:pt>
                <c:pt idx="446">
                  <c:v>11</c:v>
                </c:pt>
                <c:pt idx="447">
                  <c:v>11</c:v>
                </c:pt>
                <c:pt idx="448">
                  <c:v>11</c:v>
                </c:pt>
                <c:pt idx="449">
                  <c:v>11</c:v>
                </c:pt>
                <c:pt idx="450">
                  <c:v>11</c:v>
                </c:pt>
                <c:pt idx="451">
                  <c:v>11</c:v>
                </c:pt>
                <c:pt idx="452">
                  <c:v>11</c:v>
                </c:pt>
                <c:pt idx="453">
                  <c:v>11</c:v>
                </c:pt>
                <c:pt idx="454">
                  <c:v>11</c:v>
                </c:pt>
                <c:pt idx="455">
                  <c:v>11</c:v>
                </c:pt>
                <c:pt idx="456">
                  <c:v>11</c:v>
                </c:pt>
                <c:pt idx="457">
                  <c:v>11</c:v>
                </c:pt>
                <c:pt idx="458">
                  <c:v>11</c:v>
                </c:pt>
                <c:pt idx="459">
                  <c:v>11</c:v>
                </c:pt>
                <c:pt idx="460">
                  <c:v>11</c:v>
                </c:pt>
                <c:pt idx="461">
                  <c:v>11</c:v>
                </c:pt>
                <c:pt idx="462">
                  <c:v>11</c:v>
                </c:pt>
                <c:pt idx="463">
                  <c:v>11</c:v>
                </c:pt>
                <c:pt idx="464">
                  <c:v>11</c:v>
                </c:pt>
                <c:pt idx="465">
                  <c:v>11</c:v>
                </c:pt>
                <c:pt idx="466">
                  <c:v>11</c:v>
                </c:pt>
                <c:pt idx="467">
                  <c:v>11</c:v>
                </c:pt>
                <c:pt idx="468">
                  <c:v>11</c:v>
                </c:pt>
                <c:pt idx="469">
                  <c:v>11</c:v>
                </c:pt>
                <c:pt idx="470">
                  <c:v>11</c:v>
                </c:pt>
                <c:pt idx="471">
                  <c:v>11</c:v>
                </c:pt>
                <c:pt idx="472">
                  <c:v>11</c:v>
                </c:pt>
                <c:pt idx="473">
                  <c:v>11</c:v>
                </c:pt>
                <c:pt idx="474">
                  <c:v>11</c:v>
                </c:pt>
                <c:pt idx="475">
                  <c:v>11</c:v>
                </c:pt>
                <c:pt idx="476">
                  <c:v>11</c:v>
                </c:pt>
                <c:pt idx="477">
                  <c:v>11</c:v>
                </c:pt>
                <c:pt idx="478">
                  <c:v>11</c:v>
                </c:pt>
                <c:pt idx="479">
                  <c:v>11</c:v>
                </c:pt>
                <c:pt idx="480">
                  <c:v>11</c:v>
                </c:pt>
                <c:pt idx="481">
                  <c:v>11</c:v>
                </c:pt>
                <c:pt idx="482">
                  <c:v>11</c:v>
                </c:pt>
                <c:pt idx="483">
                  <c:v>11</c:v>
                </c:pt>
                <c:pt idx="484">
                  <c:v>11</c:v>
                </c:pt>
                <c:pt idx="485">
                  <c:v>11</c:v>
                </c:pt>
                <c:pt idx="486">
                  <c:v>11</c:v>
                </c:pt>
                <c:pt idx="487">
                  <c:v>11</c:v>
                </c:pt>
                <c:pt idx="488">
                  <c:v>11</c:v>
                </c:pt>
                <c:pt idx="489">
                  <c:v>11</c:v>
                </c:pt>
                <c:pt idx="490">
                  <c:v>11</c:v>
                </c:pt>
                <c:pt idx="491">
                  <c:v>11</c:v>
                </c:pt>
                <c:pt idx="492">
                  <c:v>11</c:v>
                </c:pt>
                <c:pt idx="493">
                  <c:v>11</c:v>
                </c:pt>
                <c:pt idx="494">
                  <c:v>11</c:v>
                </c:pt>
                <c:pt idx="495">
                  <c:v>11</c:v>
                </c:pt>
                <c:pt idx="496">
                  <c:v>11</c:v>
                </c:pt>
                <c:pt idx="497">
                  <c:v>11</c:v>
                </c:pt>
                <c:pt idx="498">
                  <c:v>11</c:v>
                </c:pt>
                <c:pt idx="499">
                  <c:v>11</c:v>
                </c:pt>
                <c:pt idx="500">
                  <c:v>11</c:v>
                </c:pt>
                <c:pt idx="501">
                  <c:v>11</c:v>
                </c:pt>
                <c:pt idx="502">
                  <c:v>11</c:v>
                </c:pt>
                <c:pt idx="503">
                  <c:v>11</c:v>
                </c:pt>
                <c:pt idx="504">
                  <c:v>11</c:v>
                </c:pt>
                <c:pt idx="505">
                  <c:v>11</c:v>
                </c:pt>
                <c:pt idx="506">
                  <c:v>11</c:v>
                </c:pt>
                <c:pt idx="507">
                  <c:v>11</c:v>
                </c:pt>
                <c:pt idx="508">
                  <c:v>11</c:v>
                </c:pt>
                <c:pt idx="509">
                  <c:v>11</c:v>
                </c:pt>
                <c:pt idx="510">
                  <c:v>11</c:v>
                </c:pt>
                <c:pt idx="511">
                  <c:v>11</c:v>
                </c:pt>
                <c:pt idx="512">
                  <c:v>11</c:v>
                </c:pt>
                <c:pt idx="513">
                  <c:v>11</c:v>
                </c:pt>
                <c:pt idx="514">
                  <c:v>11</c:v>
                </c:pt>
                <c:pt idx="515">
                  <c:v>11</c:v>
                </c:pt>
                <c:pt idx="516">
                  <c:v>11</c:v>
                </c:pt>
                <c:pt idx="517">
                  <c:v>12</c:v>
                </c:pt>
                <c:pt idx="518">
                  <c:v>12</c:v>
                </c:pt>
                <c:pt idx="519">
                  <c:v>12</c:v>
                </c:pt>
                <c:pt idx="520">
                  <c:v>12</c:v>
                </c:pt>
                <c:pt idx="521">
                  <c:v>12</c:v>
                </c:pt>
                <c:pt idx="522">
                  <c:v>12</c:v>
                </c:pt>
                <c:pt idx="523">
                  <c:v>12</c:v>
                </c:pt>
                <c:pt idx="524">
                  <c:v>12</c:v>
                </c:pt>
                <c:pt idx="525">
                  <c:v>12</c:v>
                </c:pt>
                <c:pt idx="526">
                  <c:v>12</c:v>
                </c:pt>
                <c:pt idx="527">
                  <c:v>13</c:v>
                </c:pt>
                <c:pt idx="528">
                  <c:v>13</c:v>
                </c:pt>
                <c:pt idx="529">
                  <c:v>13</c:v>
                </c:pt>
                <c:pt idx="530">
                  <c:v>13</c:v>
                </c:pt>
                <c:pt idx="531">
                  <c:v>13</c:v>
                </c:pt>
                <c:pt idx="532">
                  <c:v>13</c:v>
                </c:pt>
                <c:pt idx="533">
                  <c:v>13</c:v>
                </c:pt>
                <c:pt idx="534">
                  <c:v>13</c:v>
                </c:pt>
                <c:pt idx="535">
                  <c:v>13</c:v>
                </c:pt>
                <c:pt idx="536">
                  <c:v>13</c:v>
                </c:pt>
                <c:pt idx="537">
                  <c:v>13</c:v>
                </c:pt>
                <c:pt idx="538">
                  <c:v>13</c:v>
                </c:pt>
                <c:pt idx="539">
                  <c:v>13</c:v>
                </c:pt>
                <c:pt idx="540">
                  <c:v>13</c:v>
                </c:pt>
                <c:pt idx="541">
                  <c:v>13</c:v>
                </c:pt>
                <c:pt idx="542">
                  <c:v>13</c:v>
                </c:pt>
                <c:pt idx="543">
                  <c:v>13</c:v>
                </c:pt>
                <c:pt idx="544">
                  <c:v>13</c:v>
                </c:pt>
                <c:pt idx="545">
                  <c:v>13</c:v>
                </c:pt>
                <c:pt idx="546">
                  <c:v>13</c:v>
                </c:pt>
                <c:pt idx="547">
                  <c:v>13</c:v>
                </c:pt>
                <c:pt idx="548">
                  <c:v>13</c:v>
                </c:pt>
                <c:pt idx="549">
                  <c:v>13</c:v>
                </c:pt>
                <c:pt idx="550">
                  <c:v>13</c:v>
                </c:pt>
                <c:pt idx="551">
                  <c:v>13</c:v>
                </c:pt>
                <c:pt idx="552">
                  <c:v>13</c:v>
                </c:pt>
                <c:pt idx="553">
                  <c:v>13</c:v>
                </c:pt>
                <c:pt idx="554">
                  <c:v>13</c:v>
                </c:pt>
                <c:pt idx="555">
                  <c:v>13</c:v>
                </c:pt>
                <c:pt idx="556">
                  <c:v>13</c:v>
                </c:pt>
                <c:pt idx="557">
                  <c:v>13</c:v>
                </c:pt>
                <c:pt idx="558">
                  <c:v>13</c:v>
                </c:pt>
                <c:pt idx="559">
                  <c:v>13</c:v>
                </c:pt>
                <c:pt idx="560">
                  <c:v>13</c:v>
                </c:pt>
                <c:pt idx="561">
                  <c:v>13</c:v>
                </c:pt>
                <c:pt idx="562">
                  <c:v>13</c:v>
                </c:pt>
                <c:pt idx="563">
                  <c:v>13</c:v>
                </c:pt>
                <c:pt idx="564">
                  <c:v>13</c:v>
                </c:pt>
                <c:pt idx="565">
                  <c:v>13</c:v>
                </c:pt>
                <c:pt idx="566">
                  <c:v>13</c:v>
                </c:pt>
                <c:pt idx="567">
                  <c:v>13</c:v>
                </c:pt>
                <c:pt idx="568">
                  <c:v>14</c:v>
                </c:pt>
                <c:pt idx="569">
                  <c:v>14</c:v>
                </c:pt>
                <c:pt idx="570">
                  <c:v>14</c:v>
                </c:pt>
                <c:pt idx="571">
                  <c:v>14</c:v>
                </c:pt>
                <c:pt idx="572">
                  <c:v>14</c:v>
                </c:pt>
                <c:pt idx="573">
                  <c:v>14</c:v>
                </c:pt>
                <c:pt idx="574">
                  <c:v>14</c:v>
                </c:pt>
                <c:pt idx="575">
                  <c:v>14</c:v>
                </c:pt>
                <c:pt idx="576">
                  <c:v>14</c:v>
                </c:pt>
                <c:pt idx="577">
                  <c:v>14</c:v>
                </c:pt>
                <c:pt idx="578">
                  <c:v>14</c:v>
                </c:pt>
                <c:pt idx="579">
                  <c:v>14</c:v>
                </c:pt>
                <c:pt idx="580">
                  <c:v>14</c:v>
                </c:pt>
                <c:pt idx="581">
                  <c:v>14</c:v>
                </c:pt>
                <c:pt idx="582">
                  <c:v>14</c:v>
                </c:pt>
                <c:pt idx="583">
                  <c:v>14</c:v>
                </c:pt>
                <c:pt idx="584">
                  <c:v>14</c:v>
                </c:pt>
                <c:pt idx="585">
                  <c:v>14</c:v>
                </c:pt>
                <c:pt idx="586">
                  <c:v>14</c:v>
                </c:pt>
                <c:pt idx="587">
                  <c:v>14</c:v>
                </c:pt>
                <c:pt idx="588">
                  <c:v>14</c:v>
                </c:pt>
                <c:pt idx="589">
                  <c:v>14</c:v>
                </c:pt>
                <c:pt idx="590">
                  <c:v>14</c:v>
                </c:pt>
                <c:pt idx="591">
                  <c:v>14</c:v>
                </c:pt>
                <c:pt idx="592">
                  <c:v>14</c:v>
                </c:pt>
                <c:pt idx="593">
                  <c:v>14</c:v>
                </c:pt>
                <c:pt idx="594">
                  <c:v>14</c:v>
                </c:pt>
                <c:pt idx="595">
                  <c:v>14</c:v>
                </c:pt>
                <c:pt idx="596">
                  <c:v>14</c:v>
                </c:pt>
                <c:pt idx="597">
                  <c:v>14</c:v>
                </c:pt>
                <c:pt idx="598">
                  <c:v>14</c:v>
                </c:pt>
                <c:pt idx="599">
                  <c:v>14</c:v>
                </c:pt>
                <c:pt idx="600">
                  <c:v>14</c:v>
                </c:pt>
                <c:pt idx="601">
                  <c:v>14</c:v>
                </c:pt>
                <c:pt idx="602">
                  <c:v>14</c:v>
                </c:pt>
                <c:pt idx="603">
                  <c:v>14</c:v>
                </c:pt>
                <c:pt idx="604">
                  <c:v>14</c:v>
                </c:pt>
                <c:pt idx="605">
                  <c:v>14</c:v>
                </c:pt>
                <c:pt idx="606">
                  <c:v>14</c:v>
                </c:pt>
                <c:pt idx="607">
                  <c:v>14</c:v>
                </c:pt>
                <c:pt idx="608">
                  <c:v>14</c:v>
                </c:pt>
                <c:pt idx="609">
                  <c:v>14</c:v>
                </c:pt>
                <c:pt idx="610">
                  <c:v>14</c:v>
                </c:pt>
                <c:pt idx="611">
                  <c:v>14</c:v>
                </c:pt>
                <c:pt idx="612">
                  <c:v>14</c:v>
                </c:pt>
                <c:pt idx="613">
                  <c:v>14</c:v>
                </c:pt>
                <c:pt idx="614">
                  <c:v>14</c:v>
                </c:pt>
                <c:pt idx="615">
                  <c:v>14</c:v>
                </c:pt>
                <c:pt idx="616">
                  <c:v>14</c:v>
                </c:pt>
                <c:pt idx="617">
                  <c:v>14</c:v>
                </c:pt>
                <c:pt idx="618">
                  <c:v>14</c:v>
                </c:pt>
                <c:pt idx="619">
                  <c:v>14</c:v>
                </c:pt>
                <c:pt idx="620">
                  <c:v>14</c:v>
                </c:pt>
                <c:pt idx="621">
                  <c:v>15</c:v>
                </c:pt>
                <c:pt idx="622">
                  <c:v>15</c:v>
                </c:pt>
                <c:pt idx="623">
                  <c:v>15</c:v>
                </c:pt>
                <c:pt idx="624">
                  <c:v>15</c:v>
                </c:pt>
                <c:pt idx="625">
                  <c:v>15</c:v>
                </c:pt>
                <c:pt idx="626">
                  <c:v>15</c:v>
                </c:pt>
                <c:pt idx="627">
                  <c:v>15</c:v>
                </c:pt>
                <c:pt idx="628">
                  <c:v>15</c:v>
                </c:pt>
                <c:pt idx="629">
                  <c:v>15</c:v>
                </c:pt>
                <c:pt idx="630">
                  <c:v>15</c:v>
                </c:pt>
                <c:pt idx="631">
                  <c:v>15</c:v>
                </c:pt>
                <c:pt idx="632">
                  <c:v>15</c:v>
                </c:pt>
                <c:pt idx="633">
                  <c:v>15</c:v>
                </c:pt>
                <c:pt idx="634">
                  <c:v>15</c:v>
                </c:pt>
                <c:pt idx="635">
                  <c:v>15</c:v>
                </c:pt>
                <c:pt idx="636">
                  <c:v>15</c:v>
                </c:pt>
                <c:pt idx="637">
                  <c:v>15</c:v>
                </c:pt>
                <c:pt idx="638">
                  <c:v>15</c:v>
                </c:pt>
                <c:pt idx="639">
                  <c:v>15</c:v>
                </c:pt>
                <c:pt idx="640">
                  <c:v>15</c:v>
                </c:pt>
                <c:pt idx="641">
                  <c:v>15</c:v>
                </c:pt>
                <c:pt idx="642">
                  <c:v>15</c:v>
                </c:pt>
                <c:pt idx="643">
                  <c:v>15</c:v>
                </c:pt>
                <c:pt idx="644">
                  <c:v>15</c:v>
                </c:pt>
                <c:pt idx="645">
                  <c:v>15</c:v>
                </c:pt>
                <c:pt idx="646">
                  <c:v>15</c:v>
                </c:pt>
                <c:pt idx="647">
                  <c:v>15</c:v>
                </c:pt>
                <c:pt idx="648">
                  <c:v>15</c:v>
                </c:pt>
                <c:pt idx="649">
                  <c:v>15</c:v>
                </c:pt>
                <c:pt idx="650">
                  <c:v>15</c:v>
                </c:pt>
                <c:pt idx="651">
                  <c:v>15</c:v>
                </c:pt>
                <c:pt idx="652">
                  <c:v>15</c:v>
                </c:pt>
                <c:pt idx="653">
                  <c:v>15</c:v>
                </c:pt>
                <c:pt idx="654">
                  <c:v>15</c:v>
                </c:pt>
                <c:pt idx="655">
                  <c:v>15</c:v>
                </c:pt>
                <c:pt idx="656">
                  <c:v>15</c:v>
                </c:pt>
                <c:pt idx="657">
                  <c:v>15</c:v>
                </c:pt>
                <c:pt idx="658">
                  <c:v>15</c:v>
                </c:pt>
                <c:pt idx="659">
                  <c:v>15</c:v>
                </c:pt>
                <c:pt idx="660">
                  <c:v>15</c:v>
                </c:pt>
                <c:pt idx="661">
                  <c:v>15</c:v>
                </c:pt>
                <c:pt idx="662">
                  <c:v>15</c:v>
                </c:pt>
                <c:pt idx="663">
                  <c:v>15</c:v>
                </c:pt>
                <c:pt idx="664">
                  <c:v>15</c:v>
                </c:pt>
                <c:pt idx="665">
                  <c:v>15</c:v>
                </c:pt>
                <c:pt idx="666">
                  <c:v>15</c:v>
                </c:pt>
                <c:pt idx="667">
                  <c:v>15</c:v>
                </c:pt>
                <c:pt idx="668">
                  <c:v>15</c:v>
                </c:pt>
                <c:pt idx="669">
                  <c:v>15</c:v>
                </c:pt>
                <c:pt idx="670">
                  <c:v>15</c:v>
                </c:pt>
                <c:pt idx="671">
                  <c:v>15</c:v>
                </c:pt>
                <c:pt idx="672">
                  <c:v>15</c:v>
                </c:pt>
                <c:pt idx="673">
                  <c:v>15</c:v>
                </c:pt>
                <c:pt idx="674">
                  <c:v>15</c:v>
                </c:pt>
                <c:pt idx="675">
                  <c:v>15</c:v>
                </c:pt>
                <c:pt idx="676">
                  <c:v>15</c:v>
                </c:pt>
                <c:pt idx="677">
                  <c:v>15</c:v>
                </c:pt>
                <c:pt idx="678">
                  <c:v>15</c:v>
                </c:pt>
                <c:pt idx="679">
                  <c:v>16</c:v>
                </c:pt>
                <c:pt idx="680">
                  <c:v>16</c:v>
                </c:pt>
                <c:pt idx="681">
                  <c:v>16</c:v>
                </c:pt>
                <c:pt idx="682">
                  <c:v>16</c:v>
                </c:pt>
                <c:pt idx="683">
                  <c:v>16</c:v>
                </c:pt>
                <c:pt idx="684">
                  <c:v>16</c:v>
                </c:pt>
                <c:pt idx="685">
                  <c:v>16</c:v>
                </c:pt>
                <c:pt idx="686">
                  <c:v>16</c:v>
                </c:pt>
                <c:pt idx="687">
                  <c:v>16</c:v>
                </c:pt>
                <c:pt idx="688">
                  <c:v>16</c:v>
                </c:pt>
                <c:pt idx="689">
                  <c:v>16</c:v>
                </c:pt>
                <c:pt idx="690">
                  <c:v>16</c:v>
                </c:pt>
                <c:pt idx="691">
                  <c:v>16</c:v>
                </c:pt>
                <c:pt idx="692">
                  <c:v>16</c:v>
                </c:pt>
                <c:pt idx="693">
                  <c:v>16</c:v>
                </c:pt>
                <c:pt idx="694">
                  <c:v>16</c:v>
                </c:pt>
                <c:pt idx="695">
                  <c:v>16</c:v>
                </c:pt>
                <c:pt idx="696">
                  <c:v>16</c:v>
                </c:pt>
                <c:pt idx="697">
                  <c:v>16</c:v>
                </c:pt>
                <c:pt idx="698">
                  <c:v>16</c:v>
                </c:pt>
                <c:pt idx="699">
                  <c:v>16</c:v>
                </c:pt>
                <c:pt idx="700">
                  <c:v>16</c:v>
                </c:pt>
                <c:pt idx="701">
                  <c:v>16</c:v>
                </c:pt>
                <c:pt idx="702">
                  <c:v>16</c:v>
                </c:pt>
                <c:pt idx="703">
                  <c:v>16</c:v>
                </c:pt>
                <c:pt idx="704">
                  <c:v>16</c:v>
                </c:pt>
                <c:pt idx="705">
                  <c:v>16</c:v>
                </c:pt>
                <c:pt idx="706">
                  <c:v>16</c:v>
                </c:pt>
                <c:pt idx="707">
                  <c:v>16</c:v>
                </c:pt>
                <c:pt idx="708">
                  <c:v>16</c:v>
                </c:pt>
                <c:pt idx="709">
                  <c:v>16</c:v>
                </c:pt>
                <c:pt idx="710">
                  <c:v>16</c:v>
                </c:pt>
                <c:pt idx="711">
                  <c:v>16</c:v>
                </c:pt>
                <c:pt idx="712">
                  <c:v>16</c:v>
                </c:pt>
                <c:pt idx="713">
                  <c:v>16</c:v>
                </c:pt>
                <c:pt idx="714">
                  <c:v>16</c:v>
                </c:pt>
                <c:pt idx="715">
                  <c:v>16</c:v>
                </c:pt>
                <c:pt idx="716">
                  <c:v>16</c:v>
                </c:pt>
                <c:pt idx="717">
                  <c:v>16</c:v>
                </c:pt>
                <c:pt idx="718">
                  <c:v>16</c:v>
                </c:pt>
                <c:pt idx="719">
                  <c:v>16</c:v>
                </c:pt>
                <c:pt idx="720">
                  <c:v>16</c:v>
                </c:pt>
                <c:pt idx="721">
                  <c:v>16</c:v>
                </c:pt>
                <c:pt idx="722">
                  <c:v>16</c:v>
                </c:pt>
                <c:pt idx="723">
                  <c:v>16</c:v>
                </c:pt>
                <c:pt idx="724">
                  <c:v>16</c:v>
                </c:pt>
                <c:pt idx="725">
                  <c:v>16</c:v>
                </c:pt>
                <c:pt idx="726">
                  <c:v>17</c:v>
                </c:pt>
                <c:pt idx="727">
                  <c:v>17</c:v>
                </c:pt>
                <c:pt idx="728">
                  <c:v>17</c:v>
                </c:pt>
                <c:pt idx="729">
                  <c:v>17</c:v>
                </c:pt>
                <c:pt idx="730">
                  <c:v>17</c:v>
                </c:pt>
                <c:pt idx="731">
                  <c:v>17</c:v>
                </c:pt>
                <c:pt idx="732">
                  <c:v>17</c:v>
                </c:pt>
                <c:pt idx="733">
                  <c:v>17</c:v>
                </c:pt>
                <c:pt idx="734">
                  <c:v>17</c:v>
                </c:pt>
                <c:pt idx="735">
                  <c:v>17</c:v>
                </c:pt>
                <c:pt idx="736">
                  <c:v>17</c:v>
                </c:pt>
                <c:pt idx="737">
                  <c:v>17</c:v>
                </c:pt>
                <c:pt idx="738">
                  <c:v>17</c:v>
                </c:pt>
                <c:pt idx="739">
                  <c:v>17</c:v>
                </c:pt>
                <c:pt idx="740">
                  <c:v>17</c:v>
                </c:pt>
                <c:pt idx="741">
                  <c:v>17</c:v>
                </c:pt>
                <c:pt idx="742">
                  <c:v>17</c:v>
                </c:pt>
                <c:pt idx="743">
                  <c:v>17</c:v>
                </c:pt>
                <c:pt idx="744">
                  <c:v>17</c:v>
                </c:pt>
                <c:pt idx="745">
                  <c:v>17</c:v>
                </c:pt>
                <c:pt idx="746">
                  <c:v>17</c:v>
                </c:pt>
                <c:pt idx="747">
                  <c:v>17</c:v>
                </c:pt>
                <c:pt idx="748">
                  <c:v>17</c:v>
                </c:pt>
                <c:pt idx="749">
                  <c:v>17</c:v>
                </c:pt>
                <c:pt idx="750">
                  <c:v>17</c:v>
                </c:pt>
                <c:pt idx="751">
                  <c:v>17</c:v>
                </c:pt>
                <c:pt idx="752">
                  <c:v>17</c:v>
                </c:pt>
                <c:pt idx="753">
                  <c:v>17</c:v>
                </c:pt>
                <c:pt idx="754">
                  <c:v>17</c:v>
                </c:pt>
                <c:pt idx="755">
                  <c:v>17</c:v>
                </c:pt>
                <c:pt idx="756">
                  <c:v>17</c:v>
                </c:pt>
                <c:pt idx="757">
                  <c:v>17</c:v>
                </c:pt>
                <c:pt idx="758">
                  <c:v>17</c:v>
                </c:pt>
                <c:pt idx="759">
                  <c:v>17</c:v>
                </c:pt>
                <c:pt idx="760">
                  <c:v>17</c:v>
                </c:pt>
                <c:pt idx="761">
                  <c:v>17</c:v>
                </c:pt>
                <c:pt idx="762">
                  <c:v>17</c:v>
                </c:pt>
                <c:pt idx="763">
                  <c:v>17</c:v>
                </c:pt>
                <c:pt idx="764">
                  <c:v>17</c:v>
                </c:pt>
                <c:pt idx="765">
                  <c:v>17</c:v>
                </c:pt>
                <c:pt idx="766">
                  <c:v>17</c:v>
                </c:pt>
                <c:pt idx="767">
                  <c:v>17</c:v>
                </c:pt>
                <c:pt idx="768">
                  <c:v>17</c:v>
                </c:pt>
                <c:pt idx="769">
                  <c:v>17</c:v>
                </c:pt>
                <c:pt idx="770">
                  <c:v>17</c:v>
                </c:pt>
                <c:pt idx="771">
                  <c:v>17</c:v>
                </c:pt>
                <c:pt idx="772">
                  <c:v>17</c:v>
                </c:pt>
                <c:pt idx="773">
                  <c:v>17</c:v>
                </c:pt>
                <c:pt idx="774">
                  <c:v>18</c:v>
                </c:pt>
                <c:pt idx="775">
                  <c:v>18</c:v>
                </c:pt>
                <c:pt idx="776">
                  <c:v>18</c:v>
                </c:pt>
                <c:pt idx="777">
                  <c:v>18</c:v>
                </c:pt>
                <c:pt idx="778">
                  <c:v>18</c:v>
                </c:pt>
                <c:pt idx="779">
                  <c:v>18</c:v>
                </c:pt>
                <c:pt idx="780">
                  <c:v>18</c:v>
                </c:pt>
                <c:pt idx="781">
                  <c:v>18</c:v>
                </c:pt>
                <c:pt idx="782">
                  <c:v>18</c:v>
                </c:pt>
                <c:pt idx="783">
                  <c:v>18</c:v>
                </c:pt>
                <c:pt idx="784">
                  <c:v>18</c:v>
                </c:pt>
                <c:pt idx="785">
                  <c:v>18</c:v>
                </c:pt>
                <c:pt idx="786">
                  <c:v>18</c:v>
                </c:pt>
                <c:pt idx="787">
                  <c:v>18</c:v>
                </c:pt>
                <c:pt idx="788">
                  <c:v>18</c:v>
                </c:pt>
                <c:pt idx="789">
                  <c:v>18</c:v>
                </c:pt>
                <c:pt idx="790">
                  <c:v>18</c:v>
                </c:pt>
                <c:pt idx="791">
                  <c:v>18</c:v>
                </c:pt>
                <c:pt idx="792">
                  <c:v>18</c:v>
                </c:pt>
                <c:pt idx="793">
                  <c:v>18</c:v>
                </c:pt>
                <c:pt idx="794">
                  <c:v>18</c:v>
                </c:pt>
                <c:pt idx="795">
                  <c:v>18</c:v>
                </c:pt>
                <c:pt idx="796">
                  <c:v>18</c:v>
                </c:pt>
                <c:pt idx="797">
                  <c:v>18</c:v>
                </c:pt>
                <c:pt idx="798">
                  <c:v>18</c:v>
                </c:pt>
                <c:pt idx="799">
                  <c:v>18</c:v>
                </c:pt>
                <c:pt idx="800">
                  <c:v>18</c:v>
                </c:pt>
                <c:pt idx="801">
                  <c:v>18</c:v>
                </c:pt>
                <c:pt idx="802">
                  <c:v>18</c:v>
                </c:pt>
                <c:pt idx="803">
                  <c:v>18</c:v>
                </c:pt>
                <c:pt idx="804">
                  <c:v>18</c:v>
                </c:pt>
                <c:pt idx="805">
                  <c:v>18</c:v>
                </c:pt>
                <c:pt idx="806">
                  <c:v>18</c:v>
                </c:pt>
                <c:pt idx="807">
                  <c:v>18</c:v>
                </c:pt>
                <c:pt idx="808">
                  <c:v>18</c:v>
                </c:pt>
                <c:pt idx="809">
                  <c:v>18</c:v>
                </c:pt>
                <c:pt idx="810">
                  <c:v>18</c:v>
                </c:pt>
                <c:pt idx="811">
                  <c:v>18</c:v>
                </c:pt>
                <c:pt idx="812">
                  <c:v>18</c:v>
                </c:pt>
                <c:pt idx="813">
                  <c:v>18</c:v>
                </c:pt>
                <c:pt idx="814">
                  <c:v>18</c:v>
                </c:pt>
                <c:pt idx="815">
                  <c:v>18</c:v>
                </c:pt>
                <c:pt idx="816">
                  <c:v>18</c:v>
                </c:pt>
                <c:pt idx="817">
                  <c:v>18</c:v>
                </c:pt>
                <c:pt idx="818">
                  <c:v>18</c:v>
                </c:pt>
                <c:pt idx="819">
                  <c:v>19</c:v>
                </c:pt>
                <c:pt idx="820">
                  <c:v>19</c:v>
                </c:pt>
                <c:pt idx="821">
                  <c:v>19</c:v>
                </c:pt>
                <c:pt idx="822">
                  <c:v>19</c:v>
                </c:pt>
                <c:pt idx="823">
                  <c:v>19</c:v>
                </c:pt>
                <c:pt idx="824">
                  <c:v>19</c:v>
                </c:pt>
                <c:pt idx="825">
                  <c:v>19</c:v>
                </c:pt>
                <c:pt idx="826">
                  <c:v>19</c:v>
                </c:pt>
                <c:pt idx="827">
                  <c:v>19</c:v>
                </c:pt>
                <c:pt idx="828">
                  <c:v>19</c:v>
                </c:pt>
                <c:pt idx="829">
                  <c:v>19</c:v>
                </c:pt>
                <c:pt idx="830">
                  <c:v>19</c:v>
                </c:pt>
                <c:pt idx="831">
                  <c:v>19</c:v>
                </c:pt>
                <c:pt idx="832">
                  <c:v>19</c:v>
                </c:pt>
                <c:pt idx="833">
                  <c:v>19</c:v>
                </c:pt>
                <c:pt idx="834">
                  <c:v>19</c:v>
                </c:pt>
                <c:pt idx="835">
                  <c:v>19</c:v>
                </c:pt>
                <c:pt idx="836">
                  <c:v>19</c:v>
                </c:pt>
                <c:pt idx="837">
                  <c:v>19</c:v>
                </c:pt>
                <c:pt idx="838">
                  <c:v>19</c:v>
                </c:pt>
                <c:pt idx="839">
                  <c:v>19</c:v>
                </c:pt>
                <c:pt idx="840">
                  <c:v>19</c:v>
                </c:pt>
                <c:pt idx="841">
                  <c:v>19</c:v>
                </c:pt>
                <c:pt idx="842">
                  <c:v>19</c:v>
                </c:pt>
                <c:pt idx="843">
                  <c:v>19</c:v>
                </c:pt>
                <c:pt idx="844">
                  <c:v>19</c:v>
                </c:pt>
                <c:pt idx="845">
                  <c:v>19</c:v>
                </c:pt>
                <c:pt idx="846">
                  <c:v>19</c:v>
                </c:pt>
                <c:pt idx="847">
                  <c:v>19</c:v>
                </c:pt>
                <c:pt idx="848">
                  <c:v>19</c:v>
                </c:pt>
                <c:pt idx="849">
                  <c:v>19</c:v>
                </c:pt>
                <c:pt idx="850">
                  <c:v>19</c:v>
                </c:pt>
                <c:pt idx="851">
                  <c:v>19</c:v>
                </c:pt>
                <c:pt idx="852">
                  <c:v>19</c:v>
                </c:pt>
                <c:pt idx="853">
                  <c:v>19</c:v>
                </c:pt>
                <c:pt idx="854">
                  <c:v>19</c:v>
                </c:pt>
                <c:pt idx="855">
                  <c:v>19</c:v>
                </c:pt>
                <c:pt idx="856">
                  <c:v>19</c:v>
                </c:pt>
                <c:pt idx="857">
                  <c:v>19</c:v>
                </c:pt>
                <c:pt idx="858">
                  <c:v>19</c:v>
                </c:pt>
                <c:pt idx="859">
                  <c:v>19</c:v>
                </c:pt>
                <c:pt idx="860">
                  <c:v>19</c:v>
                </c:pt>
                <c:pt idx="861">
                  <c:v>19</c:v>
                </c:pt>
                <c:pt idx="862">
                  <c:v>19</c:v>
                </c:pt>
                <c:pt idx="863">
                  <c:v>19</c:v>
                </c:pt>
                <c:pt idx="864">
                  <c:v>19</c:v>
                </c:pt>
                <c:pt idx="865">
                  <c:v>19</c:v>
                </c:pt>
                <c:pt idx="866">
                  <c:v>19</c:v>
                </c:pt>
                <c:pt idx="867">
                  <c:v>19</c:v>
                </c:pt>
                <c:pt idx="868">
                  <c:v>19</c:v>
                </c:pt>
                <c:pt idx="869">
                  <c:v>19</c:v>
                </c:pt>
                <c:pt idx="870">
                  <c:v>19</c:v>
                </c:pt>
                <c:pt idx="871">
                  <c:v>19</c:v>
                </c:pt>
                <c:pt idx="872">
                  <c:v>19</c:v>
                </c:pt>
                <c:pt idx="873">
                  <c:v>19</c:v>
                </c:pt>
                <c:pt idx="874">
                  <c:v>19</c:v>
                </c:pt>
                <c:pt idx="875">
                  <c:v>19</c:v>
                </c:pt>
                <c:pt idx="876">
                  <c:v>19</c:v>
                </c:pt>
                <c:pt idx="877">
                  <c:v>19</c:v>
                </c:pt>
                <c:pt idx="878">
                  <c:v>19</c:v>
                </c:pt>
                <c:pt idx="879">
                  <c:v>19</c:v>
                </c:pt>
                <c:pt idx="880">
                  <c:v>19</c:v>
                </c:pt>
                <c:pt idx="881">
                  <c:v>19</c:v>
                </c:pt>
                <c:pt idx="882">
                  <c:v>19</c:v>
                </c:pt>
                <c:pt idx="883">
                  <c:v>20</c:v>
                </c:pt>
                <c:pt idx="884">
                  <c:v>20</c:v>
                </c:pt>
                <c:pt idx="885">
                  <c:v>20</c:v>
                </c:pt>
                <c:pt idx="886">
                  <c:v>20</c:v>
                </c:pt>
                <c:pt idx="887">
                  <c:v>20</c:v>
                </c:pt>
                <c:pt idx="888">
                  <c:v>20</c:v>
                </c:pt>
                <c:pt idx="889">
                  <c:v>20</c:v>
                </c:pt>
                <c:pt idx="890">
                  <c:v>20</c:v>
                </c:pt>
                <c:pt idx="891">
                  <c:v>20</c:v>
                </c:pt>
                <c:pt idx="892">
                  <c:v>20</c:v>
                </c:pt>
                <c:pt idx="893">
                  <c:v>20</c:v>
                </c:pt>
                <c:pt idx="894">
                  <c:v>20</c:v>
                </c:pt>
                <c:pt idx="895">
                  <c:v>20</c:v>
                </c:pt>
                <c:pt idx="896">
                  <c:v>20</c:v>
                </c:pt>
                <c:pt idx="897">
                  <c:v>20</c:v>
                </c:pt>
                <c:pt idx="898">
                  <c:v>20</c:v>
                </c:pt>
                <c:pt idx="899">
                  <c:v>20</c:v>
                </c:pt>
                <c:pt idx="900">
                  <c:v>20</c:v>
                </c:pt>
                <c:pt idx="901">
                  <c:v>20</c:v>
                </c:pt>
                <c:pt idx="902">
                  <c:v>20</c:v>
                </c:pt>
                <c:pt idx="903">
                  <c:v>20</c:v>
                </c:pt>
                <c:pt idx="904">
                  <c:v>20</c:v>
                </c:pt>
                <c:pt idx="905">
                  <c:v>20</c:v>
                </c:pt>
                <c:pt idx="906">
                  <c:v>20</c:v>
                </c:pt>
                <c:pt idx="907">
                  <c:v>20</c:v>
                </c:pt>
                <c:pt idx="908">
                  <c:v>20</c:v>
                </c:pt>
                <c:pt idx="909">
                  <c:v>20</c:v>
                </c:pt>
                <c:pt idx="910">
                  <c:v>20</c:v>
                </c:pt>
                <c:pt idx="911">
                  <c:v>20</c:v>
                </c:pt>
                <c:pt idx="912">
                  <c:v>20</c:v>
                </c:pt>
                <c:pt idx="913">
                  <c:v>20</c:v>
                </c:pt>
              </c:numCache>
            </c:numRef>
          </c:xVal>
          <c:yVal>
            <c:numRef>
              <c:f>'Wind LCOE Over Time'!$O$28:$O$1048</c:f>
              <c:numCache>
                <c:formatCode>0.0</c:formatCode>
                <c:ptCount val="1021"/>
                <c:pt idx="0">
                  <c:v>100.25705442248639</c:v>
                </c:pt>
                <c:pt idx="1">
                  <c:v>87.277107475122236</c:v>
                </c:pt>
                <c:pt idx="2">
                  <c:v>93.494924052999849</c:v>
                </c:pt>
                <c:pt idx="3">
                  <c:v>102.96621558843172</c:v>
                </c:pt>
                <c:pt idx="4">
                  <c:v>79.312847831115249</c:v>
                </c:pt>
                <c:pt idx="5">
                  <c:v>86.200075114271257</c:v>
                </c:pt>
                <c:pt idx="6">
                  <c:v>131.50067535429653</c:v>
                </c:pt>
                <c:pt idx="7">
                  <c:v>93.815004929511332</c:v>
                </c:pt>
                <c:pt idx="8">
                  <c:v>155.65216321589179</c:v>
                </c:pt>
                <c:pt idx="9">
                  <c:v>137.07134769599358</c:v>
                </c:pt>
                <c:pt idx="10">
                  <c:v>141.53569203777982</c:v>
                </c:pt>
                <c:pt idx="11">
                  <c:v>117.20210070410923</c:v>
                </c:pt>
                <c:pt idx="12">
                  <c:v>115.22143123938274</c:v>
                </c:pt>
                <c:pt idx="13">
                  <c:v>149.90402482982839</c:v>
                </c:pt>
                <c:pt idx="14">
                  <c:v>91.363393782688149</c:v>
                </c:pt>
                <c:pt idx="15">
                  <c:v>116.29933285977819</c:v>
                </c:pt>
                <c:pt idx="16">
                  <c:v>108.08913044083467</c:v>
                </c:pt>
                <c:pt idx="17">
                  <c:v>140.64242768783274</c:v>
                </c:pt>
                <c:pt idx="18">
                  <c:v>200.85483708202199</c:v>
                </c:pt>
                <c:pt idx="19">
                  <c:v>98.617533688152179</c:v>
                </c:pt>
                <c:pt idx="20">
                  <c:v>104.07051146778778</c:v>
                </c:pt>
                <c:pt idx="21">
                  <c:v>128.77352245477925</c:v>
                </c:pt>
                <c:pt idx="22">
                  <c:v>128.69473281723629</c:v>
                </c:pt>
                <c:pt idx="23">
                  <c:v>80.71568254971325</c:v>
                </c:pt>
                <c:pt idx="24">
                  <c:v>321.70602481529698</c:v>
                </c:pt>
                <c:pt idx="25">
                  <c:v>160.07793448593802</c:v>
                </c:pt>
                <c:pt idx="26">
                  <c:v>73.283429599870658</c:v>
                </c:pt>
                <c:pt idx="27">
                  <c:v>89.44749061251801</c:v>
                </c:pt>
                <c:pt idx="28">
                  <c:v>93.786620203431909</c:v>
                </c:pt>
                <c:pt idx="29">
                  <c:v>92.162405278141961</c:v>
                </c:pt>
                <c:pt idx="30">
                  <c:v>70.809635802563662</c:v>
                </c:pt>
                <c:pt idx="31">
                  <c:v>92.007192807956429</c:v>
                </c:pt>
                <c:pt idx="32">
                  <c:v>86.217464149330624</c:v>
                </c:pt>
                <c:pt idx="33">
                  <c:v>75.306058937483797</c:v>
                </c:pt>
                <c:pt idx="34">
                  <c:v>117.16994453344576</c:v>
                </c:pt>
                <c:pt idx="35">
                  <c:v>104.60377724514765</c:v>
                </c:pt>
                <c:pt idx="36">
                  <c:v>83.086561994990333</c:v>
                </c:pt>
                <c:pt idx="37">
                  <c:v>98.394153578283351</c:v>
                </c:pt>
                <c:pt idx="38">
                  <c:v>111.42607334397904</c:v>
                </c:pt>
                <c:pt idx="39">
                  <c:v>89.516769182901783</c:v>
                </c:pt>
                <c:pt idx="40">
                  <c:v>123.11996676853032</c:v>
                </c:pt>
                <c:pt idx="41">
                  <c:v>106.83621601157139</c:v>
                </c:pt>
                <c:pt idx="42">
                  <c:v>83.677761688626092</c:v>
                </c:pt>
                <c:pt idx="43">
                  <c:v>134.98524469855704</c:v>
                </c:pt>
                <c:pt idx="44">
                  <c:v>86.879533985384526</c:v>
                </c:pt>
                <c:pt idx="45">
                  <c:v>88.89014044697241</c:v>
                </c:pt>
                <c:pt idx="46">
                  <c:v>80.664526322984187</c:v>
                </c:pt>
                <c:pt idx="47">
                  <c:v>93.760097020980368</c:v>
                </c:pt>
                <c:pt idx="48">
                  <c:v>119.60388244414418</c:v>
                </c:pt>
                <c:pt idx="49">
                  <c:v>101.89494220389594</c:v>
                </c:pt>
                <c:pt idx="50">
                  <c:v>105.72663287043116</c:v>
                </c:pt>
                <c:pt idx="51">
                  <c:v>99.597458997040576</c:v>
                </c:pt>
                <c:pt idx="52">
                  <c:v>166.21250006116736</c:v>
                </c:pt>
                <c:pt idx="53">
                  <c:v>76.058081900694148</c:v>
                </c:pt>
                <c:pt idx="54">
                  <c:v>61.593884225945622</c:v>
                </c:pt>
                <c:pt idx="55">
                  <c:v>73.097938169831622</c:v>
                </c:pt>
                <c:pt idx="56">
                  <c:v>73.097938169831636</c:v>
                </c:pt>
                <c:pt idx="57">
                  <c:v>73.654041246816234</c:v>
                </c:pt>
                <c:pt idx="58">
                  <c:v>83.378660698298177</c:v>
                </c:pt>
                <c:pt idx="59">
                  <c:v>71.403525550842005</c:v>
                </c:pt>
                <c:pt idx="60">
                  <c:v>63.792829667325194</c:v>
                </c:pt>
                <c:pt idx="61">
                  <c:v>77.70660999840004</c:v>
                </c:pt>
                <c:pt idx="62">
                  <c:v>91.160372347436734</c:v>
                </c:pt>
                <c:pt idx="63">
                  <c:v>65.560607334115545</c:v>
                </c:pt>
                <c:pt idx="64">
                  <c:v>82.355784415721118</c:v>
                </c:pt>
                <c:pt idx="65">
                  <c:v>85.401981466878127</c:v>
                </c:pt>
                <c:pt idx="66">
                  <c:v>77.148208501651922</c:v>
                </c:pt>
                <c:pt idx="67">
                  <c:v>79.938797448309302</c:v>
                </c:pt>
                <c:pt idx="68">
                  <c:v>98.143139597584522</c:v>
                </c:pt>
                <c:pt idx="69">
                  <c:v>127.5103678965731</c:v>
                </c:pt>
                <c:pt idx="70">
                  <c:v>100.35930176123485</c:v>
                </c:pt>
                <c:pt idx="71">
                  <c:v>101.02327387747066</c:v>
                </c:pt>
                <c:pt idx="72">
                  <c:v>78.260232564592016</c:v>
                </c:pt>
                <c:pt idx="73">
                  <c:v>70.565838708497964</c:v>
                </c:pt>
                <c:pt idx="74">
                  <c:v>122.78288891535983</c:v>
                </c:pt>
                <c:pt idx="75">
                  <c:v>70.36862677093761</c:v>
                </c:pt>
                <c:pt idx="76">
                  <c:v>52.690506692666148</c:v>
                </c:pt>
                <c:pt idx="77">
                  <c:v>71.689424491604825</c:v>
                </c:pt>
                <c:pt idx="78">
                  <c:v>47.501180179481509</c:v>
                </c:pt>
                <c:pt idx="79">
                  <c:v>47.501180179481509</c:v>
                </c:pt>
                <c:pt idx="80">
                  <c:v>72.61811159360596</c:v>
                </c:pt>
                <c:pt idx="81">
                  <c:v>61.489565241514363</c:v>
                </c:pt>
                <c:pt idx="82">
                  <c:v>64.296234560382914</c:v>
                </c:pt>
                <c:pt idx="83">
                  <c:v>71.165043145886457</c:v>
                </c:pt>
                <c:pt idx="84">
                  <c:v>78.011693622170341</c:v>
                </c:pt>
                <c:pt idx="85">
                  <c:v>77.529373504549099</c:v>
                </c:pt>
                <c:pt idx="86">
                  <c:v>82.903540739498311</c:v>
                </c:pt>
                <c:pt idx="87">
                  <c:v>62.969207435374543</c:v>
                </c:pt>
                <c:pt idx="88">
                  <c:v>83.673547823351399</c:v>
                </c:pt>
                <c:pt idx="89">
                  <c:v>77.673766789493925</c:v>
                </c:pt>
                <c:pt idx="90">
                  <c:v>70.106001810490127</c:v>
                </c:pt>
                <c:pt idx="91">
                  <c:v>81.704475499333057</c:v>
                </c:pt>
                <c:pt idx="92">
                  <c:v>77.886684004086547</c:v>
                </c:pt>
                <c:pt idx="93">
                  <c:v>87.107557208874169</c:v>
                </c:pt>
                <c:pt idx="94">
                  <c:v>78.933630638851966</c:v>
                </c:pt>
                <c:pt idx="95">
                  <c:v>72.655938446585608</c:v>
                </c:pt>
                <c:pt idx="96">
                  <c:v>95.569321158158658</c:v>
                </c:pt>
                <c:pt idx="97">
                  <c:v>60.85473517886988</c:v>
                </c:pt>
                <c:pt idx="98">
                  <c:v>73.678969483490064</c:v>
                </c:pt>
                <c:pt idx="99">
                  <c:v>79.508419373575336</c:v>
                </c:pt>
                <c:pt idx="100">
                  <c:v>80.465015987081543</c:v>
                </c:pt>
                <c:pt idx="101">
                  <c:v>61.649325434074257</c:v>
                </c:pt>
                <c:pt idx="102">
                  <c:v>81.127501882677748</c:v>
                </c:pt>
                <c:pt idx="103">
                  <c:v>85.248504885573041</c:v>
                </c:pt>
                <c:pt idx="104">
                  <c:v>79.64966568640935</c:v>
                </c:pt>
                <c:pt idx="105">
                  <c:v>73.821339146013017</c:v>
                </c:pt>
                <c:pt idx="106">
                  <c:v>83.422078450176599</c:v>
                </c:pt>
                <c:pt idx="107">
                  <c:v>75.817080450429586</c:v>
                </c:pt>
                <c:pt idx="108">
                  <c:v>70.84158623386547</c:v>
                </c:pt>
                <c:pt idx="109">
                  <c:v>79.338392935435934</c:v>
                </c:pt>
                <c:pt idx="110">
                  <c:v>90.956327223306488</c:v>
                </c:pt>
                <c:pt idx="111">
                  <c:v>94.619420667256975</c:v>
                </c:pt>
                <c:pt idx="112">
                  <c:v>98.844488445374282</c:v>
                </c:pt>
                <c:pt idx="113">
                  <c:v>69.675561808513237</c:v>
                </c:pt>
                <c:pt idx="114">
                  <c:v>111.71604207374261</c:v>
                </c:pt>
                <c:pt idx="115">
                  <c:v>96.492187289095583</c:v>
                </c:pt>
                <c:pt idx="116">
                  <c:v>68.860507645963096</c:v>
                </c:pt>
                <c:pt idx="117">
                  <c:v>81.242265817172907</c:v>
                </c:pt>
                <c:pt idx="118">
                  <c:v>58.408759541194563</c:v>
                </c:pt>
                <c:pt idx="119">
                  <c:v>80.946243984743191</c:v>
                </c:pt>
                <c:pt idx="120">
                  <c:v>71.3740923570966</c:v>
                </c:pt>
                <c:pt idx="121">
                  <c:v>109.76712607696011</c:v>
                </c:pt>
                <c:pt idx="122">
                  <c:v>81.283525259756075</c:v>
                </c:pt>
                <c:pt idx="123">
                  <c:v>85.562494328040984</c:v>
                </c:pt>
                <c:pt idx="124">
                  <c:v>69.255550796941975</c:v>
                </c:pt>
                <c:pt idx="125">
                  <c:v>52.726922702953921</c:v>
                </c:pt>
                <c:pt idx="126">
                  <c:v>90.019317106234311</c:v>
                </c:pt>
                <c:pt idx="127">
                  <c:v>66.116681578639316</c:v>
                </c:pt>
                <c:pt idx="128">
                  <c:v>84.97369044433735</c:v>
                </c:pt>
                <c:pt idx="129">
                  <c:v>98.585175433565993</c:v>
                </c:pt>
                <c:pt idx="130">
                  <c:v>71.02268491385496</c:v>
                </c:pt>
                <c:pt idx="131">
                  <c:v>66.040275215011022</c:v>
                </c:pt>
                <c:pt idx="132">
                  <c:v>86.171190620933046</c:v>
                </c:pt>
                <c:pt idx="133">
                  <c:v>129.70664943283697</c:v>
                </c:pt>
                <c:pt idx="134">
                  <c:v>80.889460831588679</c:v>
                </c:pt>
                <c:pt idx="135">
                  <c:v>94.603026257561822</c:v>
                </c:pt>
                <c:pt idx="136">
                  <c:v>92.226972672024402</c:v>
                </c:pt>
                <c:pt idx="137">
                  <c:v>96.245177781663642</c:v>
                </c:pt>
                <c:pt idx="138">
                  <c:v>99.316559067789058</c:v>
                </c:pt>
                <c:pt idx="139">
                  <c:v>81.625250680653892</c:v>
                </c:pt>
                <c:pt idx="140">
                  <c:v>127.92890980011465</c:v>
                </c:pt>
                <c:pt idx="141">
                  <c:v>90.692244920557499</c:v>
                </c:pt>
                <c:pt idx="142">
                  <c:v>90.692244920557499</c:v>
                </c:pt>
                <c:pt idx="143">
                  <c:v>89.702184757451036</c:v>
                </c:pt>
                <c:pt idx="144">
                  <c:v>84.961588246951806</c:v>
                </c:pt>
                <c:pt idx="145">
                  <c:v>71.719086457602387</c:v>
                </c:pt>
                <c:pt idx="146">
                  <c:v>60.089746769449832</c:v>
                </c:pt>
                <c:pt idx="147">
                  <c:v>91.155736193817475</c:v>
                </c:pt>
                <c:pt idx="148">
                  <c:v>83.689787347658978</c:v>
                </c:pt>
                <c:pt idx="149">
                  <c:v>100.5228369719736</c:v>
                </c:pt>
                <c:pt idx="150">
                  <c:v>68.14564353653995</c:v>
                </c:pt>
                <c:pt idx="151">
                  <c:v>74.040938560153108</c:v>
                </c:pt>
                <c:pt idx="152">
                  <c:v>84.965965601703473</c:v>
                </c:pt>
                <c:pt idx="153">
                  <c:v>65.812321872607342</c:v>
                </c:pt>
                <c:pt idx="154">
                  <c:v>90.159410466962257</c:v>
                </c:pt>
                <c:pt idx="155">
                  <c:v>85.017866162249476</c:v>
                </c:pt>
                <c:pt idx="156">
                  <c:v>68.492909141283064</c:v>
                </c:pt>
                <c:pt idx="157">
                  <c:v>81.468704924341736</c:v>
                </c:pt>
                <c:pt idx="158">
                  <c:v>81.468704924341736</c:v>
                </c:pt>
                <c:pt idx="159">
                  <c:v>89.426743676636647</c:v>
                </c:pt>
                <c:pt idx="160">
                  <c:v>90.543384147289913</c:v>
                </c:pt>
                <c:pt idx="161">
                  <c:v>77.465597122565725</c:v>
                </c:pt>
                <c:pt idx="162">
                  <c:v>92.426986636690884</c:v>
                </c:pt>
                <c:pt idx="163">
                  <c:v>86.364506252779137</c:v>
                </c:pt>
                <c:pt idx="164">
                  <c:v>81.316505266398792</c:v>
                </c:pt>
                <c:pt idx="165">
                  <c:v>114.18808670827833</c:v>
                </c:pt>
                <c:pt idx="166">
                  <c:v>101.10061898822457</c:v>
                </c:pt>
                <c:pt idx="167">
                  <c:v>127.85524472789608</c:v>
                </c:pt>
                <c:pt idx="168">
                  <c:v>97.109402906906524</c:v>
                </c:pt>
                <c:pt idx="169">
                  <c:v>96.407509455908695</c:v>
                </c:pt>
                <c:pt idx="170">
                  <c:v>105.21158739197273</c:v>
                </c:pt>
                <c:pt idx="171">
                  <c:v>84.467416934149625</c:v>
                </c:pt>
                <c:pt idx="172">
                  <c:v>86.859961021280455</c:v>
                </c:pt>
                <c:pt idx="173">
                  <c:v>82.967845102259417</c:v>
                </c:pt>
                <c:pt idx="174">
                  <c:v>94.79966978208941</c:v>
                </c:pt>
                <c:pt idx="175">
                  <c:v>84.10846825280187</c:v>
                </c:pt>
                <c:pt idx="176">
                  <c:v>75.954064534799912</c:v>
                </c:pt>
                <c:pt idx="177">
                  <c:v>68.015489876516341</c:v>
                </c:pt>
                <c:pt idx="178">
                  <c:v>95.234164554068684</c:v>
                </c:pt>
                <c:pt idx="179">
                  <c:v>89.292524143152264</c:v>
                </c:pt>
                <c:pt idx="180">
                  <c:v>96.679162108007489</c:v>
                </c:pt>
                <c:pt idx="181">
                  <c:v>104.90288836103416</c:v>
                </c:pt>
                <c:pt idx="182">
                  <c:v>71.977644296134017</c:v>
                </c:pt>
                <c:pt idx="183">
                  <c:v>81.400292007425378</c:v>
                </c:pt>
                <c:pt idx="184">
                  <c:v>86.20509140763825</c:v>
                </c:pt>
                <c:pt idx="185">
                  <c:v>90.026268414778272</c:v>
                </c:pt>
                <c:pt idx="186">
                  <c:v>84.860070056727011</c:v>
                </c:pt>
                <c:pt idx="187">
                  <c:v>98.020942340463691</c:v>
                </c:pt>
                <c:pt idx="188">
                  <c:v>101.46899912468196</c:v>
                </c:pt>
                <c:pt idx="189">
                  <c:v>147.14818695149233</c:v>
                </c:pt>
                <c:pt idx="190">
                  <c:v>108.16874313389336</c:v>
                </c:pt>
                <c:pt idx="191">
                  <c:v>93.509289106124115</c:v>
                </c:pt>
                <c:pt idx="192">
                  <c:v>112.84444963463429</c:v>
                </c:pt>
                <c:pt idx="193">
                  <c:v>107.76684632053197</c:v>
                </c:pt>
                <c:pt idx="194">
                  <c:v>131.6823938672986</c:v>
                </c:pt>
                <c:pt idx="195">
                  <c:v>112.04563654820558</c:v>
                </c:pt>
                <c:pt idx="196">
                  <c:v>100.54695829743888</c:v>
                </c:pt>
                <c:pt idx="197">
                  <c:v>100.12508924722393</c:v>
                </c:pt>
                <c:pt idx="198">
                  <c:v>77.225110015554563</c:v>
                </c:pt>
                <c:pt idx="199">
                  <c:v>77.764775196120723</c:v>
                </c:pt>
                <c:pt idx="200">
                  <c:v>97.491970408815106</c:v>
                </c:pt>
                <c:pt idx="201">
                  <c:v>81.142910603885312</c:v>
                </c:pt>
                <c:pt idx="202">
                  <c:v>93.206213236778638</c:v>
                </c:pt>
                <c:pt idx="203">
                  <c:v>101.80903258045107</c:v>
                </c:pt>
                <c:pt idx="204">
                  <c:v>134.27489590396215</c:v>
                </c:pt>
                <c:pt idx="205">
                  <c:v>104.70913942763538</c:v>
                </c:pt>
                <c:pt idx="206">
                  <c:v>112.41172460937693</c:v>
                </c:pt>
                <c:pt idx="207">
                  <c:v>94.215915207473515</c:v>
                </c:pt>
                <c:pt idx="208">
                  <c:v>48.825918034113336</c:v>
                </c:pt>
                <c:pt idx="209">
                  <c:v>76.795129041022506</c:v>
                </c:pt>
                <c:pt idx="210">
                  <c:v>83.234763297487135</c:v>
                </c:pt>
                <c:pt idx="211">
                  <c:v>76.376758174720223</c:v>
                </c:pt>
                <c:pt idx="212">
                  <c:v>77.533353408025661</c:v>
                </c:pt>
                <c:pt idx="213">
                  <c:v>74.791510565124881</c:v>
                </c:pt>
                <c:pt idx="214">
                  <c:v>108.65171012136548</c:v>
                </c:pt>
                <c:pt idx="215">
                  <c:v>70.218312653614873</c:v>
                </c:pt>
                <c:pt idx="216">
                  <c:v>84.263561265075509</c:v>
                </c:pt>
                <c:pt idx="217">
                  <c:v>94.209237444933024</c:v>
                </c:pt>
                <c:pt idx="218">
                  <c:v>76.427545454814265</c:v>
                </c:pt>
                <c:pt idx="219">
                  <c:v>83.395322515196952</c:v>
                </c:pt>
                <c:pt idx="220">
                  <c:v>80.156301334983851</c:v>
                </c:pt>
                <c:pt idx="221">
                  <c:v>95.959708025674104</c:v>
                </c:pt>
                <c:pt idx="222">
                  <c:v>102.30588508332221</c:v>
                </c:pt>
                <c:pt idx="223">
                  <c:v>121.69947652447057</c:v>
                </c:pt>
                <c:pt idx="224">
                  <c:v>106.36920350248732</c:v>
                </c:pt>
                <c:pt idx="225">
                  <c:v>100.48398189615075</c:v>
                </c:pt>
                <c:pt idx="226">
                  <c:v>85.123771645374248</c:v>
                </c:pt>
                <c:pt idx="227">
                  <c:v>70.216445563546742</c:v>
                </c:pt>
                <c:pt idx="228">
                  <c:v>81.360482013981709</c:v>
                </c:pt>
                <c:pt idx="229">
                  <c:v>85.816189146055379</c:v>
                </c:pt>
                <c:pt idx="230">
                  <c:v>72.289197524321665</c:v>
                </c:pt>
                <c:pt idx="231">
                  <c:v>81.111385387085022</c:v>
                </c:pt>
                <c:pt idx="232">
                  <c:v>93.63503736583047</c:v>
                </c:pt>
                <c:pt idx="233">
                  <c:v>88.348222099690574</c:v>
                </c:pt>
                <c:pt idx="234">
                  <c:v>73.890521316155855</c:v>
                </c:pt>
                <c:pt idx="235">
                  <c:v>98.032985950780329</c:v>
                </c:pt>
                <c:pt idx="236">
                  <c:v>83.576180713086885</c:v>
                </c:pt>
                <c:pt idx="237">
                  <c:v>93.161433666581701</c:v>
                </c:pt>
                <c:pt idx="238">
                  <c:v>80.01763914725494</c:v>
                </c:pt>
                <c:pt idx="239">
                  <c:v>101.10191617926465</c:v>
                </c:pt>
                <c:pt idx="240">
                  <c:v>79.369016079928485</c:v>
                </c:pt>
                <c:pt idx="241">
                  <c:v>103.63047081345678</c:v>
                </c:pt>
                <c:pt idx="242">
                  <c:v>71.804988039385165</c:v>
                </c:pt>
                <c:pt idx="243">
                  <c:v>90.68544066019922</c:v>
                </c:pt>
                <c:pt idx="244">
                  <c:v>102.51908620739108</c:v>
                </c:pt>
                <c:pt idx="245">
                  <c:v>83.187550762780077</c:v>
                </c:pt>
                <c:pt idx="246">
                  <c:v>66.936625999788575</c:v>
                </c:pt>
                <c:pt idx="247">
                  <c:v>88.153967787173031</c:v>
                </c:pt>
                <c:pt idx="248">
                  <c:v>103.0844876126385</c:v>
                </c:pt>
                <c:pt idx="249">
                  <c:v>121.13867822208783</c:v>
                </c:pt>
                <c:pt idx="250">
                  <c:v>116.94575614763896</c:v>
                </c:pt>
                <c:pt idx="251">
                  <c:v>70.382856904362555</c:v>
                </c:pt>
                <c:pt idx="252">
                  <c:v>66.645072914075882</c:v>
                </c:pt>
                <c:pt idx="253">
                  <c:v>98.927491256326647</c:v>
                </c:pt>
                <c:pt idx="254">
                  <c:v>90.827266600523274</c:v>
                </c:pt>
                <c:pt idx="255">
                  <c:v>94.326401704402514</c:v>
                </c:pt>
                <c:pt idx="256">
                  <c:v>63.855833364243757</c:v>
                </c:pt>
                <c:pt idx="257">
                  <c:v>88.759328847421031</c:v>
                </c:pt>
                <c:pt idx="258">
                  <c:v>101.95599098164517</c:v>
                </c:pt>
                <c:pt idx="259">
                  <c:v>112.6438888280545</c:v>
                </c:pt>
                <c:pt idx="260">
                  <c:v>72.492410337274123</c:v>
                </c:pt>
                <c:pt idx="261">
                  <c:v>112.10617690765291</c:v>
                </c:pt>
                <c:pt idx="262">
                  <c:v>103.72422473204101</c:v>
                </c:pt>
                <c:pt idx="263">
                  <c:v>68.359977917974334</c:v>
                </c:pt>
                <c:pt idx="264">
                  <c:v>91.153581545929669</c:v>
                </c:pt>
                <c:pt idx="265">
                  <c:v>130.54439062128873</c:v>
                </c:pt>
                <c:pt idx="266">
                  <c:v>78.049302944990188</c:v>
                </c:pt>
                <c:pt idx="267">
                  <c:v>98.369403386464768</c:v>
                </c:pt>
                <c:pt idx="268">
                  <c:v>84.569018407245792</c:v>
                </c:pt>
                <c:pt idx="269">
                  <c:v>103.61235983611236</c:v>
                </c:pt>
                <c:pt idx="270">
                  <c:v>100.89317046413052</c:v>
                </c:pt>
                <c:pt idx="271">
                  <c:v>82.629830345759572</c:v>
                </c:pt>
                <c:pt idx="272">
                  <c:v>101.30578628688635</c:v>
                </c:pt>
                <c:pt idx="273">
                  <c:v>87.250420673040566</c:v>
                </c:pt>
                <c:pt idx="274">
                  <c:v>88.181115478281924</c:v>
                </c:pt>
                <c:pt idx="275">
                  <c:v>114.26590250762942</c:v>
                </c:pt>
                <c:pt idx="276">
                  <c:v>93.639855606828547</c:v>
                </c:pt>
                <c:pt idx="277">
                  <c:v>107.71118359272593</c:v>
                </c:pt>
                <c:pt idx="278">
                  <c:v>76.634237908265447</c:v>
                </c:pt>
                <c:pt idx="279">
                  <c:v>99.4132481793837</c:v>
                </c:pt>
                <c:pt idx="280">
                  <c:v>128.76691437954099</c:v>
                </c:pt>
                <c:pt idx="281">
                  <c:v>92.696850325440025</c:v>
                </c:pt>
                <c:pt idx="282">
                  <c:v>105.4398690034876</c:v>
                </c:pt>
                <c:pt idx="283">
                  <c:v>130.74097210688129</c:v>
                </c:pt>
                <c:pt idx="284">
                  <c:v>77.931611705383119</c:v>
                </c:pt>
                <c:pt idx="285">
                  <c:v>125.64084348514348</c:v>
                </c:pt>
                <c:pt idx="286">
                  <c:v>105.58964534085918</c:v>
                </c:pt>
                <c:pt idx="287">
                  <c:v>145.61316921894544</c:v>
                </c:pt>
                <c:pt idx="288">
                  <c:v>106.42392401530032</c:v>
                </c:pt>
                <c:pt idx="289">
                  <c:v>136.97498711735398</c:v>
                </c:pt>
                <c:pt idx="290">
                  <c:v>109.04218069309117</c:v>
                </c:pt>
                <c:pt idx="291">
                  <c:v>109.08759816470851</c:v>
                </c:pt>
                <c:pt idx="292">
                  <c:v>104.81264637633716</c:v>
                </c:pt>
                <c:pt idx="293">
                  <c:v>154.41994860448131</c:v>
                </c:pt>
                <c:pt idx="294">
                  <c:v>110.12159765329498</c:v>
                </c:pt>
                <c:pt idx="295">
                  <c:v>140.57915682753736</c:v>
                </c:pt>
                <c:pt idx="296">
                  <c:v>124.82915542225838</c:v>
                </c:pt>
                <c:pt idx="297">
                  <c:v>153.11240452426</c:v>
                </c:pt>
                <c:pt idx="298">
                  <c:v>109.37243783965715</c:v>
                </c:pt>
                <c:pt idx="299">
                  <c:v>108.70170472574399</c:v>
                </c:pt>
                <c:pt idx="300">
                  <c:v>126.37396273904989</c:v>
                </c:pt>
                <c:pt idx="301">
                  <c:v>97.134751819695296</c:v>
                </c:pt>
                <c:pt idx="302">
                  <c:v>110.18022671078811</c:v>
                </c:pt>
                <c:pt idx="303">
                  <c:v>121.28497749744618</c:v>
                </c:pt>
                <c:pt idx="304">
                  <c:v>121.28497749744621</c:v>
                </c:pt>
                <c:pt idx="305">
                  <c:v>124.2021780915293</c:v>
                </c:pt>
                <c:pt idx="306">
                  <c:v>115.98630152096806</c:v>
                </c:pt>
                <c:pt idx="307">
                  <c:v>92.731591040129075</c:v>
                </c:pt>
                <c:pt idx="308">
                  <c:v>66.533453075495387</c:v>
                </c:pt>
                <c:pt idx="309">
                  <c:v>113.07878534726009</c:v>
                </c:pt>
                <c:pt idx="310">
                  <c:v>80.989956865888473</c:v>
                </c:pt>
                <c:pt idx="311">
                  <c:v>83.676098119343735</c:v>
                </c:pt>
                <c:pt idx="312">
                  <c:v>87.305772355588488</c:v>
                </c:pt>
                <c:pt idx="313">
                  <c:v>73.963107399997853</c:v>
                </c:pt>
                <c:pt idx="314">
                  <c:v>104.26438889090637</c:v>
                </c:pt>
                <c:pt idx="315">
                  <c:v>73.667488023966882</c:v>
                </c:pt>
                <c:pt idx="316">
                  <c:v>67.440193131841212</c:v>
                </c:pt>
                <c:pt idx="317">
                  <c:v>58.825459184102478</c:v>
                </c:pt>
                <c:pt idx="318">
                  <c:v>82.63160644265723</c:v>
                </c:pt>
                <c:pt idx="319">
                  <c:v>101.27592093959558</c:v>
                </c:pt>
                <c:pt idx="320">
                  <c:v>90.988030414401635</c:v>
                </c:pt>
                <c:pt idx="321">
                  <c:v>93.658728035607325</c:v>
                </c:pt>
                <c:pt idx="322">
                  <c:v>96.152351038040393</c:v>
                </c:pt>
                <c:pt idx="323">
                  <c:v>114.55329569240998</c:v>
                </c:pt>
                <c:pt idx="324">
                  <c:v>103.34061949450988</c:v>
                </c:pt>
                <c:pt idx="325">
                  <c:v>81.967683812277954</c:v>
                </c:pt>
                <c:pt idx="326">
                  <c:v>101.77581589227772</c:v>
                </c:pt>
                <c:pt idx="327">
                  <c:v>66.915622294156492</c:v>
                </c:pt>
                <c:pt idx="328">
                  <c:v>118.57880800564449</c:v>
                </c:pt>
                <c:pt idx="329">
                  <c:v>82.974331860773489</c:v>
                </c:pt>
                <c:pt idx="330">
                  <c:v>75.030019592467525</c:v>
                </c:pt>
                <c:pt idx="331">
                  <c:v>75.565936173326321</c:v>
                </c:pt>
                <c:pt idx="332">
                  <c:v>104.657206862576</c:v>
                </c:pt>
                <c:pt idx="333">
                  <c:v>86.845672785218554</c:v>
                </c:pt>
                <c:pt idx="334">
                  <c:v>93.519115176741209</c:v>
                </c:pt>
                <c:pt idx="335">
                  <c:v>99.580126889894004</c:v>
                </c:pt>
                <c:pt idx="336">
                  <c:v>115.36375077122237</c:v>
                </c:pt>
                <c:pt idx="337">
                  <c:v>111.65683279421567</c:v>
                </c:pt>
                <c:pt idx="338">
                  <c:v>80.517419777596501</c:v>
                </c:pt>
                <c:pt idx="339">
                  <c:v>90.845852881509558</c:v>
                </c:pt>
                <c:pt idx="340">
                  <c:v>97.571882952117022</c:v>
                </c:pt>
                <c:pt idx="341">
                  <c:v>111.48921000181656</c:v>
                </c:pt>
                <c:pt idx="342">
                  <c:v>102.19295837020405</c:v>
                </c:pt>
                <c:pt idx="343">
                  <c:v>89.768650111220651</c:v>
                </c:pt>
                <c:pt idx="344">
                  <c:v>127.65629574804255</c:v>
                </c:pt>
                <c:pt idx="345">
                  <c:v>128.90488353479697</c:v>
                </c:pt>
                <c:pt idx="346">
                  <c:v>109.42327160453888</c:v>
                </c:pt>
                <c:pt idx="347">
                  <c:v>99.405114077489273</c:v>
                </c:pt>
                <c:pt idx="348">
                  <c:v>94.132280011721321</c:v>
                </c:pt>
                <c:pt idx="349">
                  <c:v>92.986850230608127</c:v>
                </c:pt>
                <c:pt idx="350">
                  <c:v>89.399340558249463</c:v>
                </c:pt>
                <c:pt idx="351">
                  <c:v>106.10899210743592</c:v>
                </c:pt>
                <c:pt idx="352">
                  <c:v>184.49690707814133</c:v>
                </c:pt>
                <c:pt idx="353">
                  <c:v>192.46897504401576</c:v>
                </c:pt>
                <c:pt idx="354">
                  <c:v>95.878797552153756</c:v>
                </c:pt>
                <c:pt idx="355">
                  <c:v>88.707299386590364</c:v>
                </c:pt>
                <c:pt idx="356">
                  <c:v>109.32337045263466</c:v>
                </c:pt>
                <c:pt idx="357">
                  <c:v>87.596891095706468</c:v>
                </c:pt>
                <c:pt idx="358">
                  <c:v>93.218809567010808</c:v>
                </c:pt>
                <c:pt idx="359">
                  <c:v>130.61194562190065</c:v>
                </c:pt>
                <c:pt idx="360">
                  <c:v>127.30499121536862</c:v>
                </c:pt>
                <c:pt idx="361">
                  <c:v>159.49155627564224</c:v>
                </c:pt>
                <c:pt idx="362">
                  <c:v>81.381591647608573</c:v>
                </c:pt>
                <c:pt idx="363">
                  <c:v>72.227763289245658</c:v>
                </c:pt>
                <c:pt idx="364">
                  <c:v>73.254193328925652</c:v>
                </c:pt>
                <c:pt idx="365">
                  <c:v>61.339581199816806</c:v>
                </c:pt>
                <c:pt idx="366">
                  <c:v>71.28900086776099</c:v>
                </c:pt>
                <c:pt idx="367">
                  <c:v>64.228303342499999</c:v>
                </c:pt>
                <c:pt idx="368">
                  <c:v>79.421974421955568</c:v>
                </c:pt>
                <c:pt idx="369">
                  <c:v>70.670193711029086</c:v>
                </c:pt>
                <c:pt idx="370">
                  <c:v>107.05728033826612</c:v>
                </c:pt>
                <c:pt idx="371">
                  <c:v>73.469812938851049</c:v>
                </c:pt>
                <c:pt idx="372">
                  <c:v>93.006642479915556</c:v>
                </c:pt>
                <c:pt idx="373">
                  <c:v>71.558383815822907</c:v>
                </c:pt>
                <c:pt idx="374">
                  <c:v>73.729315875829158</c:v>
                </c:pt>
                <c:pt idx="375">
                  <c:v>146.27092559720234</c:v>
                </c:pt>
                <c:pt idx="376">
                  <c:v>79.376054127798994</c:v>
                </c:pt>
                <c:pt idx="377">
                  <c:v>94.173569545358731</c:v>
                </c:pt>
                <c:pt idx="378">
                  <c:v>101.58933069848204</c:v>
                </c:pt>
                <c:pt idx="379">
                  <c:v>62.747732997957897</c:v>
                </c:pt>
                <c:pt idx="380">
                  <c:v>111.84754501466918</c:v>
                </c:pt>
                <c:pt idx="381">
                  <c:v>78.961000771315611</c:v>
                </c:pt>
                <c:pt idx="382">
                  <c:v>126.33382735394677</c:v>
                </c:pt>
                <c:pt idx="383">
                  <c:v>82.807070465217492</c:v>
                </c:pt>
                <c:pt idx="384">
                  <c:v>83.942134437102496</c:v>
                </c:pt>
                <c:pt idx="385">
                  <c:v>102.95973993270636</c:v>
                </c:pt>
                <c:pt idx="386">
                  <c:v>96.320269876007799</c:v>
                </c:pt>
                <c:pt idx="387">
                  <c:v>89.168341958247211</c:v>
                </c:pt>
                <c:pt idx="388">
                  <c:v>96.784854473885929</c:v>
                </c:pt>
                <c:pt idx="389">
                  <c:v>79.866847396485483</c:v>
                </c:pt>
                <c:pt idx="390">
                  <c:v>101.02701089313655</c:v>
                </c:pt>
                <c:pt idx="391">
                  <c:v>123.9323918334793</c:v>
                </c:pt>
                <c:pt idx="392">
                  <c:v>92.527099125171034</c:v>
                </c:pt>
                <c:pt idx="393">
                  <c:v>84.634688973804501</c:v>
                </c:pt>
                <c:pt idx="394">
                  <c:v>74.098020006662352</c:v>
                </c:pt>
                <c:pt idx="395">
                  <c:v>155.5896121985148</c:v>
                </c:pt>
                <c:pt idx="396">
                  <c:v>159.35595448817767</c:v>
                </c:pt>
                <c:pt idx="397">
                  <c:v>106.24717495253765</c:v>
                </c:pt>
                <c:pt idx="398">
                  <c:v>90.019814974555842</c:v>
                </c:pt>
                <c:pt idx="399">
                  <c:v>114.42474041951152</c:v>
                </c:pt>
                <c:pt idx="400">
                  <c:v>98.330494124606503</c:v>
                </c:pt>
                <c:pt idx="401">
                  <c:v>97.655212030940987</c:v>
                </c:pt>
                <c:pt idx="402">
                  <c:v>110.39884386733387</c:v>
                </c:pt>
                <c:pt idx="403">
                  <c:v>108.81000824806921</c:v>
                </c:pt>
                <c:pt idx="404">
                  <c:v>86.06733755305946</c:v>
                </c:pt>
                <c:pt idx="405">
                  <c:v>93.190206852444717</c:v>
                </c:pt>
                <c:pt idx="406">
                  <c:v>80.377870157496858</c:v>
                </c:pt>
                <c:pt idx="407">
                  <c:v>91.357398205937727</c:v>
                </c:pt>
                <c:pt idx="408">
                  <c:v>107.05503240933186</c:v>
                </c:pt>
                <c:pt idx="409">
                  <c:v>90.104309124247408</c:v>
                </c:pt>
                <c:pt idx="410">
                  <c:v>98.004895703332366</c:v>
                </c:pt>
                <c:pt idx="411">
                  <c:v>109.03990822581497</c:v>
                </c:pt>
                <c:pt idx="412">
                  <c:v>84.679594343911759</c:v>
                </c:pt>
                <c:pt idx="413">
                  <c:v>74.908642100512509</c:v>
                </c:pt>
                <c:pt idx="414">
                  <c:v>96.649658589442012</c:v>
                </c:pt>
                <c:pt idx="415">
                  <c:v>100.80492650519486</c:v>
                </c:pt>
                <c:pt idx="416">
                  <c:v>96.483866684377986</c:v>
                </c:pt>
                <c:pt idx="417">
                  <c:v>93.744302061677089</c:v>
                </c:pt>
                <c:pt idx="418">
                  <c:v>74.257670092832029</c:v>
                </c:pt>
                <c:pt idx="419">
                  <c:v>147.15526022538978</c:v>
                </c:pt>
                <c:pt idx="420">
                  <c:v>63.187834099698513</c:v>
                </c:pt>
                <c:pt idx="421">
                  <c:v>120.03819639181329</c:v>
                </c:pt>
                <c:pt idx="422">
                  <c:v>113.32804286088589</c:v>
                </c:pt>
                <c:pt idx="423">
                  <c:v>159.17898205528172</c:v>
                </c:pt>
                <c:pt idx="424">
                  <c:v>99.270844499353728</c:v>
                </c:pt>
                <c:pt idx="425">
                  <c:v>123.3637704399263</c:v>
                </c:pt>
                <c:pt idx="426">
                  <c:v>137.40500641887971</c:v>
                </c:pt>
                <c:pt idx="427">
                  <c:v>129.10423950907835</c:v>
                </c:pt>
                <c:pt idx="428">
                  <c:v>153.69004737386899</c:v>
                </c:pt>
                <c:pt idx="429">
                  <c:v>54.132844877491628</c:v>
                </c:pt>
                <c:pt idx="430">
                  <c:v>59.284114847173448</c:v>
                </c:pt>
                <c:pt idx="431">
                  <c:v>58.945018925027654</c:v>
                </c:pt>
                <c:pt idx="432">
                  <c:v>64.980078296074936</c:v>
                </c:pt>
                <c:pt idx="433">
                  <c:v>55.926343136885585</c:v>
                </c:pt>
                <c:pt idx="434">
                  <c:v>66.057185487913841</c:v>
                </c:pt>
                <c:pt idx="435">
                  <c:v>49.173923937023446</c:v>
                </c:pt>
                <c:pt idx="436">
                  <c:v>66.189711664741409</c:v>
                </c:pt>
                <c:pt idx="437">
                  <c:v>56.922244729509409</c:v>
                </c:pt>
                <c:pt idx="438">
                  <c:v>60.328242872061132</c:v>
                </c:pt>
                <c:pt idx="439">
                  <c:v>57.599393168819418</c:v>
                </c:pt>
                <c:pt idx="440">
                  <c:v>62.025287229481982</c:v>
                </c:pt>
                <c:pt idx="441">
                  <c:v>64.481157056191847</c:v>
                </c:pt>
                <c:pt idx="442">
                  <c:v>53.168233390956516</c:v>
                </c:pt>
                <c:pt idx="443">
                  <c:v>56.955557055706905</c:v>
                </c:pt>
                <c:pt idx="444">
                  <c:v>75.449830500141502</c:v>
                </c:pt>
                <c:pt idx="445">
                  <c:v>52.504444159753383</c:v>
                </c:pt>
                <c:pt idx="446">
                  <c:v>50.466625654789283</c:v>
                </c:pt>
                <c:pt idx="447">
                  <c:v>90.802587646433992</c:v>
                </c:pt>
                <c:pt idx="448">
                  <c:v>74.207390044694336</c:v>
                </c:pt>
                <c:pt idx="449">
                  <c:v>85.734412293440585</c:v>
                </c:pt>
                <c:pt idx="450">
                  <c:v>87.23985618275718</c:v>
                </c:pt>
                <c:pt idx="451">
                  <c:v>69.54634618653111</c:v>
                </c:pt>
                <c:pt idx="452">
                  <c:v>61.128281583957147</c:v>
                </c:pt>
                <c:pt idx="453">
                  <c:v>69.899769306706119</c:v>
                </c:pt>
                <c:pt idx="454">
                  <c:v>97.922847868007892</c:v>
                </c:pt>
                <c:pt idx="455">
                  <c:v>105.9878632731857</c:v>
                </c:pt>
                <c:pt idx="456">
                  <c:v>91.36769356298089</c:v>
                </c:pt>
                <c:pt idx="457">
                  <c:v>55.404299788405716</c:v>
                </c:pt>
                <c:pt idx="458">
                  <c:v>67.869147450176996</c:v>
                </c:pt>
                <c:pt idx="459">
                  <c:v>78.460767330860264</c:v>
                </c:pt>
                <c:pt idx="460">
                  <c:v>86.820345589988747</c:v>
                </c:pt>
                <c:pt idx="461">
                  <c:v>66.079230615415312</c:v>
                </c:pt>
                <c:pt idx="462">
                  <c:v>90.475218293116924</c:v>
                </c:pt>
                <c:pt idx="463">
                  <c:v>69.54659928719704</c:v>
                </c:pt>
                <c:pt idx="464">
                  <c:v>78.563107966520207</c:v>
                </c:pt>
                <c:pt idx="465">
                  <c:v>70.674185757066098</c:v>
                </c:pt>
                <c:pt idx="466">
                  <c:v>95.014093989287048</c:v>
                </c:pt>
                <c:pt idx="467">
                  <c:v>83.094744357699867</c:v>
                </c:pt>
                <c:pt idx="468">
                  <c:v>141.94314264496668</c:v>
                </c:pt>
                <c:pt idx="469">
                  <c:v>63.426376595036693</c:v>
                </c:pt>
                <c:pt idx="470">
                  <c:v>56.422182197685409</c:v>
                </c:pt>
                <c:pt idx="471">
                  <c:v>62.066762036542215</c:v>
                </c:pt>
                <c:pt idx="472">
                  <c:v>202.54300258593196</c:v>
                </c:pt>
                <c:pt idx="473">
                  <c:v>81.635257477596156</c:v>
                </c:pt>
                <c:pt idx="474">
                  <c:v>90.522487155331589</c:v>
                </c:pt>
                <c:pt idx="475">
                  <c:v>86.38657283971618</c:v>
                </c:pt>
                <c:pt idx="476">
                  <c:v>111.12735131638547</c:v>
                </c:pt>
                <c:pt idx="477">
                  <c:v>73.651328036977887</c:v>
                </c:pt>
                <c:pt idx="478">
                  <c:v>73.185256562013024</c:v>
                </c:pt>
                <c:pt idx="479">
                  <c:v>175.05044876732657</c:v>
                </c:pt>
                <c:pt idx="480">
                  <c:v>77.80637492272912</c:v>
                </c:pt>
                <c:pt idx="481">
                  <c:v>225.66021208391092</c:v>
                </c:pt>
                <c:pt idx="482">
                  <c:v>120.89695915456269</c:v>
                </c:pt>
                <c:pt idx="483">
                  <c:v>65.140944322003506</c:v>
                </c:pt>
                <c:pt idx="484">
                  <c:v>109.34905103764031</c:v>
                </c:pt>
                <c:pt idx="485">
                  <c:v>109.82518693055913</c:v>
                </c:pt>
                <c:pt idx="486">
                  <c:v>92.698449902317051</c:v>
                </c:pt>
                <c:pt idx="487">
                  <c:v>70.465028775743079</c:v>
                </c:pt>
                <c:pt idx="488">
                  <c:v>87.384672626963166</c:v>
                </c:pt>
                <c:pt idx="489">
                  <c:v>50.184562306854559</c:v>
                </c:pt>
                <c:pt idx="490">
                  <c:v>137.03531670237356</c:v>
                </c:pt>
                <c:pt idx="491">
                  <c:v>92.421835566704601</c:v>
                </c:pt>
                <c:pt idx="492">
                  <c:v>67.977648628118644</c:v>
                </c:pt>
                <c:pt idx="493">
                  <c:v>72.641433038431003</c:v>
                </c:pt>
                <c:pt idx="494">
                  <c:v>89.842647845954815</c:v>
                </c:pt>
                <c:pt idx="495">
                  <c:v>96.42827840092788</c:v>
                </c:pt>
                <c:pt idx="496">
                  <c:v>107.52162118024553</c:v>
                </c:pt>
                <c:pt idx="497">
                  <c:v>99.110041890530923</c:v>
                </c:pt>
                <c:pt idx="498">
                  <c:v>145.66596029852079</c:v>
                </c:pt>
                <c:pt idx="499">
                  <c:v>121.50472048252449</c:v>
                </c:pt>
                <c:pt idx="500">
                  <c:v>92.57334974994609</c:v>
                </c:pt>
                <c:pt idx="501">
                  <c:v>82.517024807365814</c:v>
                </c:pt>
                <c:pt idx="502">
                  <c:v>106.55862051487485</c:v>
                </c:pt>
                <c:pt idx="503">
                  <c:v>80.273813322508161</c:v>
                </c:pt>
                <c:pt idx="504">
                  <c:v>128.69292455427797</c:v>
                </c:pt>
                <c:pt idx="505">
                  <c:v>96.671530915886763</c:v>
                </c:pt>
                <c:pt idx="506">
                  <c:v>92.585573458273785</c:v>
                </c:pt>
                <c:pt idx="507">
                  <c:v>112.82269992843835</c:v>
                </c:pt>
                <c:pt idx="508">
                  <c:v>119.55215396791115</c:v>
                </c:pt>
                <c:pt idx="509">
                  <c:v>99.457200548828709</c:v>
                </c:pt>
                <c:pt idx="510">
                  <c:v>85.806236355224996</c:v>
                </c:pt>
                <c:pt idx="511">
                  <c:v>179.07911009591604</c:v>
                </c:pt>
                <c:pt idx="512">
                  <c:v>94.643163703333315</c:v>
                </c:pt>
                <c:pt idx="513">
                  <c:v>95.909154605079564</c:v>
                </c:pt>
                <c:pt idx="514">
                  <c:v>172.32817341290558</c:v>
                </c:pt>
                <c:pt idx="515">
                  <c:v>107.99130758787001</c:v>
                </c:pt>
                <c:pt idx="516">
                  <c:v>175.50939116475718</c:v>
                </c:pt>
                <c:pt idx="517">
                  <c:v>54.989208744264175</c:v>
                </c:pt>
                <c:pt idx="518">
                  <c:v>45.862442769538887</c:v>
                </c:pt>
                <c:pt idx="519">
                  <c:v>94.866817144241764</c:v>
                </c:pt>
                <c:pt idx="520">
                  <c:v>63.756382964787726</c:v>
                </c:pt>
                <c:pt idx="521">
                  <c:v>47.754901758247065</c:v>
                </c:pt>
                <c:pt idx="522">
                  <c:v>58.980607942070101</c:v>
                </c:pt>
                <c:pt idx="523">
                  <c:v>52.097299505227468</c:v>
                </c:pt>
                <c:pt idx="524">
                  <c:v>103.78321185816723</c:v>
                </c:pt>
                <c:pt idx="525">
                  <c:v>90.146099724267572</c:v>
                </c:pt>
                <c:pt idx="526">
                  <c:v>99.181828739799982</c:v>
                </c:pt>
                <c:pt idx="527">
                  <c:v>41.797179402132663</c:v>
                </c:pt>
                <c:pt idx="528">
                  <c:v>53.797765530515306</c:v>
                </c:pt>
                <c:pt idx="529">
                  <c:v>46.405057578628231</c:v>
                </c:pt>
                <c:pt idx="530">
                  <c:v>48.255904787574949</c:v>
                </c:pt>
                <c:pt idx="531">
                  <c:v>53.534228846381865</c:v>
                </c:pt>
                <c:pt idx="532">
                  <c:v>53.513722704211069</c:v>
                </c:pt>
                <c:pt idx="533">
                  <c:v>46.647860364735877</c:v>
                </c:pt>
                <c:pt idx="534">
                  <c:v>43.618029524652535</c:v>
                </c:pt>
                <c:pt idx="535">
                  <c:v>52.970007097332967</c:v>
                </c:pt>
                <c:pt idx="536">
                  <c:v>43.416666963134979</c:v>
                </c:pt>
                <c:pt idx="537">
                  <c:v>45.523542923032608</c:v>
                </c:pt>
                <c:pt idx="538">
                  <c:v>52.490451698166964</c:v>
                </c:pt>
                <c:pt idx="539">
                  <c:v>43.819825047047722</c:v>
                </c:pt>
                <c:pt idx="540">
                  <c:v>40.406569368992741</c:v>
                </c:pt>
                <c:pt idx="541">
                  <c:v>65.074894418387103</c:v>
                </c:pt>
                <c:pt idx="542">
                  <c:v>57.615647174604014</c:v>
                </c:pt>
                <c:pt idx="543">
                  <c:v>46.843944191812049</c:v>
                </c:pt>
                <c:pt idx="544">
                  <c:v>46.890159715287389</c:v>
                </c:pt>
                <c:pt idx="545">
                  <c:v>45.952395162417986</c:v>
                </c:pt>
                <c:pt idx="546">
                  <c:v>49.004505439546151</c:v>
                </c:pt>
                <c:pt idx="547">
                  <c:v>67.211195827766957</c:v>
                </c:pt>
                <c:pt idx="548">
                  <c:v>45.942006110001174</c:v>
                </c:pt>
                <c:pt idx="549">
                  <c:v>61.017389955591447</c:v>
                </c:pt>
                <c:pt idx="550">
                  <c:v>60.001353549803603</c:v>
                </c:pt>
                <c:pt idx="551">
                  <c:v>61.196307868871081</c:v>
                </c:pt>
                <c:pt idx="552">
                  <c:v>52.58296165339533</c:v>
                </c:pt>
                <c:pt idx="553">
                  <c:v>51.717916498353816</c:v>
                </c:pt>
                <c:pt idx="554">
                  <c:v>61.957886603303088</c:v>
                </c:pt>
                <c:pt idx="555">
                  <c:v>48.036082743659982</c:v>
                </c:pt>
                <c:pt idx="556">
                  <c:v>52.897554166057532</c:v>
                </c:pt>
                <c:pt idx="557">
                  <c:v>57.028829868354194</c:v>
                </c:pt>
                <c:pt idx="558">
                  <c:v>61.302848881826257</c:v>
                </c:pt>
                <c:pt idx="559">
                  <c:v>75.898756754090826</c:v>
                </c:pt>
                <c:pt idx="560">
                  <c:v>67.131696073096194</c:v>
                </c:pt>
                <c:pt idx="561">
                  <c:v>72.22691340177839</c:v>
                </c:pt>
                <c:pt idx="562">
                  <c:v>71.697506919917927</c:v>
                </c:pt>
                <c:pt idx="563">
                  <c:v>58.54158057278908</c:v>
                </c:pt>
                <c:pt idx="564">
                  <c:v>83.578739746441514</c:v>
                </c:pt>
                <c:pt idx="565">
                  <c:v>93.56100449704789</c:v>
                </c:pt>
                <c:pt idx="566">
                  <c:v>81.675107612071272</c:v>
                </c:pt>
                <c:pt idx="567">
                  <c:v>78.322669964507796</c:v>
                </c:pt>
                <c:pt idx="568">
                  <c:v>64.080949405834858</c:v>
                </c:pt>
                <c:pt idx="569">
                  <c:v>39.319377020453189</c:v>
                </c:pt>
                <c:pt idx="570">
                  <c:v>44.222121295693043</c:v>
                </c:pt>
                <c:pt idx="571">
                  <c:v>39.40286153968011</c:v>
                </c:pt>
                <c:pt idx="572">
                  <c:v>38.166529022763655</c:v>
                </c:pt>
                <c:pt idx="573">
                  <c:v>36.913369458745436</c:v>
                </c:pt>
                <c:pt idx="574">
                  <c:v>36.248651240445923</c:v>
                </c:pt>
                <c:pt idx="575">
                  <c:v>46.483002648454338</c:v>
                </c:pt>
                <c:pt idx="576">
                  <c:v>36.068523528737416</c:v>
                </c:pt>
                <c:pt idx="577">
                  <c:v>46.940383485194531</c:v>
                </c:pt>
                <c:pt idx="578">
                  <c:v>37.212889788199504</c:v>
                </c:pt>
                <c:pt idx="579">
                  <c:v>54.830099117115168</c:v>
                </c:pt>
                <c:pt idx="580">
                  <c:v>38.157183713786402</c:v>
                </c:pt>
                <c:pt idx="581">
                  <c:v>40.211060613518242</c:v>
                </c:pt>
                <c:pt idx="582">
                  <c:v>46.406372654921668</c:v>
                </c:pt>
                <c:pt idx="583">
                  <c:v>49.994201150661986</c:v>
                </c:pt>
                <c:pt idx="584">
                  <c:v>44.793301256552546</c:v>
                </c:pt>
                <c:pt idx="585">
                  <c:v>45.235714893896954</c:v>
                </c:pt>
                <c:pt idx="586">
                  <c:v>40.141796386429114</c:v>
                </c:pt>
                <c:pt idx="587">
                  <c:v>37.199871836103284</c:v>
                </c:pt>
                <c:pt idx="588">
                  <c:v>56.337926844795049</c:v>
                </c:pt>
                <c:pt idx="589">
                  <c:v>46.016430726746712</c:v>
                </c:pt>
                <c:pt idx="590">
                  <c:v>50.010344800867827</c:v>
                </c:pt>
                <c:pt idx="591">
                  <c:v>50.371326281709393</c:v>
                </c:pt>
                <c:pt idx="592">
                  <c:v>51.1791140228854</c:v>
                </c:pt>
                <c:pt idx="593">
                  <c:v>39.052783271879107</c:v>
                </c:pt>
                <c:pt idx="594">
                  <c:v>44.690412321583395</c:v>
                </c:pt>
                <c:pt idx="595">
                  <c:v>75.984901454418505</c:v>
                </c:pt>
                <c:pt idx="596">
                  <c:v>57.531285304014936</c:v>
                </c:pt>
                <c:pt idx="597">
                  <c:v>43.482976802950411</c:v>
                </c:pt>
                <c:pt idx="598">
                  <c:v>51.435039723502413</c:v>
                </c:pt>
                <c:pt idx="599">
                  <c:v>55.482958640962032</c:v>
                </c:pt>
                <c:pt idx="600">
                  <c:v>55.482958640962032</c:v>
                </c:pt>
                <c:pt idx="601">
                  <c:v>50.38674655808083</c:v>
                </c:pt>
                <c:pt idx="602">
                  <c:v>51.422006436209692</c:v>
                </c:pt>
                <c:pt idx="603">
                  <c:v>46.404037784054005</c:v>
                </c:pt>
                <c:pt idx="604">
                  <c:v>41.417619419625375</c:v>
                </c:pt>
                <c:pt idx="605">
                  <c:v>43.19089206767503</c:v>
                </c:pt>
                <c:pt idx="606">
                  <c:v>45.477519530948989</c:v>
                </c:pt>
                <c:pt idx="607">
                  <c:v>41.295342894254766</c:v>
                </c:pt>
                <c:pt idx="608">
                  <c:v>43.423002145841863</c:v>
                </c:pt>
                <c:pt idx="609">
                  <c:v>45.342418941032228</c:v>
                </c:pt>
                <c:pt idx="610">
                  <c:v>45.621535348448099</c:v>
                </c:pt>
                <c:pt idx="611">
                  <c:v>41.555376174835381</c:v>
                </c:pt>
                <c:pt idx="612">
                  <c:v>54.910602025314162</c:v>
                </c:pt>
                <c:pt idx="613">
                  <c:v>75.616418723454444</c:v>
                </c:pt>
                <c:pt idx="614">
                  <c:v>60.868517540328071</c:v>
                </c:pt>
                <c:pt idx="615">
                  <c:v>51.473134673433364</c:v>
                </c:pt>
                <c:pt idx="616">
                  <c:v>65.276311823940574</c:v>
                </c:pt>
                <c:pt idx="617">
                  <c:v>51.06491203918651</c:v>
                </c:pt>
                <c:pt idx="618">
                  <c:v>74.530046979371392</c:v>
                </c:pt>
                <c:pt idx="619">
                  <c:v>78.574091223410093</c:v>
                </c:pt>
                <c:pt idx="620">
                  <c:v>131.93068487271631</c:v>
                </c:pt>
                <c:pt idx="621">
                  <c:v>49.888747305907167</c:v>
                </c:pt>
                <c:pt idx="622">
                  <c:v>47.314894083829017</c:v>
                </c:pt>
                <c:pt idx="623">
                  <c:v>39.635899223176999</c:v>
                </c:pt>
                <c:pt idx="624">
                  <c:v>36.513263215388228</c:v>
                </c:pt>
                <c:pt idx="625">
                  <c:v>39.442640780527675</c:v>
                </c:pt>
                <c:pt idx="626">
                  <c:v>41.093501948648331</c:v>
                </c:pt>
                <c:pt idx="627">
                  <c:v>42.12603963979906</c:v>
                </c:pt>
                <c:pt idx="628">
                  <c:v>44.942994382438371</c:v>
                </c:pt>
                <c:pt idx="629">
                  <c:v>34.148228905329489</c:v>
                </c:pt>
                <c:pt idx="630">
                  <c:v>40.087662401478006</c:v>
                </c:pt>
                <c:pt idx="631">
                  <c:v>35.87667577657006</c:v>
                </c:pt>
                <c:pt idx="632">
                  <c:v>42.620570847412182</c:v>
                </c:pt>
                <c:pt idx="633">
                  <c:v>54.664457445660005</c:v>
                </c:pt>
                <c:pt idx="634">
                  <c:v>46.835578448471516</c:v>
                </c:pt>
                <c:pt idx="635">
                  <c:v>52.126847315415297</c:v>
                </c:pt>
                <c:pt idx="636">
                  <c:v>45.335201836399847</c:v>
                </c:pt>
                <c:pt idx="637">
                  <c:v>45.768908907313516</c:v>
                </c:pt>
                <c:pt idx="638">
                  <c:v>36.200066316731572</c:v>
                </c:pt>
                <c:pt idx="639">
                  <c:v>40.68771724636585</c:v>
                </c:pt>
                <c:pt idx="640">
                  <c:v>44.414978825517018</c:v>
                </c:pt>
                <c:pt idx="641">
                  <c:v>35.99137952210058</c:v>
                </c:pt>
                <c:pt idx="642">
                  <c:v>41.906450768401363</c:v>
                </c:pt>
                <c:pt idx="643">
                  <c:v>41.485747396374933</c:v>
                </c:pt>
                <c:pt idx="644">
                  <c:v>45.233499633270171</c:v>
                </c:pt>
                <c:pt idx="645">
                  <c:v>50.191983471279691</c:v>
                </c:pt>
                <c:pt idx="646">
                  <c:v>54.771656716564706</c:v>
                </c:pt>
                <c:pt idx="647">
                  <c:v>54.771656716564706</c:v>
                </c:pt>
                <c:pt idx="648">
                  <c:v>43.310942371931198</c:v>
                </c:pt>
                <c:pt idx="649">
                  <c:v>35.768200682568356</c:v>
                </c:pt>
                <c:pt idx="650">
                  <c:v>33.365092744785045</c:v>
                </c:pt>
                <c:pt idx="651">
                  <c:v>41.973659335732691</c:v>
                </c:pt>
                <c:pt idx="652">
                  <c:v>43.582532610562673</c:v>
                </c:pt>
                <c:pt idx="653">
                  <c:v>45.611385485071153</c:v>
                </c:pt>
                <c:pt idx="654">
                  <c:v>46.756334948700569</c:v>
                </c:pt>
                <c:pt idx="655">
                  <c:v>46.908699898577552</c:v>
                </c:pt>
                <c:pt idx="656">
                  <c:v>38.355593213381923</c:v>
                </c:pt>
                <c:pt idx="657">
                  <c:v>32.39830738824039</c:v>
                </c:pt>
                <c:pt idx="658">
                  <c:v>34.401273089628667</c:v>
                </c:pt>
                <c:pt idx="659">
                  <c:v>83.340062345425068</c:v>
                </c:pt>
                <c:pt idx="660">
                  <c:v>50.353822765687376</c:v>
                </c:pt>
                <c:pt idx="661">
                  <c:v>53.659213426001799</c:v>
                </c:pt>
                <c:pt idx="662">
                  <c:v>65.535262948121925</c:v>
                </c:pt>
                <c:pt idx="663">
                  <c:v>60.898597884532244</c:v>
                </c:pt>
                <c:pt idx="664">
                  <c:v>68.69250314785468</c:v>
                </c:pt>
                <c:pt idx="665">
                  <c:v>84.295070645960223</c:v>
                </c:pt>
                <c:pt idx="666">
                  <c:v>86.389321414286812</c:v>
                </c:pt>
                <c:pt idx="667">
                  <c:v>75.711564731281626</c:v>
                </c:pt>
                <c:pt idx="668">
                  <c:v>164.37239928498275</c:v>
                </c:pt>
                <c:pt idx="669">
                  <c:v>43.736366440292713</c:v>
                </c:pt>
                <c:pt idx="670">
                  <c:v>55.024932002463316</c:v>
                </c:pt>
                <c:pt idx="671">
                  <c:v>48.13655658329332</c:v>
                </c:pt>
                <c:pt idx="672">
                  <c:v>63.473615504442471</c:v>
                </c:pt>
                <c:pt idx="673">
                  <c:v>39.240845747193461</c:v>
                </c:pt>
                <c:pt idx="674">
                  <c:v>48.706815233599499</c:v>
                </c:pt>
                <c:pt idx="675">
                  <c:v>45.802462527254434</c:v>
                </c:pt>
                <c:pt idx="676">
                  <c:v>51.34106761658304</c:v>
                </c:pt>
                <c:pt idx="677">
                  <c:v>41.010730247429876</c:v>
                </c:pt>
                <c:pt idx="678">
                  <c:v>47.246087394850683</c:v>
                </c:pt>
                <c:pt idx="679">
                  <c:v>51.498244495734859</c:v>
                </c:pt>
                <c:pt idx="680">
                  <c:v>36.367544892154697</c:v>
                </c:pt>
                <c:pt idx="681">
                  <c:v>33.148908131728376</c:v>
                </c:pt>
                <c:pt idx="682">
                  <c:v>30.841045772007686</c:v>
                </c:pt>
                <c:pt idx="683">
                  <c:v>35.559176787690483</c:v>
                </c:pt>
                <c:pt idx="684">
                  <c:v>35.173553760601408</c:v>
                </c:pt>
                <c:pt idx="685">
                  <c:v>35.173553760601408</c:v>
                </c:pt>
                <c:pt idx="686">
                  <c:v>37.792381472984708</c:v>
                </c:pt>
                <c:pt idx="687">
                  <c:v>40.670370429096394</c:v>
                </c:pt>
                <c:pt idx="688">
                  <c:v>36.502604402666684</c:v>
                </c:pt>
                <c:pt idx="689">
                  <c:v>49.722233511451911</c:v>
                </c:pt>
                <c:pt idx="690">
                  <c:v>34.43424754346465</c:v>
                </c:pt>
                <c:pt idx="691">
                  <c:v>35.344695106559321</c:v>
                </c:pt>
                <c:pt idx="692">
                  <c:v>29.331872180055552</c:v>
                </c:pt>
                <c:pt idx="693">
                  <c:v>44.868485011712835</c:v>
                </c:pt>
                <c:pt idx="694">
                  <c:v>31.181051674265987</c:v>
                </c:pt>
                <c:pt idx="695">
                  <c:v>35.275674857566926</c:v>
                </c:pt>
                <c:pt idx="696">
                  <c:v>46.442788061175484</c:v>
                </c:pt>
                <c:pt idx="697">
                  <c:v>40.311447703826389</c:v>
                </c:pt>
                <c:pt idx="698">
                  <c:v>38.411164731061568</c:v>
                </c:pt>
                <c:pt idx="699">
                  <c:v>37.210182524510543</c:v>
                </c:pt>
                <c:pt idx="700">
                  <c:v>35.525103921576161</c:v>
                </c:pt>
                <c:pt idx="701">
                  <c:v>40.732155562481523</c:v>
                </c:pt>
                <c:pt idx="702">
                  <c:v>33.509777656509243</c:v>
                </c:pt>
                <c:pt idx="703">
                  <c:v>32.71182520052399</c:v>
                </c:pt>
                <c:pt idx="704">
                  <c:v>53.37175245101259</c:v>
                </c:pt>
                <c:pt idx="705">
                  <c:v>41.984131534465348</c:v>
                </c:pt>
                <c:pt idx="706">
                  <c:v>50.52164800553701</c:v>
                </c:pt>
                <c:pt idx="707">
                  <c:v>41.784721185932213</c:v>
                </c:pt>
                <c:pt idx="708">
                  <c:v>36.123307992642026</c:v>
                </c:pt>
                <c:pt idx="709">
                  <c:v>40.867519753257895</c:v>
                </c:pt>
                <c:pt idx="710">
                  <c:v>58.941558713704325</c:v>
                </c:pt>
                <c:pt idx="711">
                  <c:v>43.174563125634357</c:v>
                </c:pt>
                <c:pt idx="712">
                  <c:v>40.312845835823524</c:v>
                </c:pt>
                <c:pt idx="713">
                  <c:v>48.634091845996828</c:v>
                </c:pt>
                <c:pt idx="714">
                  <c:v>45.996045796720914</c:v>
                </c:pt>
                <c:pt idx="715">
                  <c:v>49.510759403490241</c:v>
                </c:pt>
                <c:pt idx="716">
                  <c:v>65.699371625693132</c:v>
                </c:pt>
                <c:pt idx="717">
                  <c:v>39.464877745383717</c:v>
                </c:pt>
                <c:pt idx="718">
                  <c:v>70.790366681991202</c:v>
                </c:pt>
                <c:pt idx="719">
                  <c:v>49.986278567428393</c:v>
                </c:pt>
                <c:pt idx="720">
                  <c:v>68.365053968639842</c:v>
                </c:pt>
                <c:pt idx="721">
                  <c:v>73.452163111768201</c:v>
                </c:pt>
                <c:pt idx="722">
                  <c:v>79.477625723132064</c:v>
                </c:pt>
                <c:pt idx="723">
                  <c:v>44.374395852515775</c:v>
                </c:pt>
                <c:pt idx="724">
                  <c:v>79.877965684211006</c:v>
                </c:pt>
                <c:pt idx="725">
                  <c:v>73.411320876714996</c:v>
                </c:pt>
                <c:pt idx="726">
                  <c:v>63.402829837977251</c:v>
                </c:pt>
                <c:pt idx="727">
                  <c:v>38.788729997954576</c:v>
                </c:pt>
                <c:pt idx="728">
                  <c:v>37.505125736396508</c:v>
                </c:pt>
                <c:pt idx="729">
                  <c:v>37.505125736396508</c:v>
                </c:pt>
                <c:pt idx="730">
                  <c:v>39.139516735683479</c:v>
                </c:pt>
                <c:pt idx="731">
                  <c:v>37.846001705674688</c:v>
                </c:pt>
                <c:pt idx="732">
                  <c:v>41.598150005715169</c:v>
                </c:pt>
                <c:pt idx="733">
                  <c:v>37.10499433648441</c:v>
                </c:pt>
                <c:pt idx="734">
                  <c:v>31.101619064938951</c:v>
                </c:pt>
                <c:pt idx="735">
                  <c:v>40.009421845927001</c:v>
                </c:pt>
                <c:pt idx="736">
                  <c:v>39.385542001441394</c:v>
                </c:pt>
                <c:pt idx="737">
                  <c:v>51.992459484996495</c:v>
                </c:pt>
                <c:pt idx="738">
                  <c:v>37.908835341398763</c:v>
                </c:pt>
                <c:pt idx="739">
                  <c:v>35.695740994800623</c:v>
                </c:pt>
                <c:pt idx="740">
                  <c:v>44.002143938709267</c:v>
                </c:pt>
                <c:pt idx="741">
                  <c:v>32.817067985992637</c:v>
                </c:pt>
                <c:pt idx="742">
                  <c:v>27.17128898618736</c:v>
                </c:pt>
                <c:pt idx="743">
                  <c:v>50.154508161099443</c:v>
                </c:pt>
                <c:pt idx="744">
                  <c:v>41.665263320131302</c:v>
                </c:pt>
                <c:pt idx="745">
                  <c:v>33.074677941883898</c:v>
                </c:pt>
                <c:pt idx="746">
                  <c:v>35.874301585367732</c:v>
                </c:pt>
                <c:pt idx="747">
                  <c:v>32.859479070388311</c:v>
                </c:pt>
                <c:pt idx="748">
                  <c:v>38.62634938662913</c:v>
                </c:pt>
                <c:pt idx="749">
                  <c:v>34.556272022739876</c:v>
                </c:pt>
                <c:pt idx="750">
                  <c:v>28.421009376246946</c:v>
                </c:pt>
                <c:pt idx="751">
                  <c:v>34.237879367036619</c:v>
                </c:pt>
                <c:pt idx="752">
                  <c:v>36.504678236794781</c:v>
                </c:pt>
                <c:pt idx="753">
                  <c:v>32.633950452019157</c:v>
                </c:pt>
                <c:pt idx="754">
                  <c:v>50.650773358809758</c:v>
                </c:pt>
                <c:pt idx="755">
                  <c:v>55.32611430566822</c:v>
                </c:pt>
                <c:pt idx="756">
                  <c:v>57.584323222175954</c:v>
                </c:pt>
                <c:pt idx="757">
                  <c:v>29.891228371385285</c:v>
                </c:pt>
                <c:pt idx="758">
                  <c:v>27.47123496206288</c:v>
                </c:pt>
                <c:pt idx="759">
                  <c:v>26.687553558153468</c:v>
                </c:pt>
                <c:pt idx="760">
                  <c:v>32.586258993518882</c:v>
                </c:pt>
                <c:pt idx="761">
                  <c:v>33.8320523202202</c:v>
                </c:pt>
                <c:pt idx="762">
                  <c:v>30.559978034219228</c:v>
                </c:pt>
                <c:pt idx="763">
                  <c:v>26.368861385142665</c:v>
                </c:pt>
                <c:pt idx="764">
                  <c:v>26.081536626060338</c:v>
                </c:pt>
                <c:pt idx="765">
                  <c:v>27.217298825703221</c:v>
                </c:pt>
                <c:pt idx="766">
                  <c:v>27.400841306658013</c:v>
                </c:pt>
                <c:pt idx="767">
                  <c:v>37.037062642870218</c:v>
                </c:pt>
                <c:pt idx="768">
                  <c:v>30.496060303756767</c:v>
                </c:pt>
                <c:pt idx="769">
                  <c:v>35.690108426148811</c:v>
                </c:pt>
                <c:pt idx="770">
                  <c:v>36.60876059119343</c:v>
                </c:pt>
                <c:pt idx="771">
                  <c:v>28.567549785811011</c:v>
                </c:pt>
                <c:pt idx="772">
                  <c:v>25.407585110688927</c:v>
                </c:pt>
                <c:pt idx="773">
                  <c:v>28.398918949672005</c:v>
                </c:pt>
                <c:pt idx="774">
                  <c:v>51.633983777586025</c:v>
                </c:pt>
                <c:pt idx="775">
                  <c:v>39.223262461558896</c:v>
                </c:pt>
                <c:pt idx="776">
                  <c:v>32.923051252015213</c:v>
                </c:pt>
                <c:pt idx="777">
                  <c:v>29.121291712249786</c:v>
                </c:pt>
                <c:pt idx="778">
                  <c:v>39.754519835751445</c:v>
                </c:pt>
                <c:pt idx="779">
                  <c:v>36.936911035523664</c:v>
                </c:pt>
                <c:pt idx="780">
                  <c:v>33.173351890602639</c:v>
                </c:pt>
                <c:pt idx="781">
                  <c:v>37.282894711987055</c:v>
                </c:pt>
                <c:pt idx="782">
                  <c:v>40.824298022512629</c:v>
                </c:pt>
                <c:pt idx="783">
                  <c:v>39.996259779649009</c:v>
                </c:pt>
                <c:pt idx="784">
                  <c:v>40.32107969020408</c:v>
                </c:pt>
                <c:pt idx="785">
                  <c:v>46.704384193818335</c:v>
                </c:pt>
                <c:pt idx="786">
                  <c:v>26.38102224129263</c:v>
                </c:pt>
                <c:pt idx="787">
                  <c:v>42.062510208504897</c:v>
                </c:pt>
                <c:pt idx="788">
                  <c:v>37.709050042950437</c:v>
                </c:pt>
                <c:pt idx="789">
                  <c:v>54.296609005769191</c:v>
                </c:pt>
                <c:pt idx="790">
                  <c:v>49.09868535454585</c:v>
                </c:pt>
                <c:pt idx="791">
                  <c:v>35.583665713417744</c:v>
                </c:pt>
                <c:pt idx="792">
                  <c:v>29.241500675563465</c:v>
                </c:pt>
                <c:pt idx="793">
                  <c:v>32.799695925776369</c:v>
                </c:pt>
                <c:pt idx="794">
                  <c:v>33.089936749667764</c:v>
                </c:pt>
                <c:pt idx="795">
                  <c:v>29.523665453412743</c:v>
                </c:pt>
                <c:pt idx="796">
                  <c:v>64.344366478329704</c:v>
                </c:pt>
                <c:pt idx="797">
                  <c:v>34.54051036096407</c:v>
                </c:pt>
                <c:pt idx="798">
                  <c:v>33.451495678395666</c:v>
                </c:pt>
                <c:pt idx="799">
                  <c:v>41.287376955939287</c:v>
                </c:pt>
                <c:pt idx="800">
                  <c:v>46.989711234829734</c:v>
                </c:pt>
                <c:pt idx="801">
                  <c:v>30.598376110945864</c:v>
                </c:pt>
                <c:pt idx="802">
                  <c:v>32.947841397985144</c:v>
                </c:pt>
                <c:pt idx="803">
                  <c:v>33.003706329103643</c:v>
                </c:pt>
                <c:pt idx="804">
                  <c:v>37.117588602896255</c:v>
                </c:pt>
                <c:pt idx="805">
                  <c:v>32.423233992110774</c:v>
                </c:pt>
                <c:pt idx="806">
                  <c:v>33.482184440760975</c:v>
                </c:pt>
                <c:pt idx="807">
                  <c:v>27.427401386513022</c:v>
                </c:pt>
                <c:pt idx="808">
                  <c:v>26.344493571859392</c:v>
                </c:pt>
                <c:pt idx="809">
                  <c:v>31.248982492563503</c:v>
                </c:pt>
                <c:pt idx="810">
                  <c:v>47.530452558699608</c:v>
                </c:pt>
                <c:pt idx="811">
                  <c:v>30.247099722483625</c:v>
                </c:pt>
                <c:pt idx="812">
                  <c:v>28.592227212855242</c:v>
                </c:pt>
                <c:pt idx="813">
                  <c:v>29.114703699166078</c:v>
                </c:pt>
                <c:pt idx="814">
                  <c:v>29.285160608913614</c:v>
                </c:pt>
                <c:pt idx="815">
                  <c:v>53.668486598701271</c:v>
                </c:pt>
                <c:pt idx="816">
                  <c:v>55.075821236740978</c:v>
                </c:pt>
                <c:pt idx="817">
                  <c:v>32.522941948544236</c:v>
                </c:pt>
                <c:pt idx="818">
                  <c:v>44.268993079995923</c:v>
                </c:pt>
                <c:pt idx="819">
                  <c:v>30.282077287072667</c:v>
                </c:pt>
                <c:pt idx="820">
                  <c:v>31.410043823221219</c:v>
                </c:pt>
                <c:pt idx="821">
                  <c:v>29.939586811261499</c:v>
                </c:pt>
                <c:pt idx="822">
                  <c:v>34.910235922336511</c:v>
                </c:pt>
                <c:pt idx="823">
                  <c:v>33.736813438063024</c:v>
                </c:pt>
                <c:pt idx="824">
                  <c:v>33.136663879144109</c:v>
                </c:pt>
                <c:pt idx="825">
                  <c:v>33.251051270396296</c:v>
                </c:pt>
                <c:pt idx="826">
                  <c:v>47.495326231230536</c:v>
                </c:pt>
                <c:pt idx="827">
                  <c:v>49.588831457539179</c:v>
                </c:pt>
                <c:pt idx="828">
                  <c:v>34.385868383017851</c:v>
                </c:pt>
                <c:pt idx="829">
                  <c:v>24.534893775812545</c:v>
                </c:pt>
                <c:pt idx="830">
                  <c:v>33.872995800713468</c:v>
                </c:pt>
                <c:pt idx="831">
                  <c:v>28.291035015802731</c:v>
                </c:pt>
                <c:pt idx="832">
                  <c:v>33.602742117524706</c:v>
                </c:pt>
                <c:pt idx="833">
                  <c:v>27.683139281104683</c:v>
                </c:pt>
                <c:pt idx="834">
                  <c:v>42.778406312437923</c:v>
                </c:pt>
                <c:pt idx="835">
                  <c:v>32.214933517264015</c:v>
                </c:pt>
                <c:pt idx="836">
                  <c:v>27.617985200803812</c:v>
                </c:pt>
                <c:pt idx="837">
                  <c:v>32.214933517264015</c:v>
                </c:pt>
                <c:pt idx="838">
                  <c:v>42.609130448208752</c:v>
                </c:pt>
                <c:pt idx="839">
                  <c:v>37.189431021525671</c:v>
                </c:pt>
                <c:pt idx="840">
                  <c:v>38.814050453127351</c:v>
                </c:pt>
                <c:pt idx="841">
                  <c:v>30.455518044639369</c:v>
                </c:pt>
                <c:pt idx="842">
                  <c:v>27.387670732893877</c:v>
                </c:pt>
                <c:pt idx="843">
                  <c:v>28.071073251328986</c:v>
                </c:pt>
                <c:pt idx="844">
                  <c:v>43.481970473004573</c:v>
                </c:pt>
                <c:pt idx="845">
                  <c:v>33.209238394527695</c:v>
                </c:pt>
                <c:pt idx="846">
                  <c:v>41.390756463978349</c:v>
                </c:pt>
                <c:pt idx="847">
                  <c:v>28.291035015802731</c:v>
                </c:pt>
                <c:pt idx="848">
                  <c:v>37.54845344786942</c:v>
                </c:pt>
                <c:pt idx="849">
                  <c:v>27.197579588562412</c:v>
                </c:pt>
                <c:pt idx="850">
                  <c:v>28.685839093577762</c:v>
                </c:pt>
                <c:pt idx="851">
                  <c:v>27.157914389805146</c:v>
                </c:pt>
                <c:pt idx="852">
                  <c:v>34.926114661803631</c:v>
                </c:pt>
                <c:pt idx="853">
                  <c:v>42.571954066965553</c:v>
                </c:pt>
                <c:pt idx="854">
                  <c:v>33.251051270396289</c:v>
                </c:pt>
                <c:pt idx="855">
                  <c:v>32.134552029287406</c:v>
                </c:pt>
                <c:pt idx="856">
                  <c:v>40.985528744777682</c:v>
                </c:pt>
                <c:pt idx="857">
                  <c:v>37.182634973283804</c:v>
                </c:pt>
                <c:pt idx="858">
                  <c:v>31.038189096893227</c:v>
                </c:pt>
                <c:pt idx="859">
                  <c:v>37.313261172707939</c:v>
                </c:pt>
                <c:pt idx="860">
                  <c:v>30.684805080850754</c:v>
                </c:pt>
                <c:pt idx="861">
                  <c:v>32.970433511572914</c:v>
                </c:pt>
                <c:pt idx="862">
                  <c:v>28.220729525258673</c:v>
                </c:pt>
                <c:pt idx="863">
                  <c:v>28.265008289090169</c:v>
                </c:pt>
                <c:pt idx="864">
                  <c:v>28.917420729549946</c:v>
                </c:pt>
                <c:pt idx="865">
                  <c:v>26.112781588208733</c:v>
                </c:pt>
                <c:pt idx="866">
                  <c:v>29.276359645012395</c:v>
                </c:pt>
                <c:pt idx="867">
                  <c:v>26.877101081585586</c:v>
                </c:pt>
                <c:pt idx="868">
                  <c:v>30.804786397539516</c:v>
                </c:pt>
                <c:pt idx="869">
                  <c:v>34.767270501832577</c:v>
                </c:pt>
                <c:pt idx="870">
                  <c:v>34.724394372738118</c:v>
                </c:pt>
                <c:pt idx="871">
                  <c:v>35.622668036929682</c:v>
                </c:pt>
                <c:pt idx="872">
                  <c:v>35.727571650337232</c:v>
                </c:pt>
                <c:pt idx="873">
                  <c:v>32.045500551682501</c:v>
                </c:pt>
                <c:pt idx="874">
                  <c:v>33.723643453007369</c:v>
                </c:pt>
                <c:pt idx="875">
                  <c:v>41.352120315540915</c:v>
                </c:pt>
                <c:pt idx="876">
                  <c:v>35.882321428179047</c:v>
                </c:pt>
                <c:pt idx="877">
                  <c:v>31.529662915837449</c:v>
                </c:pt>
                <c:pt idx="878">
                  <c:v>43.179824040729528</c:v>
                </c:pt>
                <c:pt idx="879">
                  <c:v>32.762698880607921</c:v>
                </c:pt>
                <c:pt idx="880">
                  <c:v>31.425179926264409</c:v>
                </c:pt>
                <c:pt idx="881">
                  <c:v>32.448111273660906</c:v>
                </c:pt>
                <c:pt idx="882">
                  <c:v>35.603369263174933</c:v>
                </c:pt>
                <c:pt idx="883">
                  <c:v>37.794397823408495</c:v>
                </c:pt>
                <c:pt idx="884">
                  <c:v>30.553894070780025</c:v>
                </c:pt>
                <c:pt idx="885">
                  <c:v>30.213240311547466</c:v>
                </c:pt>
                <c:pt idx="886">
                  <c:v>37.346539486286609</c:v>
                </c:pt>
                <c:pt idx="887">
                  <c:v>38.600592342823326</c:v>
                </c:pt>
                <c:pt idx="888">
                  <c:v>31.284094578922332</c:v>
                </c:pt>
                <c:pt idx="889">
                  <c:v>27.773133475500639</c:v>
                </c:pt>
                <c:pt idx="890">
                  <c:v>32.27347465501699</c:v>
                </c:pt>
                <c:pt idx="891">
                  <c:v>28.90994054297618</c:v>
                </c:pt>
                <c:pt idx="892">
                  <c:v>29.781690564880776</c:v>
                </c:pt>
                <c:pt idx="893">
                  <c:v>27.158823632708007</c:v>
                </c:pt>
                <c:pt idx="894">
                  <c:v>28.900566052471284</c:v>
                </c:pt>
                <c:pt idx="895">
                  <c:v>37.823403496148572</c:v>
                </c:pt>
                <c:pt idx="896">
                  <c:v>28.559938199079575</c:v>
                </c:pt>
                <c:pt idx="897">
                  <c:v>32.269243996442661</c:v>
                </c:pt>
                <c:pt idx="898">
                  <c:v>26.565432674826951</c:v>
                </c:pt>
                <c:pt idx="899">
                  <c:v>29.232400674580788</c:v>
                </c:pt>
                <c:pt idx="900">
                  <c:v>33.162104175225629</c:v>
                </c:pt>
                <c:pt idx="901">
                  <c:v>28.904324008594799</c:v>
                </c:pt>
                <c:pt idx="902">
                  <c:v>33.962199651156439</c:v>
                </c:pt>
                <c:pt idx="903">
                  <c:v>29.855641545569767</c:v>
                </c:pt>
                <c:pt idx="904">
                  <c:v>33.658571970037563</c:v>
                </c:pt>
                <c:pt idx="905">
                  <c:v>39.248093776295562</c:v>
                </c:pt>
                <c:pt idx="906">
                  <c:v>37.45277987655998</c:v>
                </c:pt>
                <c:pt idx="907">
                  <c:v>36.766732750892544</c:v>
                </c:pt>
                <c:pt idx="908">
                  <c:v>33.508773625927283</c:v>
                </c:pt>
                <c:pt idx="909">
                  <c:v>32.133613847071778</c:v>
                </c:pt>
                <c:pt idx="910">
                  <c:v>31.858488871484923</c:v>
                </c:pt>
                <c:pt idx="911">
                  <c:v>28.100297100443534</c:v>
                </c:pt>
                <c:pt idx="912">
                  <c:v>28.325833999494666</c:v>
                </c:pt>
                <c:pt idx="913">
                  <c:v>26.365666452697877</c:v>
                </c:pt>
              </c:numCache>
            </c:numRef>
          </c:yVal>
          <c:bubbleSize>
            <c:numRef>
              <c:f>'Wind LCOE Over Time'!$M$28:$M$1048</c:f>
              <c:numCache>
                <c:formatCode>General</c:formatCode>
                <c:ptCount val="1021"/>
                <c:pt idx="0">
                  <c:v>107.25</c:v>
                </c:pt>
                <c:pt idx="1">
                  <c:v>25.08</c:v>
                </c:pt>
                <c:pt idx="2">
                  <c:v>74.900000000000006</c:v>
                </c:pt>
                <c:pt idx="3">
                  <c:v>41.25</c:v>
                </c:pt>
                <c:pt idx="4">
                  <c:v>41.4</c:v>
                </c:pt>
                <c:pt idx="5">
                  <c:v>60</c:v>
                </c:pt>
                <c:pt idx="6">
                  <c:v>16.5</c:v>
                </c:pt>
                <c:pt idx="7">
                  <c:v>103.5</c:v>
                </c:pt>
                <c:pt idx="8">
                  <c:v>9.24</c:v>
                </c:pt>
                <c:pt idx="9">
                  <c:v>16.5</c:v>
                </c:pt>
                <c:pt idx="10">
                  <c:v>28.5</c:v>
                </c:pt>
                <c:pt idx="11">
                  <c:v>10.199999999999999</c:v>
                </c:pt>
                <c:pt idx="12">
                  <c:v>79.5</c:v>
                </c:pt>
                <c:pt idx="13">
                  <c:v>11.22</c:v>
                </c:pt>
                <c:pt idx="14">
                  <c:v>24.75</c:v>
                </c:pt>
                <c:pt idx="15">
                  <c:v>34.32</c:v>
                </c:pt>
                <c:pt idx="16">
                  <c:v>11.25</c:v>
                </c:pt>
                <c:pt idx="17">
                  <c:v>39.75</c:v>
                </c:pt>
                <c:pt idx="18">
                  <c:v>5.0999999999999996</c:v>
                </c:pt>
                <c:pt idx="19">
                  <c:v>11.88</c:v>
                </c:pt>
                <c:pt idx="20">
                  <c:v>43.4</c:v>
                </c:pt>
                <c:pt idx="21">
                  <c:v>108.75</c:v>
                </c:pt>
                <c:pt idx="22">
                  <c:v>6.6</c:v>
                </c:pt>
                <c:pt idx="23">
                  <c:v>16.8</c:v>
                </c:pt>
                <c:pt idx="24">
                  <c:v>10.4</c:v>
                </c:pt>
                <c:pt idx="25">
                  <c:v>11.55</c:v>
                </c:pt>
                <c:pt idx="26">
                  <c:v>112.2</c:v>
                </c:pt>
                <c:pt idx="27">
                  <c:v>176.88</c:v>
                </c:pt>
                <c:pt idx="28">
                  <c:v>83.16</c:v>
                </c:pt>
                <c:pt idx="29">
                  <c:v>159.72</c:v>
                </c:pt>
                <c:pt idx="30">
                  <c:v>150</c:v>
                </c:pt>
                <c:pt idx="31">
                  <c:v>80.099999999999994</c:v>
                </c:pt>
                <c:pt idx="32">
                  <c:v>82.5</c:v>
                </c:pt>
                <c:pt idx="33">
                  <c:v>80</c:v>
                </c:pt>
                <c:pt idx="34">
                  <c:v>30</c:v>
                </c:pt>
                <c:pt idx="35">
                  <c:v>278.2</c:v>
                </c:pt>
                <c:pt idx="36">
                  <c:v>160.5</c:v>
                </c:pt>
                <c:pt idx="37">
                  <c:v>24</c:v>
                </c:pt>
                <c:pt idx="38">
                  <c:v>30</c:v>
                </c:pt>
                <c:pt idx="39">
                  <c:v>29.7</c:v>
                </c:pt>
                <c:pt idx="40">
                  <c:v>24.6</c:v>
                </c:pt>
                <c:pt idx="41">
                  <c:v>15</c:v>
                </c:pt>
                <c:pt idx="42">
                  <c:v>50</c:v>
                </c:pt>
                <c:pt idx="43">
                  <c:v>9.9</c:v>
                </c:pt>
                <c:pt idx="44">
                  <c:v>66.599999999999994</c:v>
                </c:pt>
                <c:pt idx="45">
                  <c:v>39.6</c:v>
                </c:pt>
                <c:pt idx="46">
                  <c:v>97.68</c:v>
                </c:pt>
                <c:pt idx="47">
                  <c:v>66</c:v>
                </c:pt>
                <c:pt idx="48">
                  <c:v>25.2</c:v>
                </c:pt>
                <c:pt idx="49">
                  <c:v>10.5</c:v>
                </c:pt>
                <c:pt idx="50">
                  <c:v>48.1</c:v>
                </c:pt>
                <c:pt idx="51">
                  <c:v>61.5</c:v>
                </c:pt>
                <c:pt idx="52">
                  <c:v>40.92</c:v>
                </c:pt>
                <c:pt idx="53">
                  <c:v>204</c:v>
                </c:pt>
                <c:pt idx="54">
                  <c:v>40.5</c:v>
                </c:pt>
                <c:pt idx="55">
                  <c:v>40.5</c:v>
                </c:pt>
                <c:pt idx="56">
                  <c:v>21</c:v>
                </c:pt>
                <c:pt idx="57">
                  <c:v>160</c:v>
                </c:pt>
                <c:pt idx="58">
                  <c:v>144</c:v>
                </c:pt>
                <c:pt idx="59">
                  <c:v>51</c:v>
                </c:pt>
                <c:pt idx="60">
                  <c:v>43.5</c:v>
                </c:pt>
                <c:pt idx="61">
                  <c:v>102</c:v>
                </c:pt>
                <c:pt idx="62">
                  <c:v>162</c:v>
                </c:pt>
                <c:pt idx="63">
                  <c:v>74.25</c:v>
                </c:pt>
                <c:pt idx="64">
                  <c:v>41</c:v>
                </c:pt>
                <c:pt idx="65">
                  <c:v>30</c:v>
                </c:pt>
                <c:pt idx="66">
                  <c:v>162</c:v>
                </c:pt>
                <c:pt idx="67">
                  <c:v>85.5</c:v>
                </c:pt>
                <c:pt idx="68">
                  <c:v>64.5</c:v>
                </c:pt>
                <c:pt idx="69">
                  <c:v>50.4</c:v>
                </c:pt>
                <c:pt idx="70">
                  <c:v>15.6</c:v>
                </c:pt>
                <c:pt idx="71">
                  <c:v>10.56</c:v>
                </c:pt>
                <c:pt idx="72">
                  <c:v>22.44</c:v>
                </c:pt>
                <c:pt idx="73">
                  <c:v>160.5</c:v>
                </c:pt>
                <c:pt idx="74">
                  <c:v>27</c:v>
                </c:pt>
                <c:pt idx="75">
                  <c:v>20.46</c:v>
                </c:pt>
                <c:pt idx="76">
                  <c:v>114</c:v>
                </c:pt>
                <c:pt idx="77">
                  <c:v>10.5</c:v>
                </c:pt>
                <c:pt idx="78">
                  <c:v>40.5</c:v>
                </c:pt>
                <c:pt idx="79">
                  <c:v>106.5</c:v>
                </c:pt>
                <c:pt idx="80">
                  <c:v>150</c:v>
                </c:pt>
                <c:pt idx="81">
                  <c:v>91.5</c:v>
                </c:pt>
                <c:pt idx="82">
                  <c:v>100.5</c:v>
                </c:pt>
                <c:pt idx="83">
                  <c:v>75</c:v>
                </c:pt>
                <c:pt idx="84">
                  <c:v>64.5</c:v>
                </c:pt>
                <c:pt idx="85">
                  <c:v>15</c:v>
                </c:pt>
                <c:pt idx="86">
                  <c:v>35</c:v>
                </c:pt>
                <c:pt idx="87">
                  <c:v>120</c:v>
                </c:pt>
                <c:pt idx="88">
                  <c:v>149.4</c:v>
                </c:pt>
                <c:pt idx="89">
                  <c:v>120.6</c:v>
                </c:pt>
                <c:pt idx="90">
                  <c:v>135</c:v>
                </c:pt>
                <c:pt idx="91">
                  <c:v>54.45</c:v>
                </c:pt>
                <c:pt idx="92">
                  <c:v>59.4</c:v>
                </c:pt>
                <c:pt idx="93">
                  <c:v>50</c:v>
                </c:pt>
                <c:pt idx="94">
                  <c:v>150</c:v>
                </c:pt>
                <c:pt idx="95">
                  <c:v>135</c:v>
                </c:pt>
                <c:pt idx="96">
                  <c:v>7.5</c:v>
                </c:pt>
                <c:pt idx="97">
                  <c:v>11.88</c:v>
                </c:pt>
                <c:pt idx="98">
                  <c:v>38</c:v>
                </c:pt>
                <c:pt idx="99">
                  <c:v>321.75</c:v>
                </c:pt>
                <c:pt idx="100">
                  <c:v>6.25</c:v>
                </c:pt>
                <c:pt idx="101">
                  <c:v>49.5</c:v>
                </c:pt>
                <c:pt idx="102">
                  <c:v>24</c:v>
                </c:pt>
                <c:pt idx="103">
                  <c:v>199.5</c:v>
                </c:pt>
                <c:pt idx="104">
                  <c:v>150</c:v>
                </c:pt>
                <c:pt idx="105">
                  <c:v>100.5</c:v>
                </c:pt>
                <c:pt idx="106">
                  <c:v>26</c:v>
                </c:pt>
                <c:pt idx="107">
                  <c:v>98.9</c:v>
                </c:pt>
                <c:pt idx="108">
                  <c:v>50.6</c:v>
                </c:pt>
                <c:pt idx="109">
                  <c:v>124.2</c:v>
                </c:pt>
                <c:pt idx="110">
                  <c:v>120</c:v>
                </c:pt>
                <c:pt idx="111">
                  <c:v>228.6</c:v>
                </c:pt>
                <c:pt idx="112">
                  <c:v>24</c:v>
                </c:pt>
                <c:pt idx="113">
                  <c:v>99</c:v>
                </c:pt>
                <c:pt idx="114">
                  <c:v>100.5</c:v>
                </c:pt>
                <c:pt idx="115">
                  <c:v>42</c:v>
                </c:pt>
                <c:pt idx="116">
                  <c:v>80.5</c:v>
                </c:pt>
                <c:pt idx="117">
                  <c:v>80</c:v>
                </c:pt>
                <c:pt idx="118">
                  <c:v>75</c:v>
                </c:pt>
                <c:pt idx="119">
                  <c:v>94.5</c:v>
                </c:pt>
                <c:pt idx="120">
                  <c:v>14.7</c:v>
                </c:pt>
                <c:pt idx="121">
                  <c:v>56.7</c:v>
                </c:pt>
                <c:pt idx="122">
                  <c:v>200</c:v>
                </c:pt>
                <c:pt idx="123">
                  <c:v>232.5</c:v>
                </c:pt>
                <c:pt idx="124">
                  <c:v>21</c:v>
                </c:pt>
                <c:pt idx="125">
                  <c:v>159</c:v>
                </c:pt>
                <c:pt idx="126">
                  <c:v>80</c:v>
                </c:pt>
                <c:pt idx="127">
                  <c:v>48</c:v>
                </c:pt>
                <c:pt idx="128">
                  <c:v>300.5</c:v>
                </c:pt>
                <c:pt idx="129">
                  <c:v>140.4</c:v>
                </c:pt>
                <c:pt idx="130">
                  <c:v>150</c:v>
                </c:pt>
                <c:pt idx="131">
                  <c:v>161</c:v>
                </c:pt>
                <c:pt idx="132">
                  <c:v>400.5</c:v>
                </c:pt>
                <c:pt idx="133">
                  <c:v>20</c:v>
                </c:pt>
                <c:pt idx="134">
                  <c:v>130.5</c:v>
                </c:pt>
                <c:pt idx="135">
                  <c:v>204.7</c:v>
                </c:pt>
                <c:pt idx="136">
                  <c:v>34.5</c:v>
                </c:pt>
                <c:pt idx="137">
                  <c:v>90</c:v>
                </c:pt>
                <c:pt idx="138">
                  <c:v>125.4</c:v>
                </c:pt>
                <c:pt idx="139">
                  <c:v>205.5</c:v>
                </c:pt>
                <c:pt idx="140">
                  <c:v>34.5</c:v>
                </c:pt>
                <c:pt idx="141">
                  <c:v>123</c:v>
                </c:pt>
                <c:pt idx="142">
                  <c:v>75</c:v>
                </c:pt>
                <c:pt idx="143">
                  <c:v>198</c:v>
                </c:pt>
                <c:pt idx="144">
                  <c:v>59.8</c:v>
                </c:pt>
                <c:pt idx="145">
                  <c:v>100</c:v>
                </c:pt>
                <c:pt idx="146">
                  <c:v>112.5</c:v>
                </c:pt>
                <c:pt idx="147">
                  <c:v>10</c:v>
                </c:pt>
                <c:pt idx="148">
                  <c:v>10</c:v>
                </c:pt>
                <c:pt idx="149">
                  <c:v>50.4</c:v>
                </c:pt>
                <c:pt idx="150">
                  <c:v>100.65</c:v>
                </c:pt>
                <c:pt idx="151">
                  <c:v>200</c:v>
                </c:pt>
                <c:pt idx="152">
                  <c:v>69</c:v>
                </c:pt>
                <c:pt idx="153">
                  <c:v>142.5</c:v>
                </c:pt>
                <c:pt idx="154">
                  <c:v>130.5</c:v>
                </c:pt>
                <c:pt idx="155">
                  <c:v>170.2</c:v>
                </c:pt>
                <c:pt idx="156">
                  <c:v>45</c:v>
                </c:pt>
                <c:pt idx="157">
                  <c:v>105</c:v>
                </c:pt>
                <c:pt idx="158">
                  <c:v>96</c:v>
                </c:pt>
                <c:pt idx="159">
                  <c:v>60</c:v>
                </c:pt>
                <c:pt idx="160">
                  <c:v>18.899999999999999</c:v>
                </c:pt>
                <c:pt idx="161">
                  <c:v>29.4</c:v>
                </c:pt>
                <c:pt idx="162">
                  <c:v>52.8</c:v>
                </c:pt>
                <c:pt idx="163">
                  <c:v>60.9</c:v>
                </c:pt>
                <c:pt idx="164">
                  <c:v>37.799999999999997</c:v>
                </c:pt>
                <c:pt idx="165">
                  <c:v>29.4</c:v>
                </c:pt>
                <c:pt idx="166">
                  <c:v>32.200000000000003</c:v>
                </c:pt>
                <c:pt idx="167">
                  <c:v>180</c:v>
                </c:pt>
                <c:pt idx="168">
                  <c:v>70.2</c:v>
                </c:pt>
                <c:pt idx="169">
                  <c:v>80</c:v>
                </c:pt>
                <c:pt idx="170">
                  <c:v>164</c:v>
                </c:pt>
                <c:pt idx="171">
                  <c:v>126.5</c:v>
                </c:pt>
                <c:pt idx="172">
                  <c:v>58.5</c:v>
                </c:pt>
                <c:pt idx="173">
                  <c:v>75</c:v>
                </c:pt>
                <c:pt idx="174">
                  <c:v>169.5</c:v>
                </c:pt>
                <c:pt idx="175">
                  <c:v>198</c:v>
                </c:pt>
                <c:pt idx="176">
                  <c:v>19.5</c:v>
                </c:pt>
                <c:pt idx="177">
                  <c:v>40.5</c:v>
                </c:pt>
                <c:pt idx="178">
                  <c:v>7.2</c:v>
                </c:pt>
                <c:pt idx="179">
                  <c:v>174.8</c:v>
                </c:pt>
                <c:pt idx="180">
                  <c:v>209</c:v>
                </c:pt>
                <c:pt idx="181">
                  <c:v>94</c:v>
                </c:pt>
                <c:pt idx="182">
                  <c:v>118.5</c:v>
                </c:pt>
                <c:pt idx="183">
                  <c:v>150</c:v>
                </c:pt>
                <c:pt idx="184">
                  <c:v>198</c:v>
                </c:pt>
                <c:pt idx="185">
                  <c:v>24</c:v>
                </c:pt>
                <c:pt idx="186">
                  <c:v>99</c:v>
                </c:pt>
                <c:pt idx="187">
                  <c:v>129</c:v>
                </c:pt>
                <c:pt idx="188">
                  <c:v>29.7</c:v>
                </c:pt>
                <c:pt idx="189">
                  <c:v>100.5</c:v>
                </c:pt>
                <c:pt idx="190">
                  <c:v>25</c:v>
                </c:pt>
                <c:pt idx="191">
                  <c:v>120</c:v>
                </c:pt>
                <c:pt idx="192">
                  <c:v>100</c:v>
                </c:pt>
                <c:pt idx="193">
                  <c:v>58.8</c:v>
                </c:pt>
                <c:pt idx="194">
                  <c:v>100.5</c:v>
                </c:pt>
                <c:pt idx="195">
                  <c:v>145.19999999999999</c:v>
                </c:pt>
                <c:pt idx="196">
                  <c:v>99</c:v>
                </c:pt>
                <c:pt idx="197">
                  <c:v>165.6</c:v>
                </c:pt>
                <c:pt idx="198">
                  <c:v>180</c:v>
                </c:pt>
                <c:pt idx="199">
                  <c:v>150</c:v>
                </c:pt>
                <c:pt idx="200">
                  <c:v>100.5</c:v>
                </c:pt>
                <c:pt idx="201">
                  <c:v>123</c:v>
                </c:pt>
                <c:pt idx="202">
                  <c:v>153</c:v>
                </c:pt>
                <c:pt idx="203">
                  <c:v>67.650000000000006</c:v>
                </c:pt>
                <c:pt idx="204">
                  <c:v>81</c:v>
                </c:pt>
                <c:pt idx="205">
                  <c:v>106.5</c:v>
                </c:pt>
                <c:pt idx="206">
                  <c:v>150</c:v>
                </c:pt>
                <c:pt idx="207">
                  <c:v>196.5</c:v>
                </c:pt>
                <c:pt idx="208">
                  <c:v>49.5</c:v>
                </c:pt>
                <c:pt idx="209">
                  <c:v>6.5</c:v>
                </c:pt>
                <c:pt idx="210">
                  <c:v>10</c:v>
                </c:pt>
                <c:pt idx="211">
                  <c:v>10</c:v>
                </c:pt>
                <c:pt idx="212">
                  <c:v>10</c:v>
                </c:pt>
                <c:pt idx="213">
                  <c:v>10</c:v>
                </c:pt>
                <c:pt idx="214">
                  <c:v>42</c:v>
                </c:pt>
                <c:pt idx="215">
                  <c:v>42</c:v>
                </c:pt>
                <c:pt idx="216">
                  <c:v>197</c:v>
                </c:pt>
                <c:pt idx="217">
                  <c:v>29.4</c:v>
                </c:pt>
                <c:pt idx="218">
                  <c:v>249</c:v>
                </c:pt>
                <c:pt idx="219">
                  <c:v>149.1</c:v>
                </c:pt>
                <c:pt idx="220">
                  <c:v>81</c:v>
                </c:pt>
                <c:pt idx="221">
                  <c:v>96.6</c:v>
                </c:pt>
                <c:pt idx="222">
                  <c:v>100.8</c:v>
                </c:pt>
                <c:pt idx="223">
                  <c:v>63</c:v>
                </c:pt>
                <c:pt idx="224">
                  <c:v>98.7</c:v>
                </c:pt>
                <c:pt idx="225">
                  <c:v>70</c:v>
                </c:pt>
                <c:pt idx="226">
                  <c:v>99</c:v>
                </c:pt>
                <c:pt idx="227">
                  <c:v>98.9</c:v>
                </c:pt>
                <c:pt idx="228">
                  <c:v>100</c:v>
                </c:pt>
                <c:pt idx="229">
                  <c:v>100</c:v>
                </c:pt>
                <c:pt idx="230">
                  <c:v>115.5</c:v>
                </c:pt>
                <c:pt idx="231">
                  <c:v>199.5</c:v>
                </c:pt>
                <c:pt idx="232">
                  <c:v>102</c:v>
                </c:pt>
                <c:pt idx="233">
                  <c:v>66</c:v>
                </c:pt>
                <c:pt idx="234">
                  <c:v>100.65</c:v>
                </c:pt>
                <c:pt idx="235">
                  <c:v>69.599999999999994</c:v>
                </c:pt>
                <c:pt idx="236">
                  <c:v>150</c:v>
                </c:pt>
                <c:pt idx="237">
                  <c:v>98.9</c:v>
                </c:pt>
                <c:pt idx="238">
                  <c:v>150</c:v>
                </c:pt>
                <c:pt idx="239">
                  <c:v>201.6</c:v>
                </c:pt>
                <c:pt idx="240">
                  <c:v>49.5</c:v>
                </c:pt>
                <c:pt idx="241">
                  <c:v>199.65</c:v>
                </c:pt>
                <c:pt idx="242">
                  <c:v>28.5</c:v>
                </c:pt>
                <c:pt idx="243">
                  <c:v>50.4</c:v>
                </c:pt>
                <c:pt idx="244">
                  <c:v>174.3</c:v>
                </c:pt>
                <c:pt idx="245">
                  <c:v>102.3</c:v>
                </c:pt>
                <c:pt idx="246">
                  <c:v>99</c:v>
                </c:pt>
                <c:pt idx="247">
                  <c:v>99</c:v>
                </c:pt>
                <c:pt idx="248">
                  <c:v>400.3</c:v>
                </c:pt>
                <c:pt idx="249">
                  <c:v>102</c:v>
                </c:pt>
                <c:pt idx="250">
                  <c:v>146</c:v>
                </c:pt>
                <c:pt idx="251">
                  <c:v>10.5</c:v>
                </c:pt>
                <c:pt idx="252">
                  <c:v>10.5</c:v>
                </c:pt>
                <c:pt idx="253">
                  <c:v>160</c:v>
                </c:pt>
                <c:pt idx="254">
                  <c:v>101.2</c:v>
                </c:pt>
                <c:pt idx="255">
                  <c:v>152.61000000000001</c:v>
                </c:pt>
                <c:pt idx="256">
                  <c:v>79.5</c:v>
                </c:pt>
                <c:pt idx="257">
                  <c:v>103.5</c:v>
                </c:pt>
                <c:pt idx="258">
                  <c:v>72</c:v>
                </c:pt>
                <c:pt idx="259">
                  <c:v>120</c:v>
                </c:pt>
                <c:pt idx="260">
                  <c:v>49.5</c:v>
                </c:pt>
                <c:pt idx="261">
                  <c:v>112.5</c:v>
                </c:pt>
                <c:pt idx="262">
                  <c:v>149.5</c:v>
                </c:pt>
                <c:pt idx="263">
                  <c:v>51</c:v>
                </c:pt>
                <c:pt idx="264">
                  <c:v>100.5</c:v>
                </c:pt>
                <c:pt idx="265">
                  <c:v>125</c:v>
                </c:pt>
                <c:pt idx="266">
                  <c:v>99</c:v>
                </c:pt>
                <c:pt idx="267">
                  <c:v>63</c:v>
                </c:pt>
                <c:pt idx="268">
                  <c:v>115.5</c:v>
                </c:pt>
                <c:pt idx="269">
                  <c:v>283.2</c:v>
                </c:pt>
                <c:pt idx="270">
                  <c:v>60</c:v>
                </c:pt>
                <c:pt idx="271">
                  <c:v>99</c:v>
                </c:pt>
                <c:pt idx="272">
                  <c:v>51</c:v>
                </c:pt>
                <c:pt idx="273">
                  <c:v>39</c:v>
                </c:pt>
                <c:pt idx="274">
                  <c:v>217.5</c:v>
                </c:pt>
                <c:pt idx="275">
                  <c:v>14</c:v>
                </c:pt>
                <c:pt idx="276">
                  <c:v>52.5</c:v>
                </c:pt>
                <c:pt idx="277">
                  <c:v>44.55</c:v>
                </c:pt>
                <c:pt idx="278">
                  <c:v>39</c:v>
                </c:pt>
                <c:pt idx="279">
                  <c:v>98.9</c:v>
                </c:pt>
                <c:pt idx="280">
                  <c:v>126</c:v>
                </c:pt>
                <c:pt idx="281">
                  <c:v>179.85</c:v>
                </c:pt>
                <c:pt idx="282">
                  <c:v>44</c:v>
                </c:pt>
                <c:pt idx="283">
                  <c:v>106</c:v>
                </c:pt>
                <c:pt idx="284">
                  <c:v>10.5</c:v>
                </c:pt>
                <c:pt idx="285">
                  <c:v>66</c:v>
                </c:pt>
                <c:pt idx="286">
                  <c:v>199.65</c:v>
                </c:pt>
                <c:pt idx="287">
                  <c:v>106.5</c:v>
                </c:pt>
                <c:pt idx="288">
                  <c:v>114</c:v>
                </c:pt>
                <c:pt idx="289">
                  <c:v>62.5</c:v>
                </c:pt>
                <c:pt idx="290">
                  <c:v>100.5</c:v>
                </c:pt>
                <c:pt idx="291">
                  <c:v>100.5</c:v>
                </c:pt>
                <c:pt idx="292">
                  <c:v>20</c:v>
                </c:pt>
                <c:pt idx="293">
                  <c:v>97.5</c:v>
                </c:pt>
                <c:pt idx="294">
                  <c:v>99</c:v>
                </c:pt>
                <c:pt idx="295">
                  <c:v>203.5</c:v>
                </c:pt>
                <c:pt idx="296">
                  <c:v>57</c:v>
                </c:pt>
                <c:pt idx="297">
                  <c:v>120</c:v>
                </c:pt>
                <c:pt idx="298">
                  <c:v>150</c:v>
                </c:pt>
                <c:pt idx="299">
                  <c:v>54</c:v>
                </c:pt>
                <c:pt idx="300">
                  <c:v>9.9</c:v>
                </c:pt>
                <c:pt idx="301">
                  <c:v>101.2</c:v>
                </c:pt>
                <c:pt idx="302">
                  <c:v>136.6</c:v>
                </c:pt>
                <c:pt idx="303">
                  <c:v>59.8</c:v>
                </c:pt>
                <c:pt idx="304">
                  <c:v>202.4</c:v>
                </c:pt>
                <c:pt idx="305">
                  <c:v>65.099999999999994</c:v>
                </c:pt>
                <c:pt idx="306">
                  <c:v>98.7</c:v>
                </c:pt>
                <c:pt idx="307">
                  <c:v>98.7</c:v>
                </c:pt>
                <c:pt idx="308">
                  <c:v>62.4</c:v>
                </c:pt>
                <c:pt idx="309">
                  <c:v>16.8</c:v>
                </c:pt>
                <c:pt idx="310">
                  <c:v>200.1</c:v>
                </c:pt>
                <c:pt idx="311">
                  <c:v>210</c:v>
                </c:pt>
                <c:pt idx="312">
                  <c:v>100.80000000000001</c:v>
                </c:pt>
                <c:pt idx="313">
                  <c:v>12.5</c:v>
                </c:pt>
                <c:pt idx="314">
                  <c:v>201.6</c:v>
                </c:pt>
                <c:pt idx="315">
                  <c:v>99.2</c:v>
                </c:pt>
                <c:pt idx="316">
                  <c:v>102.4</c:v>
                </c:pt>
                <c:pt idx="317">
                  <c:v>99</c:v>
                </c:pt>
                <c:pt idx="318">
                  <c:v>200.2</c:v>
                </c:pt>
                <c:pt idx="319">
                  <c:v>99</c:v>
                </c:pt>
                <c:pt idx="320">
                  <c:v>70</c:v>
                </c:pt>
                <c:pt idx="321">
                  <c:v>50</c:v>
                </c:pt>
                <c:pt idx="322">
                  <c:v>300</c:v>
                </c:pt>
                <c:pt idx="323">
                  <c:v>102.4</c:v>
                </c:pt>
                <c:pt idx="324">
                  <c:v>103.5</c:v>
                </c:pt>
                <c:pt idx="325">
                  <c:v>87</c:v>
                </c:pt>
                <c:pt idx="326">
                  <c:v>198</c:v>
                </c:pt>
                <c:pt idx="327">
                  <c:v>151.80000000000001</c:v>
                </c:pt>
                <c:pt idx="328">
                  <c:v>150</c:v>
                </c:pt>
                <c:pt idx="329">
                  <c:v>36.799999999999997</c:v>
                </c:pt>
                <c:pt idx="330">
                  <c:v>111</c:v>
                </c:pt>
                <c:pt idx="331">
                  <c:v>100.8</c:v>
                </c:pt>
                <c:pt idx="332">
                  <c:v>36.799999999999997</c:v>
                </c:pt>
                <c:pt idx="333">
                  <c:v>124.5</c:v>
                </c:pt>
                <c:pt idx="334">
                  <c:v>20</c:v>
                </c:pt>
                <c:pt idx="335">
                  <c:v>100.5</c:v>
                </c:pt>
                <c:pt idx="336">
                  <c:v>20.75</c:v>
                </c:pt>
                <c:pt idx="337">
                  <c:v>148.80000000000001</c:v>
                </c:pt>
                <c:pt idx="338">
                  <c:v>25.3</c:v>
                </c:pt>
                <c:pt idx="339">
                  <c:v>20</c:v>
                </c:pt>
                <c:pt idx="340">
                  <c:v>19.5</c:v>
                </c:pt>
                <c:pt idx="341">
                  <c:v>174.8</c:v>
                </c:pt>
                <c:pt idx="342">
                  <c:v>48</c:v>
                </c:pt>
                <c:pt idx="343">
                  <c:v>90</c:v>
                </c:pt>
                <c:pt idx="344">
                  <c:v>66</c:v>
                </c:pt>
                <c:pt idx="345">
                  <c:v>25.5</c:v>
                </c:pt>
                <c:pt idx="346">
                  <c:v>100.5</c:v>
                </c:pt>
                <c:pt idx="347">
                  <c:v>22.5</c:v>
                </c:pt>
                <c:pt idx="348">
                  <c:v>21</c:v>
                </c:pt>
                <c:pt idx="349">
                  <c:v>21</c:v>
                </c:pt>
                <c:pt idx="350">
                  <c:v>10.5</c:v>
                </c:pt>
                <c:pt idx="351">
                  <c:v>101.19999999999999</c:v>
                </c:pt>
                <c:pt idx="352">
                  <c:v>10</c:v>
                </c:pt>
                <c:pt idx="353">
                  <c:v>10</c:v>
                </c:pt>
                <c:pt idx="354">
                  <c:v>150</c:v>
                </c:pt>
                <c:pt idx="355">
                  <c:v>9</c:v>
                </c:pt>
                <c:pt idx="356">
                  <c:v>148.5</c:v>
                </c:pt>
                <c:pt idx="357">
                  <c:v>60</c:v>
                </c:pt>
                <c:pt idx="358">
                  <c:v>201</c:v>
                </c:pt>
                <c:pt idx="359">
                  <c:v>50</c:v>
                </c:pt>
                <c:pt idx="360">
                  <c:v>150</c:v>
                </c:pt>
                <c:pt idx="361">
                  <c:v>6</c:v>
                </c:pt>
                <c:pt idx="362">
                  <c:v>150</c:v>
                </c:pt>
                <c:pt idx="363">
                  <c:v>443.9</c:v>
                </c:pt>
                <c:pt idx="364">
                  <c:v>150</c:v>
                </c:pt>
                <c:pt idx="365">
                  <c:v>199.8</c:v>
                </c:pt>
                <c:pt idx="366">
                  <c:v>119.6</c:v>
                </c:pt>
                <c:pt idx="367">
                  <c:v>100.8</c:v>
                </c:pt>
                <c:pt idx="368">
                  <c:v>250.8</c:v>
                </c:pt>
                <c:pt idx="369">
                  <c:v>79.2</c:v>
                </c:pt>
                <c:pt idx="370">
                  <c:v>201.3</c:v>
                </c:pt>
                <c:pt idx="371">
                  <c:v>21</c:v>
                </c:pt>
                <c:pt idx="372">
                  <c:v>10</c:v>
                </c:pt>
                <c:pt idx="373">
                  <c:v>42.5</c:v>
                </c:pt>
                <c:pt idx="374">
                  <c:v>99</c:v>
                </c:pt>
                <c:pt idx="375">
                  <c:v>129</c:v>
                </c:pt>
                <c:pt idx="376">
                  <c:v>150.4</c:v>
                </c:pt>
                <c:pt idx="377">
                  <c:v>150.4</c:v>
                </c:pt>
                <c:pt idx="378">
                  <c:v>20.5</c:v>
                </c:pt>
                <c:pt idx="379">
                  <c:v>99</c:v>
                </c:pt>
                <c:pt idx="380">
                  <c:v>205</c:v>
                </c:pt>
                <c:pt idx="381">
                  <c:v>30</c:v>
                </c:pt>
                <c:pt idx="382">
                  <c:v>132</c:v>
                </c:pt>
                <c:pt idx="383">
                  <c:v>64.5</c:v>
                </c:pt>
                <c:pt idx="384">
                  <c:v>250.2</c:v>
                </c:pt>
                <c:pt idx="385">
                  <c:v>43.2</c:v>
                </c:pt>
                <c:pt idx="386">
                  <c:v>50.4</c:v>
                </c:pt>
                <c:pt idx="387">
                  <c:v>19.8</c:v>
                </c:pt>
                <c:pt idx="388">
                  <c:v>102.4</c:v>
                </c:pt>
                <c:pt idx="389">
                  <c:v>19.8</c:v>
                </c:pt>
                <c:pt idx="390">
                  <c:v>22.4</c:v>
                </c:pt>
                <c:pt idx="391">
                  <c:v>239.4</c:v>
                </c:pt>
                <c:pt idx="392">
                  <c:v>49.5</c:v>
                </c:pt>
                <c:pt idx="393">
                  <c:v>129.6</c:v>
                </c:pt>
                <c:pt idx="394">
                  <c:v>78.2</c:v>
                </c:pt>
                <c:pt idx="395">
                  <c:v>102</c:v>
                </c:pt>
                <c:pt idx="396">
                  <c:v>168</c:v>
                </c:pt>
                <c:pt idx="397">
                  <c:v>151.19999999999999</c:v>
                </c:pt>
                <c:pt idx="398">
                  <c:v>10</c:v>
                </c:pt>
                <c:pt idx="399">
                  <c:v>150</c:v>
                </c:pt>
                <c:pt idx="400">
                  <c:v>50</c:v>
                </c:pt>
                <c:pt idx="401">
                  <c:v>201.3</c:v>
                </c:pt>
                <c:pt idx="402">
                  <c:v>205.5</c:v>
                </c:pt>
                <c:pt idx="403">
                  <c:v>162</c:v>
                </c:pt>
                <c:pt idx="404">
                  <c:v>21</c:v>
                </c:pt>
                <c:pt idx="405">
                  <c:v>45</c:v>
                </c:pt>
                <c:pt idx="406">
                  <c:v>19.5</c:v>
                </c:pt>
                <c:pt idx="407">
                  <c:v>19.5</c:v>
                </c:pt>
                <c:pt idx="408">
                  <c:v>60</c:v>
                </c:pt>
                <c:pt idx="409">
                  <c:v>20</c:v>
                </c:pt>
                <c:pt idx="410">
                  <c:v>12</c:v>
                </c:pt>
                <c:pt idx="411">
                  <c:v>50.599999999999994</c:v>
                </c:pt>
                <c:pt idx="412">
                  <c:v>10.5</c:v>
                </c:pt>
                <c:pt idx="413">
                  <c:v>195.5</c:v>
                </c:pt>
                <c:pt idx="414">
                  <c:v>13.5</c:v>
                </c:pt>
                <c:pt idx="415">
                  <c:v>12</c:v>
                </c:pt>
                <c:pt idx="416">
                  <c:v>10.5</c:v>
                </c:pt>
                <c:pt idx="417">
                  <c:v>78.2</c:v>
                </c:pt>
                <c:pt idx="418">
                  <c:v>81</c:v>
                </c:pt>
                <c:pt idx="419">
                  <c:v>40</c:v>
                </c:pt>
                <c:pt idx="420">
                  <c:v>40.5</c:v>
                </c:pt>
                <c:pt idx="421">
                  <c:v>74</c:v>
                </c:pt>
                <c:pt idx="422">
                  <c:v>38</c:v>
                </c:pt>
                <c:pt idx="423">
                  <c:v>102</c:v>
                </c:pt>
                <c:pt idx="424">
                  <c:v>36</c:v>
                </c:pt>
                <c:pt idx="425">
                  <c:v>102.5</c:v>
                </c:pt>
                <c:pt idx="426">
                  <c:v>97.6</c:v>
                </c:pt>
                <c:pt idx="427">
                  <c:v>10</c:v>
                </c:pt>
                <c:pt idx="428">
                  <c:v>15</c:v>
                </c:pt>
                <c:pt idx="429">
                  <c:v>298.45</c:v>
                </c:pt>
                <c:pt idx="430">
                  <c:v>105</c:v>
                </c:pt>
                <c:pt idx="431">
                  <c:v>105</c:v>
                </c:pt>
                <c:pt idx="432">
                  <c:v>91.2</c:v>
                </c:pt>
                <c:pt idx="433">
                  <c:v>199.92</c:v>
                </c:pt>
                <c:pt idx="434">
                  <c:v>119.7</c:v>
                </c:pt>
                <c:pt idx="435">
                  <c:v>100.8</c:v>
                </c:pt>
                <c:pt idx="436">
                  <c:v>100</c:v>
                </c:pt>
                <c:pt idx="437">
                  <c:v>235.2</c:v>
                </c:pt>
                <c:pt idx="438">
                  <c:v>50</c:v>
                </c:pt>
                <c:pt idx="439">
                  <c:v>101.2</c:v>
                </c:pt>
                <c:pt idx="440">
                  <c:v>105.75</c:v>
                </c:pt>
                <c:pt idx="441">
                  <c:v>139.4</c:v>
                </c:pt>
                <c:pt idx="442">
                  <c:v>37.5</c:v>
                </c:pt>
                <c:pt idx="443">
                  <c:v>200.1</c:v>
                </c:pt>
                <c:pt idx="444">
                  <c:v>75</c:v>
                </c:pt>
                <c:pt idx="445">
                  <c:v>470.40000000000003</c:v>
                </c:pt>
                <c:pt idx="446">
                  <c:v>148.80000000000001</c:v>
                </c:pt>
                <c:pt idx="447">
                  <c:v>55.35</c:v>
                </c:pt>
                <c:pt idx="448">
                  <c:v>140.80000000000001</c:v>
                </c:pt>
                <c:pt idx="449">
                  <c:v>225</c:v>
                </c:pt>
                <c:pt idx="450">
                  <c:v>30</c:v>
                </c:pt>
                <c:pt idx="451">
                  <c:v>109.5</c:v>
                </c:pt>
                <c:pt idx="452">
                  <c:v>80</c:v>
                </c:pt>
                <c:pt idx="453">
                  <c:v>80</c:v>
                </c:pt>
                <c:pt idx="454">
                  <c:v>99.2</c:v>
                </c:pt>
                <c:pt idx="455">
                  <c:v>151.79999999999998</c:v>
                </c:pt>
                <c:pt idx="456">
                  <c:v>99</c:v>
                </c:pt>
                <c:pt idx="457">
                  <c:v>201</c:v>
                </c:pt>
                <c:pt idx="458">
                  <c:v>8</c:v>
                </c:pt>
                <c:pt idx="459">
                  <c:v>36</c:v>
                </c:pt>
                <c:pt idx="460">
                  <c:v>102</c:v>
                </c:pt>
                <c:pt idx="461">
                  <c:v>104.4</c:v>
                </c:pt>
                <c:pt idx="462">
                  <c:v>138</c:v>
                </c:pt>
                <c:pt idx="463">
                  <c:v>28.8</c:v>
                </c:pt>
                <c:pt idx="464">
                  <c:v>211.38000000000002</c:v>
                </c:pt>
                <c:pt idx="465">
                  <c:v>30</c:v>
                </c:pt>
                <c:pt idx="466">
                  <c:v>215.25</c:v>
                </c:pt>
                <c:pt idx="467">
                  <c:v>28</c:v>
                </c:pt>
                <c:pt idx="468">
                  <c:v>21</c:v>
                </c:pt>
                <c:pt idx="469">
                  <c:v>32</c:v>
                </c:pt>
                <c:pt idx="470">
                  <c:v>64</c:v>
                </c:pt>
                <c:pt idx="471">
                  <c:v>14.4</c:v>
                </c:pt>
                <c:pt idx="472">
                  <c:v>80</c:v>
                </c:pt>
                <c:pt idx="473">
                  <c:v>102.49999999999999</c:v>
                </c:pt>
                <c:pt idx="474">
                  <c:v>127.80000000000001</c:v>
                </c:pt>
                <c:pt idx="475">
                  <c:v>304</c:v>
                </c:pt>
                <c:pt idx="476">
                  <c:v>222.78</c:v>
                </c:pt>
                <c:pt idx="477">
                  <c:v>200</c:v>
                </c:pt>
                <c:pt idx="478">
                  <c:v>120</c:v>
                </c:pt>
                <c:pt idx="479">
                  <c:v>40</c:v>
                </c:pt>
                <c:pt idx="480">
                  <c:v>30.75</c:v>
                </c:pt>
                <c:pt idx="481">
                  <c:v>20</c:v>
                </c:pt>
                <c:pt idx="482">
                  <c:v>18</c:v>
                </c:pt>
                <c:pt idx="483">
                  <c:v>40</c:v>
                </c:pt>
                <c:pt idx="484">
                  <c:v>290</c:v>
                </c:pt>
                <c:pt idx="485">
                  <c:v>290</c:v>
                </c:pt>
                <c:pt idx="486">
                  <c:v>150</c:v>
                </c:pt>
                <c:pt idx="487">
                  <c:v>217.08</c:v>
                </c:pt>
                <c:pt idx="488">
                  <c:v>100.8</c:v>
                </c:pt>
                <c:pt idx="489">
                  <c:v>9</c:v>
                </c:pt>
                <c:pt idx="490">
                  <c:v>61.2</c:v>
                </c:pt>
                <c:pt idx="491">
                  <c:v>110.4</c:v>
                </c:pt>
                <c:pt idx="492">
                  <c:v>189</c:v>
                </c:pt>
                <c:pt idx="493">
                  <c:v>49</c:v>
                </c:pt>
                <c:pt idx="494">
                  <c:v>162</c:v>
                </c:pt>
                <c:pt idx="495">
                  <c:v>69</c:v>
                </c:pt>
                <c:pt idx="496">
                  <c:v>46</c:v>
                </c:pt>
                <c:pt idx="497">
                  <c:v>99</c:v>
                </c:pt>
                <c:pt idx="498">
                  <c:v>10</c:v>
                </c:pt>
                <c:pt idx="499">
                  <c:v>143.5</c:v>
                </c:pt>
                <c:pt idx="500">
                  <c:v>78.2</c:v>
                </c:pt>
                <c:pt idx="501">
                  <c:v>57.6</c:v>
                </c:pt>
                <c:pt idx="502">
                  <c:v>120</c:v>
                </c:pt>
                <c:pt idx="503">
                  <c:v>24</c:v>
                </c:pt>
                <c:pt idx="504">
                  <c:v>10</c:v>
                </c:pt>
                <c:pt idx="505">
                  <c:v>63</c:v>
                </c:pt>
                <c:pt idx="506">
                  <c:v>132</c:v>
                </c:pt>
                <c:pt idx="507">
                  <c:v>48</c:v>
                </c:pt>
                <c:pt idx="508">
                  <c:v>342.7</c:v>
                </c:pt>
                <c:pt idx="509">
                  <c:v>189</c:v>
                </c:pt>
                <c:pt idx="510">
                  <c:v>34.200000000000003</c:v>
                </c:pt>
                <c:pt idx="511">
                  <c:v>9</c:v>
                </c:pt>
                <c:pt idx="512">
                  <c:v>19.2</c:v>
                </c:pt>
                <c:pt idx="513">
                  <c:v>28.5</c:v>
                </c:pt>
                <c:pt idx="514">
                  <c:v>15</c:v>
                </c:pt>
                <c:pt idx="515">
                  <c:v>10</c:v>
                </c:pt>
                <c:pt idx="516">
                  <c:v>6</c:v>
                </c:pt>
                <c:pt idx="517">
                  <c:v>44.65</c:v>
                </c:pt>
                <c:pt idx="518">
                  <c:v>249.75</c:v>
                </c:pt>
                <c:pt idx="519">
                  <c:v>8</c:v>
                </c:pt>
                <c:pt idx="520">
                  <c:v>100.3</c:v>
                </c:pt>
                <c:pt idx="521">
                  <c:v>74.8</c:v>
                </c:pt>
                <c:pt idx="522">
                  <c:v>74.8</c:v>
                </c:pt>
                <c:pt idx="523">
                  <c:v>23.8</c:v>
                </c:pt>
                <c:pt idx="524">
                  <c:v>42.660000000000004</c:v>
                </c:pt>
                <c:pt idx="525">
                  <c:v>136.80000000000001</c:v>
                </c:pt>
                <c:pt idx="526">
                  <c:v>89.65</c:v>
                </c:pt>
                <c:pt idx="527">
                  <c:v>288.60000000000002</c:v>
                </c:pt>
                <c:pt idx="528">
                  <c:v>218.3</c:v>
                </c:pt>
                <c:pt idx="529">
                  <c:v>19.8</c:v>
                </c:pt>
                <c:pt idx="530">
                  <c:v>211.22</c:v>
                </c:pt>
                <c:pt idx="531">
                  <c:v>48</c:v>
                </c:pt>
                <c:pt idx="532">
                  <c:v>251.02200000000002</c:v>
                </c:pt>
                <c:pt idx="533">
                  <c:v>199.9</c:v>
                </c:pt>
                <c:pt idx="534">
                  <c:v>200.6</c:v>
                </c:pt>
                <c:pt idx="535">
                  <c:v>160.94999999999999</c:v>
                </c:pt>
                <c:pt idx="536">
                  <c:v>198.9</c:v>
                </c:pt>
                <c:pt idx="537">
                  <c:v>60</c:v>
                </c:pt>
                <c:pt idx="538">
                  <c:v>68</c:v>
                </c:pt>
                <c:pt idx="539">
                  <c:v>14.95</c:v>
                </c:pt>
                <c:pt idx="540">
                  <c:v>249.9</c:v>
                </c:pt>
                <c:pt idx="541">
                  <c:v>119.646</c:v>
                </c:pt>
                <c:pt idx="542">
                  <c:v>140.76</c:v>
                </c:pt>
                <c:pt idx="543">
                  <c:v>204.8</c:v>
                </c:pt>
                <c:pt idx="544">
                  <c:v>150</c:v>
                </c:pt>
                <c:pt idx="545">
                  <c:v>148.6</c:v>
                </c:pt>
                <c:pt idx="546">
                  <c:v>181.7</c:v>
                </c:pt>
                <c:pt idx="547">
                  <c:v>50.4</c:v>
                </c:pt>
                <c:pt idx="548">
                  <c:v>211.22</c:v>
                </c:pt>
                <c:pt idx="549">
                  <c:v>200</c:v>
                </c:pt>
                <c:pt idx="550">
                  <c:v>74.800000000000097</c:v>
                </c:pt>
                <c:pt idx="551">
                  <c:v>10</c:v>
                </c:pt>
                <c:pt idx="552">
                  <c:v>100.3</c:v>
                </c:pt>
                <c:pt idx="553">
                  <c:v>198.9</c:v>
                </c:pt>
                <c:pt idx="554">
                  <c:v>266.8</c:v>
                </c:pt>
                <c:pt idx="555">
                  <c:v>75</c:v>
                </c:pt>
                <c:pt idx="556">
                  <c:v>200.6</c:v>
                </c:pt>
                <c:pt idx="557">
                  <c:v>19.5</c:v>
                </c:pt>
                <c:pt idx="558">
                  <c:v>20</c:v>
                </c:pt>
                <c:pt idx="559">
                  <c:v>99</c:v>
                </c:pt>
                <c:pt idx="560">
                  <c:v>93.960000000000008</c:v>
                </c:pt>
                <c:pt idx="561">
                  <c:v>110.98</c:v>
                </c:pt>
                <c:pt idx="562">
                  <c:v>40</c:v>
                </c:pt>
                <c:pt idx="563">
                  <c:v>9.7200000000000006</c:v>
                </c:pt>
                <c:pt idx="564">
                  <c:v>34.200000000000003</c:v>
                </c:pt>
                <c:pt idx="565">
                  <c:v>112</c:v>
                </c:pt>
                <c:pt idx="566">
                  <c:v>16.2</c:v>
                </c:pt>
                <c:pt idx="567">
                  <c:v>11.5</c:v>
                </c:pt>
                <c:pt idx="568">
                  <c:v>150</c:v>
                </c:pt>
                <c:pt idx="569">
                  <c:v>299.7</c:v>
                </c:pt>
                <c:pt idx="570">
                  <c:v>299.7</c:v>
                </c:pt>
                <c:pt idx="571">
                  <c:v>79.55</c:v>
                </c:pt>
                <c:pt idx="572">
                  <c:v>200</c:v>
                </c:pt>
                <c:pt idx="573">
                  <c:v>194</c:v>
                </c:pt>
                <c:pt idx="574">
                  <c:v>18</c:v>
                </c:pt>
                <c:pt idx="575">
                  <c:v>200.1</c:v>
                </c:pt>
                <c:pt idx="576">
                  <c:v>250</c:v>
                </c:pt>
                <c:pt idx="577">
                  <c:v>150</c:v>
                </c:pt>
                <c:pt idx="578">
                  <c:v>198.7</c:v>
                </c:pt>
                <c:pt idx="579">
                  <c:v>165</c:v>
                </c:pt>
                <c:pt idx="580">
                  <c:v>73.5</c:v>
                </c:pt>
                <c:pt idx="581">
                  <c:v>200</c:v>
                </c:pt>
                <c:pt idx="582">
                  <c:v>207</c:v>
                </c:pt>
                <c:pt idx="583">
                  <c:v>150</c:v>
                </c:pt>
                <c:pt idx="584">
                  <c:v>200</c:v>
                </c:pt>
                <c:pt idx="585">
                  <c:v>180</c:v>
                </c:pt>
                <c:pt idx="586">
                  <c:v>150</c:v>
                </c:pt>
                <c:pt idx="587">
                  <c:v>200</c:v>
                </c:pt>
                <c:pt idx="588">
                  <c:v>202</c:v>
                </c:pt>
                <c:pt idx="589">
                  <c:v>164.68</c:v>
                </c:pt>
                <c:pt idx="590">
                  <c:v>249.2</c:v>
                </c:pt>
                <c:pt idx="591">
                  <c:v>98</c:v>
                </c:pt>
                <c:pt idx="592">
                  <c:v>299</c:v>
                </c:pt>
                <c:pt idx="593">
                  <c:v>149.6</c:v>
                </c:pt>
                <c:pt idx="594">
                  <c:v>249.7</c:v>
                </c:pt>
                <c:pt idx="595">
                  <c:v>19.8</c:v>
                </c:pt>
                <c:pt idx="596">
                  <c:v>200</c:v>
                </c:pt>
                <c:pt idx="597">
                  <c:v>110</c:v>
                </c:pt>
                <c:pt idx="598">
                  <c:v>110</c:v>
                </c:pt>
                <c:pt idx="599">
                  <c:v>495.01</c:v>
                </c:pt>
                <c:pt idx="600">
                  <c:v>7.04</c:v>
                </c:pt>
                <c:pt idx="601">
                  <c:v>211.22</c:v>
                </c:pt>
                <c:pt idx="602">
                  <c:v>204.09</c:v>
                </c:pt>
                <c:pt idx="603">
                  <c:v>150.36000000000001</c:v>
                </c:pt>
                <c:pt idx="604">
                  <c:v>48.3</c:v>
                </c:pt>
                <c:pt idx="605">
                  <c:v>100</c:v>
                </c:pt>
                <c:pt idx="606">
                  <c:v>200</c:v>
                </c:pt>
                <c:pt idx="607">
                  <c:v>74</c:v>
                </c:pt>
                <c:pt idx="608">
                  <c:v>98.1</c:v>
                </c:pt>
                <c:pt idx="609">
                  <c:v>78</c:v>
                </c:pt>
                <c:pt idx="610">
                  <c:v>95</c:v>
                </c:pt>
                <c:pt idx="611">
                  <c:v>150</c:v>
                </c:pt>
                <c:pt idx="612">
                  <c:v>175.1</c:v>
                </c:pt>
                <c:pt idx="613">
                  <c:v>147.6</c:v>
                </c:pt>
                <c:pt idx="614">
                  <c:v>85.9</c:v>
                </c:pt>
                <c:pt idx="615">
                  <c:v>107.5</c:v>
                </c:pt>
                <c:pt idx="616">
                  <c:v>30</c:v>
                </c:pt>
                <c:pt idx="617">
                  <c:v>20</c:v>
                </c:pt>
                <c:pt idx="618">
                  <c:v>149.5</c:v>
                </c:pt>
                <c:pt idx="619">
                  <c:v>99</c:v>
                </c:pt>
                <c:pt idx="620">
                  <c:v>14.25</c:v>
                </c:pt>
                <c:pt idx="621">
                  <c:v>125.58</c:v>
                </c:pt>
                <c:pt idx="622">
                  <c:v>72</c:v>
                </c:pt>
                <c:pt idx="623">
                  <c:v>400</c:v>
                </c:pt>
                <c:pt idx="624">
                  <c:v>230</c:v>
                </c:pt>
                <c:pt idx="625">
                  <c:v>230</c:v>
                </c:pt>
                <c:pt idx="626">
                  <c:v>200</c:v>
                </c:pt>
                <c:pt idx="627">
                  <c:v>174</c:v>
                </c:pt>
                <c:pt idx="628">
                  <c:v>64.8</c:v>
                </c:pt>
                <c:pt idx="629">
                  <c:v>200.48</c:v>
                </c:pt>
                <c:pt idx="630">
                  <c:v>300.3</c:v>
                </c:pt>
                <c:pt idx="631">
                  <c:v>119.93</c:v>
                </c:pt>
                <c:pt idx="632">
                  <c:v>200</c:v>
                </c:pt>
                <c:pt idx="633">
                  <c:v>154.28399999999999</c:v>
                </c:pt>
                <c:pt idx="634">
                  <c:v>250.26300000000001</c:v>
                </c:pt>
                <c:pt idx="635">
                  <c:v>93</c:v>
                </c:pt>
                <c:pt idx="636">
                  <c:v>80</c:v>
                </c:pt>
                <c:pt idx="637">
                  <c:v>230.4</c:v>
                </c:pt>
                <c:pt idx="638">
                  <c:v>200</c:v>
                </c:pt>
                <c:pt idx="639">
                  <c:v>208.26499999999999</c:v>
                </c:pt>
                <c:pt idx="640">
                  <c:v>118</c:v>
                </c:pt>
                <c:pt idx="641">
                  <c:v>206.55</c:v>
                </c:pt>
                <c:pt idx="642">
                  <c:v>249</c:v>
                </c:pt>
                <c:pt idx="643">
                  <c:v>200</c:v>
                </c:pt>
                <c:pt idx="644">
                  <c:v>301.06</c:v>
                </c:pt>
                <c:pt idx="645">
                  <c:v>184</c:v>
                </c:pt>
                <c:pt idx="646">
                  <c:v>150</c:v>
                </c:pt>
                <c:pt idx="647">
                  <c:v>100</c:v>
                </c:pt>
                <c:pt idx="648">
                  <c:v>108</c:v>
                </c:pt>
                <c:pt idx="649">
                  <c:v>149.72999999999999</c:v>
                </c:pt>
                <c:pt idx="650">
                  <c:v>149.03</c:v>
                </c:pt>
                <c:pt idx="651">
                  <c:v>35.799999999999997</c:v>
                </c:pt>
                <c:pt idx="652">
                  <c:v>151.80000000000001</c:v>
                </c:pt>
                <c:pt idx="653">
                  <c:v>60.86</c:v>
                </c:pt>
                <c:pt idx="654">
                  <c:v>200.91</c:v>
                </c:pt>
                <c:pt idx="655">
                  <c:v>78</c:v>
                </c:pt>
                <c:pt idx="656">
                  <c:v>198</c:v>
                </c:pt>
                <c:pt idx="657">
                  <c:v>104</c:v>
                </c:pt>
                <c:pt idx="658">
                  <c:v>225</c:v>
                </c:pt>
                <c:pt idx="659">
                  <c:v>51</c:v>
                </c:pt>
                <c:pt idx="660">
                  <c:v>102.5</c:v>
                </c:pt>
                <c:pt idx="661">
                  <c:v>42.9</c:v>
                </c:pt>
                <c:pt idx="662">
                  <c:v>77.7</c:v>
                </c:pt>
                <c:pt idx="663">
                  <c:v>62.1</c:v>
                </c:pt>
                <c:pt idx="664">
                  <c:v>39.9</c:v>
                </c:pt>
                <c:pt idx="665">
                  <c:v>51</c:v>
                </c:pt>
                <c:pt idx="666">
                  <c:v>184.8</c:v>
                </c:pt>
                <c:pt idx="667">
                  <c:v>9</c:v>
                </c:pt>
                <c:pt idx="668">
                  <c:v>8</c:v>
                </c:pt>
                <c:pt idx="669">
                  <c:v>257.25</c:v>
                </c:pt>
                <c:pt idx="670">
                  <c:v>9.9</c:v>
                </c:pt>
                <c:pt idx="671">
                  <c:v>29.4</c:v>
                </c:pt>
                <c:pt idx="672">
                  <c:v>100.8</c:v>
                </c:pt>
                <c:pt idx="673">
                  <c:v>31.65</c:v>
                </c:pt>
                <c:pt idx="674">
                  <c:v>29.9</c:v>
                </c:pt>
                <c:pt idx="675">
                  <c:v>147.19999999999999</c:v>
                </c:pt>
                <c:pt idx="676">
                  <c:v>200</c:v>
                </c:pt>
                <c:pt idx="677">
                  <c:v>13</c:v>
                </c:pt>
                <c:pt idx="678">
                  <c:v>199.8</c:v>
                </c:pt>
                <c:pt idx="679">
                  <c:v>228</c:v>
                </c:pt>
                <c:pt idx="680">
                  <c:v>151.19999999999999</c:v>
                </c:pt>
                <c:pt idx="681">
                  <c:v>250</c:v>
                </c:pt>
                <c:pt idx="682">
                  <c:v>200</c:v>
                </c:pt>
                <c:pt idx="683">
                  <c:v>253</c:v>
                </c:pt>
                <c:pt idx="684">
                  <c:v>98.9</c:v>
                </c:pt>
                <c:pt idx="685">
                  <c:v>82.8</c:v>
                </c:pt>
                <c:pt idx="686">
                  <c:v>196.65</c:v>
                </c:pt>
                <c:pt idx="687">
                  <c:v>299.25</c:v>
                </c:pt>
                <c:pt idx="688">
                  <c:v>297.8</c:v>
                </c:pt>
                <c:pt idx="689">
                  <c:v>163.19999999999999</c:v>
                </c:pt>
                <c:pt idx="690">
                  <c:v>100.05</c:v>
                </c:pt>
                <c:pt idx="691">
                  <c:v>280.60000000000002</c:v>
                </c:pt>
                <c:pt idx="692">
                  <c:v>89.96</c:v>
                </c:pt>
                <c:pt idx="693">
                  <c:v>164</c:v>
                </c:pt>
                <c:pt idx="694">
                  <c:v>200</c:v>
                </c:pt>
                <c:pt idx="695">
                  <c:v>178.2</c:v>
                </c:pt>
                <c:pt idx="696">
                  <c:v>119.7</c:v>
                </c:pt>
                <c:pt idx="697">
                  <c:v>154.57499999999999</c:v>
                </c:pt>
                <c:pt idx="698">
                  <c:v>50.4</c:v>
                </c:pt>
                <c:pt idx="699">
                  <c:v>155.4</c:v>
                </c:pt>
                <c:pt idx="700">
                  <c:v>150</c:v>
                </c:pt>
                <c:pt idx="701">
                  <c:v>300</c:v>
                </c:pt>
                <c:pt idx="702">
                  <c:v>75</c:v>
                </c:pt>
                <c:pt idx="703">
                  <c:v>99.25</c:v>
                </c:pt>
                <c:pt idx="704">
                  <c:v>249.07499999999999</c:v>
                </c:pt>
                <c:pt idx="705">
                  <c:v>305.8</c:v>
                </c:pt>
                <c:pt idx="706">
                  <c:v>66</c:v>
                </c:pt>
                <c:pt idx="707">
                  <c:v>170</c:v>
                </c:pt>
                <c:pt idx="708">
                  <c:v>99.1</c:v>
                </c:pt>
                <c:pt idx="709">
                  <c:v>142.6</c:v>
                </c:pt>
                <c:pt idx="710">
                  <c:v>100.05</c:v>
                </c:pt>
                <c:pt idx="711">
                  <c:v>298.2</c:v>
                </c:pt>
                <c:pt idx="712">
                  <c:v>98</c:v>
                </c:pt>
                <c:pt idx="713">
                  <c:v>100</c:v>
                </c:pt>
                <c:pt idx="714">
                  <c:v>46</c:v>
                </c:pt>
                <c:pt idx="715">
                  <c:v>30</c:v>
                </c:pt>
                <c:pt idx="716">
                  <c:v>208</c:v>
                </c:pt>
                <c:pt idx="717">
                  <c:v>276</c:v>
                </c:pt>
                <c:pt idx="718">
                  <c:v>22.8</c:v>
                </c:pt>
                <c:pt idx="719">
                  <c:v>149</c:v>
                </c:pt>
                <c:pt idx="720">
                  <c:v>10</c:v>
                </c:pt>
                <c:pt idx="721">
                  <c:v>10</c:v>
                </c:pt>
                <c:pt idx="722">
                  <c:v>10</c:v>
                </c:pt>
                <c:pt idx="723">
                  <c:v>6.9</c:v>
                </c:pt>
                <c:pt idx="724">
                  <c:v>10</c:v>
                </c:pt>
                <c:pt idx="725">
                  <c:v>10</c:v>
                </c:pt>
                <c:pt idx="726">
                  <c:v>131.1</c:v>
                </c:pt>
                <c:pt idx="727">
                  <c:v>193.5</c:v>
                </c:pt>
                <c:pt idx="728">
                  <c:v>400</c:v>
                </c:pt>
                <c:pt idx="729">
                  <c:v>200</c:v>
                </c:pt>
                <c:pt idx="730">
                  <c:v>250</c:v>
                </c:pt>
                <c:pt idx="731">
                  <c:v>200</c:v>
                </c:pt>
                <c:pt idx="732">
                  <c:v>199.2</c:v>
                </c:pt>
                <c:pt idx="733">
                  <c:v>170</c:v>
                </c:pt>
                <c:pt idx="734">
                  <c:v>103.5</c:v>
                </c:pt>
                <c:pt idx="735">
                  <c:v>102</c:v>
                </c:pt>
                <c:pt idx="736">
                  <c:v>90.825000000000003</c:v>
                </c:pt>
                <c:pt idx="737">
                  <c:v>185</c:v>
                </c:pt>
                <c:pt idx="738">
                  <c:v>212</c:v>
                </c:pt>
                <c:pt idx="739">
                  <c:v>132.1</c:v>
                </c:pt>
                <c:pt idx="740">
                  <c:v>200.4</c:v>
                </c:pt>
                <c:pt idx="741">
                  <c:v>299.25</c:v>
                </c:pt>
                <c:pt idx="742">
                  <c:v>243.8</c:v>
                </c:pt>
                <c:pt idx="743">
                  <c:v>43.7</c:v>
                </c:pt>
                <c:pt idx="744">
                  <c:v>44.6</c:v>
                </c:pt>
                <c:pt idx="745">
                  <c:v>79.75</c:v>
                </c:pt>
                <c:pt idx="746">
                  <c:v>25.06</c:v>
                </c:pt>
                <c:pt idx="747">
                  <c:v>100.05</c:v>
                </c:pt>
                <c:pt idx="748">
                  <c:v>48</c:v>
                </c:pt>
                <c:pt idx="749">
                  <c:v>318.14999999999998</c:v>
                </c:pt>
                <c:pt idx="750">
                  <c:v>202.5</c:v>
                </c:pt>
                <c:pt idx="751">
                  <c:v>30</c:v>
                </c:pt>
                <c:pt idx="752">
                  <c:v>6.9</c:v>
                </c:pt>
                <c:pt idx="753">
                  <c:v>50.9</c:v>
                </c:pt>
                <c:pt idx="754">
                  <c:v>80</c:v>
                </c:pt>
                <c:pt idx="755">
                  <c:v>78.400000000000006</c:v>
                </c:pt>
                <c:pt idx="756">
                  <c:v>105</c:v>
                </c:pt>
                <c:pt idx="757">
                  <c:v>247.27500000000001</c:v>
                </c:pt>
                <c:pt idx="758">
                  <c:v>198.6</c:v>
                </c:pt>
                <c:pt idx="759">
                  <c:v>129.88</c:v>
                </c:pt>
                <c:pt idx="760">
                  <c:v>20.7</c:v>
                </c:pt>
                <c:pt idx="761">
                  <c:v>20.7</c:v>
                </c:pt>
                <c:pt idx="762">
                  <c:v>300</c:v>
                </c:pt>
                <c:pt idx="763">
                  <c:v>199.5</c:v>
                </c:pt>
                <c:pt idx="764">
                  <c:v>150.59</c:v>
                </c:pt>
                <c:pt idx="765">
                  <c:v>300</c:v>
                </c:pt>
                <c:pt idx="766">
                  <c:v>300</c:v>
                </c:pt>
                <c:pt idx="767">
                  <c:v>201</c:v>
                </c:pt>
                <c:pt idx="768">
                  <c:v>200</c:v>
                </c:pt>
                <c:pt idx="769">
                  <c:v>160</c:v>
                </c:pt>
                <c:pt idx="770">
                  <c:v>148.35</c:v>
                </c:pt>
                <c:pt idx="771">
                  <c:v>148.35</c:v>
                </c:pt>
                <c:pt idx="772">
                  <c:v>80.459999999999994</c:v>
                </c:pt>
                <c:pt idx="773">
                  <c:v>99.36</c:v>
                </c:pt>
                <c:pt idx="774">
                  <c:v>131.1</c:v>
                </c:pt>
                <c:pt idx="775">
                  <c:v>59.4</c:v>
                </c:pt>
                <c:pt idx="776">
                  <c:v>212.04</c:v>
                </c:pt>
                <c:pt idx="777">
                  <c:v>202.36</c:v>
                </c:pt>
                <c:pt idx="778">
                  <c:v>299.3</c:v>
                </c:pt>
                <c:pt idx="779">
                  <c:v>398.8</c:v>
                </c:pt>
                <c:pt idx="780">
                  <c:v>66</c:v>
                </c:pt>
                <c:pt idx="781">
                  <c:v>250</c:v>
                </c:pt>
                <c:pt idx="782">
                  <c:v>170.3</c:v>
                </c:pt>
                <c:pt idx="783">
                  <c:v>140</c:v>
                </c:pt>
                <c:pt idx="784">
                  <c:v>205.2</c:v>
                </c:pt>
                <c:pt idx="785">
                  <c:v>194.25</c:v>
                </c:pt>
                <c:pt idx="786">
                  <c:v>275.625</c:v>
                </c:pt>
                <c:pt idx="787">
                  <c:v>199.27500000000001</c:v>
                </c:pt>
                <c:pt idx="788">
                  <c:v>48.8</c:v>
                </c:pt>
                <c:pt idx="789">
                  <c:v>161.30000000000001</c:v>
                </c:pt>
                <c:pt idx="790">
                  <c:v>75.900000000000006</c:v>
                </c:pt>
                <c:pt idx="791">
                  <c:v>100.75</c:v>
                </c:pt>
                <c:pt idx="792">
                  <c:v>216.44</c:v>
                </c:pt>
                <c:pt idx="793">
                  <c:v>106.7</c:v>
                </c:pt>
                <c:pt idx="794">
                  <c:v>150</c:v>
                </c:pt>
                <c:pt idx="795">
                  <c:v>160.02000000000001</c:v>
                </c:pt>
                <c:pt idx="796">
                  <c:v>28.8</c:v>
                </c:pt>
                <c:pt idx="797">
                  <c:v>220.5</c:v>
                </c:pt>
                <c:pt idx="798">
                  <c:v>100.05</c:v>
                </c:pt>
                <c:pt idx="799">
                  <c:v>200.85</c:v>
                </c:pt>
                <c:pt idx="800">
                  <c:v>90</c:v>
                </c:pt>
                <c:pt idx="801">
                  <c:v>200.1</c:v>
                </c:pt>
                <c:pt idx="802">
                  <c:v>209.44</c:v>
                </c:pt>
                <c:pt idx="803">
                  <c:v>96.7</c:v>
                </c:pt>
                <c:pt idx="804">
                  <c:v>307.45999999999998</c:v>
                </c:pt>
                <c:pt idx="805">
                  <c:v>449.935</c:v>
                </c:pt>
                <c:pt idx="806">
                  <c:v>144.9</c:v>
                </c:pt>
                <c:pt idx="807">
                  <c:v>300</c:v>
                </c:pt>
                <c:pt idx="808">
                  <c:v>30.24</c:v>
                </c:pt>
                <c:pt idx="809">
                  <c:v>350.28</c:v>
                </c:pt>
                <c:pt idx="810">
                  <c:v>237.6</c:v>
                </c:pt>
                <c:pt idx="811">
                  <c:v>478</c:v>
                </c:pt>
                <c:pt idx="812">
                  <c:v>200.1</c:v>
                </c:pt>
                <c:pt idx="813">
                  <c:v>183.75</c:v>
                </c:pt>
                <c:pt idx="814">
                  <c:v>200.2</c:v>
                </c:pt>
                <c:pt idx="815">
                  <c:v>201.6</c:v>
                </c:pt>
                <c:pt idx="816">
                  <c:v>226.05</c:v>
                </c:pt>
                <c:pt idx="817">
                  <c:v>158</c:v>
                </c:pt>
                <c:pt idx="818">
                  <c:v>162.85499999999999</c:v>
                </c:pt>
                <c:pt idx="819">
                  <c:v>36.799999999999997</c:v>
                </c:pt>
                <c:pt idx="820">
                  <c:v>50.6</c:v>
                </c:pt>
                <c:pt idx="821">
                  <c:v>59.22</c:v>
                </c:pt>
                <c:pt idx="822">
                  <c:v>50.4</c:v>
                </c:pt>
                <c:pt idx="823">
                  <c:v>60.4</c:v>
                </c:pt>
                <c:pt idx="824">
                  <c:v>79.900000000000006</c:v>
                </c:pt>
                <c:pt idx="825">
                  <c:v>83.7</c:v>
                </c:pt>
                <c:pt idx="826">
                  <c:v>72.45</c:v>
                </c:pt>
                <c:pt idx="827">
                  <c:v>72.599999999999994</c:v>
                </c:pt>
                <c:pt idx="828">
                  <c:v>90</c:v>
                </c:pt>
                <c:pt idx="829">
                  <c:v>160.74</c:v>
                </c:pt>
                <c:pt idx="830">
                  <c:v>126</c:v>
                </c:pt>
                <c:pt idx="831">
                  <c:v>133.28</c:v>
                </c:pt>
                <c:pt idx="832">
                  <c:v>146.63999999999999</c:v>
                </c:pt>
                <c:pt idx="833">
                  <c:v>151.19999999999999</c:v>
                </c:pt>
                <c:pt idx="834">
                  <c:v>102</c:v>
                </c:pt>
                <c:pt idx="835">
                  <c:v>122.8</c:v>
                </c:pt>
                <c:pt idx="836">
                  <c:v>162.25</c:v>
                </c:pt>
                <c:pt idx="837">
                  <c:v>131.30000000000001</c:v>
                </c:pt>
                <c:pt idx="838">
                  <c:v>136.80000000000001</c:v>
                </c:pt>
                <c:pt idx="839">
                  <c:v>112.42</c:v>
                </c:pt>
                <c:pt idx="840">
                  <c:v>106.4</c:v>
                </c:pt>
                <c:pt idx="841">
                  <c:v>162.15</c:v>
                </c:pt>
                <c:pt idx="842">
                  <c:v>200</c:v>
                </c:pt>
                <c:pt idx="843">
                  <c:v>195.84</c:v>
                </c:pt>
                <c:pt idx="844">
                  <c:v>149.9</c:v>
                </c:pt>
                <c:pt idx="845">
                  <c:v>152.19999999999999</c:v>
                </c:pt>
                <c:pt idx="846">
                  <c:v>150</c:v>
                </c:pt>
                <c:pt idx="847">
                  <c:v>199.4</c:v>
                </c:pt>
                <c:pt idx="848">
                  <c:v>130.91999999999999</c:v>
                </c:pt>
                <c:pt idx="849">
                  <c:v>220</c:v>
                </c:pt>
                <c:pt idx="850">
                  <c:v>202.22</c:v>
                </c:pt>
                <c:pt idx="851">
                  <c:v>226.56</c:v>
                </c:pt>
                <c:pt idx="852">
                  <c:v>150</c:v>
                </c:pt>
                <c:pt idx="853">
                  <c:v>149.66</c:v>
                </c:pt>
                <c:pt idx="854">
                  <c:v>168.8</c:v>
                </c:pt>
                <c:pt idx="855">
                  <c:v>179.88</c:v>
                </c:pt>
                <c:pt idx="856">
                  <c:v>168.6</c:v>
                </c:pt>
                <c:pt idx="857">
                  <c:v>149.4</c:v>
                </c:pt>
                <c:pt idx="858">
                  <c:v>198.84</c:v>
                </c:pt>
                <c:pt idx="859">
                  <c:v>202</c:v>
                </c:pt>
                <c:pt idx="860">
                  <c:v>216.6</c:v>
                </c:pt>
                <c:pt idx="861">
                  <c:v>193.24</c:v>
                </c:pt>
                <c:pt idx="862">
                  <c:v>250.9</c:v>
                </c:pt>
                <c:pt idx="863">
                  <c:v>250.24</c:v>
                </c:pt>
                <c:pt idx="864">
                  <c:v>242</c:v>
                </c:pt>
                <c:pt idx="865">
                  <c:v>299.36</c:v>
                </c:pt>
                <c:pt idx="866">
                  <c:v>250.9</c:v>
                </c:pt>
                <c:pt idx="867">
                  <c:v>300</c:v>
                </c:pt>
                <c:pt idx="868">
                  <c:v>242.8</c:v>
                </c:pt>
                <c:pt idx="869">
                  <c:v>199.82</c:v>
                </c:pt>
                <c:pt idx="870">
                  <c:v>200.6</c:v>
                </c:pt>
                <c:pt idx="871">
                  <c:v>200</c:v>
                </c:pt>
                <c:pt idx="872">
                  <c:v>201.26</c:v>
                </c:pt>
                <c:pt idx="873">
                  <c:v>250.4</c:v>
                </c:pt>
                <c:pt idx="874">
                  <c:v>236.5</c:v>
                </c:pt>
                <c:pt idx="875">
                  <c:v>260.92</c:v>
                </c:pt>
                <c:pt idx="876">
                  <c:v>247.39500000000001</c:v>
                </c:pt>
                <c:pt idx="877">
                  <c:v>310.64</c:v>
                </c:pt>
                <c:pt idx="878">
                  <c:v>299.54000000000002</c:v>
                </c:pt>
                <c:pt idx="879">
                  <c:v>400</c:v>
                </c:pt>
                <c:pt idx="880">
                  <c:v>491.6</c:v>
                </c:pt>
                <c:pt idx="881">
                  <c:v>496.4</c:v>
                </c:pt>
                <c:pt idx="882">
                  <c:v>522.79999999999995</c:v>
                </c:pt>
                <c:pt idx="883">
                  <c:v>198</c:v>
                </c:pt>
                <c:pt idx="884">
                  <c:v>197.4</c:v>
                </c:pt>
                <c:pt idx="885">
                  <c:v>99.8</c:v>
                </c:pt>
                <c:pt idx="886">
                  <c:v>184.9</c:v>
                </c:pt>
                <c:pt idx="887">
                  <c:v>93.06</c:v>
                </c:pt>
                <c:pt idx="888">
                  <c:v>298.8</c:v>
                </c:pt>
                <c:pt idx="889">
                  <c:v>212.8</c:v>
                </c:pt>
                <c:pt idx="890">
                  <c:v>118.1</c:v>
                </c:pt>
                <c:pt idx="891">
                  <c:v>301.14</c:v>
                </c:pt>
                <c:pt idx="892">
                  <c:v>155</c:v>
                </c:pt>
                <c:pt idx="893">
                  <c:v>225.6</c:v>
                </c:pt>
                <c:pt idx="894">
                  <c:v>180.07499999999999</c:v>
                </c:pt>
                <c:pt idx="895">
                  <c:v>125.47499999999999</c:v>
                </c:pt>
                <c:pt idx="896">
                  <c:v>153.6</c:v>
                </c:pt>
                <c:pt idx="897">
                  <c:v>247</c:v>
                </c:pt>
                <c:pt idx="898">
                  <c:v>137.75</c:v>
                </c:pt>
                <c:pt idx="899">
                  <c:v>303.2</c:v>
                </c:pt>
                <c:pt idx="900">
                  <c:v>140</c:v>
                </c:pt>
                <c:pt idx="901">
                  <c:v>209.4</c:v>
                </c:pt>
                <c:pt idx="902">
                  <c:v>202.74</c:v>
                </c:pt>
                <c:pt idx="903">
                  <c:v>100.8</c:v>
                </c:pt>
                <c:pt idx="904">
                  <c:v>298.60000000000002</c:v>
                </c:pt>
                <c:pt idx="905">
                  <c:v>302.39999999999998</c:v>
                </c:pt>
                <c:pt idx="906">
                  <c:v>383.52</c:v>
                </c:pt>
                <c:pt idx="907">
                  <c:v>166.08</c:v>
                </c:pt>
                <c:pt idx="908">
                  <c:v>218</c:v>
                </c:pt>
                <c:pt idx="909">
                  <c:v>218</c:v>
                </c:pt>
                <c:pt idx="910">
                  <c:v>239.8</c:v>
                </c:pt>
                <c:pt idx="911">
                  <c:v>286.62</c:v>
                </c:pt>
                <c:pt idx="912">
                  <c:v>199.4</c:v>
                </c:pt>
                <c:pt idx="913">
                  <c:v>301.10000000000002</c:v>
                </c:pt>
              </c:numCache>
            </c:numRef>
          </c:bubbleSize>
          <c:bubble3D val="0"/>
          <c:extLst>
            <c:ext xmlns:c16="http://schemas.microsoft.com/office/drawing/2014/chart" uri="{C3380CC4-5D6E-409C-BE32-E72D297353CC}">
              <c16:uniqueId val="{00000000-ECF1-4680-B25B-75B30CC0BE9E}"/>
            </c:ext>
          </c:extLst>
        </c:ser>
        <c:dLbls>
          <c:showLegendKey val="0"/>
          <c:showVal val="0"/>
          <c:showCatName val="0"/>
          <c:showSerName val="0"/>
          <c:showPercent val="0"/>
          <c:showBubbleSize val="0"/>
        </c:dLbls>
        <c:bubbleScale val="25"/>
        <c:showNegBubbles val="0"/>
        <c:axId val="737260280"/>
        <c:axId val="737260608"/>
      </c:bubbleChart>
      <c:valAx>
        <c:axId val="737260280"/>
        <c:scaling>
          <c:orientation val="minMax"/>
          <c:max val="20.5"/>
          <c:min val="0.5"/>
        </c:scaling>
        <c:delete val="0"/>
        <c:axPos val="b"/>
        <c:majorGridlines>
          <c:spPr>
            <a:ln w="9525" cap="flat" cmpd="sng" algn="ctr">
              <a:noFill/>
              <a:round/>
            </a:ln>
            <a:effectLst/>
          </c:spPr>
        </c:majorGridlines>
        <c:numFmt formatCode="General" sourceLinked="1"/>
        <c:majorTickMark val="out"/>
        <c:minorTickMark val="none"/>
        <c:tickLblPos val="none"/>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737260608"/>
        <c:crosses val="autoZero"/>
        <c:crossBetween val="midCat"/>
        <c:majorUnit val="1"/>
      </c:valAx>
      <c:valAx>
        <c:axId val="737260608"/>
        <c:scaling>
          <c:orientation val="minMax"/>
          <c:max val="160"/>
          <c:min val="0"/>
        </c:scaling>
        <c:delete val="1"/>
        <c:axPos val="l"/>
        <c:majorGridlines>
          <c:spPr>
            <a:ln w="9525" cap="flat" cmpd="sng" algn="ctr">
              <a:noFill/>
              <a:round/>
            </a:ln>
            <a:effectLst/>
          </c:spPr>
        </c:majorGridlines>
        <c:numFmt formatCode="0" sourceLinked="0"/>
        <c:majorTickMark val="none"/>
        <c:minorTickMark val="none"/>
        <c:tickLblPos val="nextTo"/>
        <c:crossAx val="737260280"/>
        <c:crosses val="autoZero"/>
        <c:crossBetween val="midCat"/>
      </c:valAx>
      <c:spPr>
        <a:noFill/>
        <a:ln>
          <a:noFill/>
        </a:ln>
        <a:effectLst/>
      </c:spPr>
    </c:plotArea>
    <c:plotVisOnly val="1"/>
    <c:dispBlanksAs val="gap"/>
    <c:showDLblsOverMax val="0"/>
  </c:chart>
  <c:spPr>
    <a:no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531159566592637E-2"/>
          <c:y val="0.11284722222222222"/>
          <c:w val="0.91118413082980032"/>
          <c:h val="0.7842372730752406"/>
        </c:manualLayout>
      </c:layout>
      <c:lineChart>
        <c:grouping val="standard"/>
        <c:varyColors val="0"/>
        <c:ser>
          <c:idx val="0"/>
          <c:order val="0"/>
          <c:spPr>
            <a:ln w="28575" cap="rnd">
              <a:solidFill>
                <a:schemeClr val="tx1">
                  <a:lumMod val="75000"/>
                  <a:lumOff val="25000"/>
                </a:schemeClr>
              </a:solidFill>
              <a:round/>
            </a:ln>
            <a:effectLst/>
          </c:spPr>
          <c:marker>
            <c:symbol val="circle"/>
            <c:size val="5"/>
            <c:spPr>
              <a:solidFill>
                <a:schemeClr val="tx1">
                  <a:lumMod val="75000"/>
                  <a:lumOff val="25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Region'!$C$27:$C$31</c:f>
              <c:numCache>
                <c:formatCode>"$"#,##0_);\("$"#,##0\)</c:formatCode>
                <c:ptCount val="5"/>
                <c:pt idx="0">
                  <c:v>40.303742160824036</c:v>
                </c:pt>
                <c:pt idx="1">
                  <c:v>30.097492067278036</c:v>
                </c:pt>
                <c:pt idx="2">
                  <c:v>34.666089297839726</c:v>
                </c:pt>
                <c:pt idx="3">
                  <c:v>29.261342207211442</c:v>
                </c:pt>
                <c:pt idx="4">
                  <c:v>28.263001245112296</c:v>
                </c:pt>
              </c:numCache>
            </c:numRef>
          </c:val>
          <c:smooth val="0"/>
          <c:extLst>
            <c:ext xmlns:c16="http://schemas.microsoft.com/office/drawing/2014/chart" uri="{C3380CC4-5D6E-409C-BE32-E72D297353CC}">
              <c16:uniqueId val="{00000000-3CC3-4831-B352-97B9C8564D9F}"/>
            </c:ext>
          </c:extLst>
        </c:ser>
        <c:ser>
          <c:idx val="1"/>
          <c:order val="1"/>
          <c:spPr>
            <a:ln w="28575" cap="rnd">
              <a:solidFill>
                <a:schemeClr val="bg2">
                  <a:lumMod val="50000"/>
                </a:schemeClr>
              </a:solidFill>
              <a:round/>
            </a:ln>
            <a:effectLst/>
          </c:spPr>
          <c:marker>
            <c:symbol val="circle"/>
            <c:size val="5"/>
            <c:spPr>
              <a:solidFill>
                <a:schemeClr val="bg2">
                  <a:lumMod val="50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Region'!$D$27:$D$31</c:f>
              <c:numCache>
                <c:formatCode>"$"#,##0_);\("$"#,##0\)</c:formatCode>
                <c:ptCount val="5"/>
                <c:pt idx="0">
                  <c:v>36.922996231005285</c:v>
                </c:pt>
                <c:pt idx="1">
                  <c:v>29.757449914619958</c:v>
                </c:pt>
                <c:pt idx="2">
                  <c:v>30.999546423234481</c:v>
                </c:pt>
                <c:pt idx="3">
                  <c:v>31.837772223381432</c:v>
                </c:pt>
                <c:pt idx="4">
                  <c:v>30.230284409245776</c:v>
                </c:pt>
              </c:numCache>
            </c:numRef>
          </c:val>
          <c:smooth val="0"/>
          <c:extLst>
            <c:ext xmlns:c16="http://schemas.microsoft.com/office/drawing/2014/chart" uri="{C3380CC4-5D6E-409C-BE32-E72D297353CC}">
              <c16:uniqueId val="{00000001-3CC3-4831-B352-97B9C8564D9F}"/>
            </c:ext>
          </c:extLst>
        </c:ser>
        <c:ser>
          <c:idx val="2"/>
          <c:order val="2"/>
          <c:spPr>
            <a:ln w="28575" cap="rnd">
              <a:solidFill>
                <a:schemeClr val="accent3">
                  <a:lumMod val="75000"/>
                </a:schemeClr>
              </a:solidFill>
              <a:round/>
            </a:ln>
            <a:effectLst/>
          </c:spPr>
          <c:marker>
            <c:symbol val="circle"/>
            <c:size val="5"/>
            <c:spPr>
              <a:solidFill>
                <a:schemeClr val="accent3">
                  <a:lumMod val="75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Region'!$E$27:$E$31</c:f>
              <c:numCache>
                <c:formatCode>"$"#,##0_);\("$"#,##0\)</c:formatCode>
                <c:ptCount val="5"/>
                <c:pt idx="0">
                  <c:v>40.855852702759229</c:v>
                </c:pt>
                <c:pt idx="1">
                  <c:v>38.504360431553543</c:v>
                </c:pt>
                <c:pt idx="2">
                  <c:v>35.738812515795075</c:v>
                </c:pt>
                <c:pt idx="3">
                  <c:v>35.516536631879291</c:v>
                </c:pt>
                <c:pt idx="4">
                  <c:v>34.25526186143216</c:v>
                </c:pt>
              </c:numCache>
            </c:numRef>
          </c:val>
          <c:smooth val="0"/>
          <c:extLst>
            <c:ext xmlns:c16="http://schemas.microsoft.com/office/drawing/2014/chart" uri="{C3380CC4-5D6E-409C-BE32-E72D297353CC}">
              <c16:uniqueId val="{00000002-3CC3-4831-B352-97B9C8564D9F}"/>
            </c:ext>
          </c:extLst>
        </c:ser>
        <c:ser>
          <c:idx val="3"/>
          <c:order val="3"/>
          <c:spPr>
            <a:ln w="28575" cap="rnd">
              <a:solidFill>
                <a:schemeClr val="accent2">
                  <a:lumMod val="60000"/>
                  <a:lumOff val="40000"/>
                </a:schemeClr>
              </a:solidFill>
              <a:round/>
            </a:ln>
            <a:effectLst/>
          </c:spPr>
          <c:marker>
            <c:symbol val="circle"/>
            <c:size val="5"/>
            <c:spPr>
              <a:solidFill>
                <a:schemeClr val="accent2">
                  <a:lumMod val="60000"/>
                  <a:lumOff val="40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Region'!$F$27:$F$31</c:f>
              <c:numCache>
                <c:formatCode>"$"#,##0_);\("$"#,##0\)</c:formatCode>
                <c:ptCount val="5"/>
                <c:pt idx="0">
                  <c:v>41.121598232286978</c:v>
                </c:pt>
                <c:pt idx="1">
                  <c:v>36.478038243656151</c:v>
                </c:pt>
                <c:pt idx="2">
                  <c:v>36.577280859576689</c:v>
                </c:pt>
                <c:pt idx="3">
                  <c:v>32.232167889188254</c:v>
                </c:pt>
                <c:pt idx="4">
                  <c:v>28.709750424098875</c:v>
                </c:pt>
              </c:numCache>
            </c:numRef>
          </c:val>
          <c:smooth val="0"/>
          <c:extLst>
            <c:ext xmlns:c16="http://schemas.microsoft.com/office/drawing/2014/chart" uri="{C3380CC4-5D6E-409C-BE32-E72D297353CC}">
              <c16:uniqueId val="{00000003-3CC3-4831-B352-97B9C8564D9F}"/>
            </c:ext>
          </c:extLst>
        </c:ser>
        <c:ser>
          <c:idx val="4"/>
          <c:order val="4"/>
          <c:spPr>
            <a:ln w="28575" cap="rnd">
              <a:solidFill>
                <a:schemeClr val="accent6">
                  <a:lumMod val="60000"/>
                  <a:lumOff val="40000"/>
                </a:schemeClr>
              </a:solidFill>
              <a:round/>
            </a:ln>
            <a:effectLst/>
          </c:spPr>
          <c:marker>
            <c:symbol val="circle"/>
            <c:size val="5"/>
            <c:spPr>
              <a:solidFill>
                <a:schemeClr val="accent6">
                  <a:lumMod val="60000"/>
                  <a:lumOff val="40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Region'!$G$27:$G$31</c:f>
              <c:numCache>
                <c:formatCode>"$"#,##0_);\("$"#,##0\)</c:formatCode>
                <c:ptCount val="5"/>
                <c:pt idx="0">
                  <c:v>49.200487132762461</c:v>
                </c:pt>
                <c:pt idx="1">
                  <c:v>46.175841450368132</c:v>
                </c:pt>
                <c:pt idx="2">
                  <c:v>43.794840864186362</c:v>
                </c:pt>
                <c:pt idx="3">
                  <c:v>37.456141404405606</c:v>
                </c:pt>
                <c:pt idx="4">
                  <c:v>34.727627047542072</c:v>
                </c:pt>
              </c:numCache>
            </c:numRef>
          </c:val>
          <c:smooth val="0"/>
          <c:extLst>
            <c:ext xmlns:c16="http://schemas.microsoft.com/office/drawing/2014/chart" uri="{C3380CC4-5D6E-409C-BE32-E72D297353CC}">
              <c16:uniqueId val="{00000004-3CC3-4831-B352-97B9C8564D9F}"/>
            </c:ext>
          </c:extLst>
        </c:ser>
        <c:ser>
          <c:idx val="5"/>
          <c:order val="5"/>
          <c:spPr>
            <a:ln w="28575" cap="rnd">
              <a:solidFill>
                <a:schemeClr val="accent1">
                  <a:lumMod val="60000"/>
                  <a:lumOff val="40000"/>
                </a:schemeClr>
              </a:solidFill>
              <a:round/>
            </a:ln>
            <a:effectLst/>
          </c:spPr>
          <c:marker>
            <c:symbol val="circle"/>
            <c:size val="5"/>
            <c:spPr>
              <a:solidFill>
                <a:schemeClr val="accent1">
                  <a:lumMod val="60000"/>
                  <a:lumOff val="40000"/>
                </a:schemeClr>
              </a:solidFill>
              <a:ln w="12700">
                <a:solidFill>
                  <a:schemeClr val="bg1"/>
                </a:solidFill>
              </a:ln>
              <a:effectLst/>
            </c:spPr>
          </c:marker>
          <c:dPt>
            <c:idx val="2"/>
            <c:marker>
              <c:symbol val="circle"/>
              <c:size val="5"/>
              <c:spPr>
                <a:solidFill>
                  <a:schemeClr val="accent1">
                    <a:lumMod val="60000"/>
                    <a:lumOff val="40000"/>
                  </a:schemeClr>
                </a:solidFill>
                <a:ln w="12700">
                  <a:solidFill>
                    <a:schemeClr val="bg1"/>
                  </a:solidFill>
                </a:ln>
                <a:effectLst/>
              </c:spPr>
            </c:marker>
            <c:bubble3D val="0"/>
            <c:spPr>
              <a:ln w="28575" cap="rnd">
                <a:solidFill>
                  <a:schemeClr val="accent1">
                    <a:lumMod val="60000"/>
                    <a:lumOff val="40000"/>
                  </a:schemeClr>
                </a:solidFill>
                <a:prstDash val="sysDot"/>
                <a:round/>
              </a:ln>
              <a:effectLst/>
            </c:spPr>
            <c:extLst>
              <c:ext xmlns:c16="http://schemas.microsoft.com/office/drawing/2014/chart" uri="{C3380CC4-5D6E-409C-BE32-E72D297353CC}">
                <c16:uniqueId val="{00000006-3CC3-4831-B352-97B9C8564D9F}"/>
              </c:ext>
            </c:extLst>
          </c:dPt>
          <c:dPt>
            <c:idx val="3"/>
            <c:marker>
              <c:symbol val="circle"/>
              <c:size val="5"/>
              <c:spPr>
                <a:solidFill>
                  <a:schemeClr val="accent1">
                    <a:lumMod val="60000"/>
                    <a:lumOff val="40000"/>
                  </a:schemeClr>
                </a:solidFill>
                <a:ln w="12700">
                  <a:solidFill>
                    <a:schemeClr val="bg1"/>
                  </a:solidFill>
                </a:ln>
                <a:effectLst/>
              </c:spPr>
            </c:marker>
            <c:bubble3D val="0"/>
            <c:spPr>
              <a:ln w="28575" cap="rnd">
                <a:solidFill>
                  <a:schemeClr val="accent1">
                    <a:lumMod val="60000"/>
                    <a:lumOff val="40000"/>
                  </a:schemeClr>
                </a:solidFill>
                <a:prstDash val="solid"/>
                <a:round/>
              </a:ln>
              <a:effectLst/>
            </c:spPr>
            <c:extLst>
              <c:ext xmlns:c16="http://schemas.microsoft.com/office/drawing/2014/chart" uri="{C3380CC4-5D6E-409C-BE32-E72D297353CC}">
                <c16:uniqueId val="{00000008-3CC3-4831-B352-97B9C8564D9F}"/>
              </c:ext>
            </c:extLst>
          </c:dPt>
          <c:dPt>
            <c:idx val="4"/>
            <c:marker>
              <c:symbol val="circle"/>
              <c:size val="5"/>
              <c:spPr>
                <a:solidFill>
                  <a:schemeClr val="accent1">
                    <a:lumMod val="60000"/>
                    <a:lumOff val="40000"/>
                  </a:schemeClr>
                </a:solidFill>
                <a:ln w="12700">
                  <a:solidFill>
                    <a:schemeClr val="bg1"/>
                  </a:solidFill>
                </a:ln>
                <a:effectLst/>
              </c:spPr>
            </c:marker>
            <c:bubble3D val="0"/>
            <c:spPr>
              <a:ln w="28575" cap="rnd">
                <a:solidFill>
                  <a:schemeClr val="accent1">
                    <a:lumMod val="60000"/>
                    <a:lumOff val="40000"/>
                  </a:schemeClr>
                </a:solidFill>
                <a:prstDash val="solid"/>
                <a:round/>
              </a:ln>
              <a:effectLst/>
            </c:spPr>
            <c:extLst>
              <c:ext xmlns:c16="http://schemas.microsoft.com/office/drawing/2014/chart" uri="{C3380CC4-5D6E-409C-BE32-E72D297353CC}">
                <c16:uniqueId val="{0000000A-3CC3-4831-B352-97B9C8564D9F}"/>
              </c:ext>
            </c:extLst>
          </c:dPt>
          <c:cat>
            <c:numRef>
              <c:f>'Wind LCOE by Region'!$A$27:$A$31</c:f>
              <c:numCache>
                <c:formatCode>General</c:formatCode>
                <c:ptCount val="5"/>
                <c:pt idx="0">
                  <c:v>2017</c:v>
                </c:pt>
                <c:pt idx="1">
                  <c:v>2018</c:v>
                </c:pt>
                <c:pt idx="2">
                  <c:v>2019</c:v>
                </c:pt>
                <c:pt idx="3">
                  <c:v>2020</c:v>
                </c:pt>
                <c:pt idx="4">
                  <c:v>2021</c:v>
                </c:pt>
              </c:numCache>
            </c:numRef>
          </c:cat>
          <c:val>
            <c:numRef>
              <c:f>'Wind LCOE by Region'!$H$27:$H$31</c:f>
              <c:numCache>
                <c:formatCode>"$"#,##0_);\("$"#,##0\)</c:formatCode>
                <c:ptCount val="5"/>
                <c:pt idx="0">
                  <c:v>57.155536816124346</c:v>
                </c:pt>
                <c:pt idx="1">
                  <c:v>#N/A</c:v>
                </c:pt>
                <c:pt idx="2">
                  <c:v>64.344366478329704</c:v>
                </c:pt>
                <c:pt idx="3">
                  <c:v>49.588831457539179</c:v>
                </c:pt>
                <c:pt idx="4">
                  <c:v>#N/A</c:v>
                </c:pt>
              </c:numCache>
            </c:numRef>
          </c:val>
          <c:smooth val="0"/>
          <c:extLst>
            <c:ext xmlns:c16="http://schemas.microsoft.com/office/drawing/2014/chart" uri="{C3380CC4-5D6E-409C-BE32-E72D297353CC}">
              <c16:uniqueId val="{0000000B-3CC3-4831-B352-97B9C8564D9F}"/>
            </c:ext>
          </c:extLst>
        </c:ser>
        <c:ser>
          <c:idx val="6"/>
          <c:order val="6"/>
          <c:spPr>
            <a:ln w="28575" cap="rnd">
              <a:solidFill>
                <a:schemeClr val="accent4"/>
              </a:solidFill>
              <a:round/>
            </a:ln>
            <a:effectLst/>
          </c:spPr>
          <c:marker>
            <c:symbol val="circle"/>
            <c:size val="5"/>
            <c:spPr>
              <a:solidFill>
                <a:schemeClr val="accent4"/>
              </a:solidFill>
              <a:ln w="9525">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Region'!$I$27:$I$31</c:f>
              <c:numCache>
                <c:formatCode>"$"#,##0_);\("$"#,##0\)</c:formatCode>
                <c:ptCount val="5"/>
                <c:pt idx="0">
                  <c:v>45.996045796720914</c:v>
                </c:pt>
                <c:pt idx="1">
                  <c:v>46.424984411225637</c:v>
                </c:pt>
                <c:pt idx="2">
                  <c:v>51.633983777586025</c:v>
                </c:pt>
                <c:pt idx="3">
                  <c:v>#N/A</c:v>
                </c:pt>
                <c:pt idx="4">
                  <c:v>#N/A</c:v>
                </c:pt>
              </c:numCache>
            </c:numRef>
          </c:val>
          <c:smooth val="0"/>
          <c:extLst>
            <c:ext xmlns:c16="http://schemas.microsoft.com/office/drawing/2014/chart" uri="{C3380CC4-5D6E-409C-BE32-E72D297353CC}">
              <c16:uniqueId val="{0000000C-3CC3-4831-B352-97B9C8564D9F}"/>
            </c:ext>
          </c:extLst>
        </c:ser>
        <c:dLbls>
          <c:showLegendKey val="0"/>
          <c:showVal val="0"/>
          <c:showCatName val="0"/>
          <c:showSerName val="0"/>
          <c:showPercent val="0"/>
          <c:showBubbleSize val="0"/>
        </c:dLbls>
        <c:marker val="1"/>
        <c:smooth val="0"/>
        <c:axId val="970407952"/>
        <c:axId val="970422056"/>
      </c:lineChart>
      <c:catAx>
        <c:axId val="970407952"/>
        <c:scaling>
          <c:orientation val="minMax"/>
        </c:scaling>
        <c:delete val="0"/>
        <c:axPos val="b"/>
        <c:numFmt formatCode="General"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970422056"/>
        <c:crosses val="autoZero"/>
        <c:auto val="1"/>
        <c:lblAlgn val="ctr"/>
        <c:lblOffset val="100"/>
        <c:noMultiLvlLbl val="0"/>
      </c:catAx>
      <c:valAx>
        <c:axId val="970422056"/>
        <c:scaling>
          <c:orientation val="minMax"/>
          <c:max val="70"/>
          <c:min val="20"/>
        </c:scaling>
        <c:delete val="0"/>
        <c:axPos val="l"/>
        <c:majorGridlines>
          <c:spPr>
            <a:ln w="3175" cap="flat" cmpd="sng" algn="ctr">
              <a:solidFill>
                <a:schemeClr val="bg1">
                  <a:lumMod val="75000"/>
                </a:schemeClr>
              </a:solidFill>
              <a:round/>
            </a:ln>
            <a:effectLst/>
          </c:spPr>
        </c:majorGridlines>
        <c:numFmt formatCode="#,##0_);\(#,##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97040795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005871656453778"/>
          <c:y val="0.13912473518278662"/>
          <c:w val="8.9336180607220955E-2"/>
          <c:h val="0.72063039047360866"/>
        </c:manualLayout>
      </c:layout>
      <c:lineChart>
        <c:grouping val="standard"/>
        <c:varyColors val="0"/>
        <c:ser>
          <c:idx val="1"/>
          <c:order val="0"/>
          <c:spPr>
            <a:ln w="31750" cap="rnd">
              <a:solidFill>
                <a:schemeClr val="tx1">
                  <a:lumMod val="75000"/>
                  <a:lumOff val="25000"/>
                </a:schemeClr>
              </a:solidFill>
              <a:round/>
            </a:ln>
            <a:effectLst/>
          </c:spPr>
          <c:marker>
            <c:symbol val="circle"/>
            <c:size val="5"/>
            <c:spPr>
              <a:solidFill>
                <a:schemeClr val="tx1">
                  <a:lumMod val="75000"/>
                  <a:lumOff val="25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Region'!$B$27:$B$31</c:f>
              <c:numCache>
                <c:formatCode>"$"#,##0_);\("$"#,##0\)</c:formatCode>
                <c:ptCount val="5"/>
                <c:pt idx="0">
                  <c:v>40.280435387178002</c:v>
                </c:pt>
                <c:pt idx="1">
                  <c:v>34.331144631041944</c:v>
                </c:pt>
                <c:pt idx="2">
                  <c:v>35.303965813091281</c:v>
                </c:pt>
                <c:pt idx="3">
                  <c:v>32.780310938758703</c:v>
                </c:pt>
                <c:pt idx="4">
                  <c:v>31.601969761021149</c:v>
                </c:pt>
              </c:numCache>
            </c:numRef>
          </c:val>
          <c:smooth val="0"/>
          <c:extLst>
            <c:ext xmlns:c16="http://schemas.microsoft.com/office/drawing/2014/chart" uri="{C3380CC4-5D6E-409C-BE32-E72D297353CC}">
              <c16:uniqueId val="{00000000-3E2B-42B0-9E8A-40765645DD3F}"/>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82128"/>
        <c:crosses val="autoZero"/>
        <c:crossBetween val="between"/>
        <c:majorUnit val="30"/>
      </c:valAx>
      <c:spPr>
        <a:noFill/>
        <a:ln w="3175">
          <a:solidFill>
            <a:schemeClr val="tx1"/>
          </a:solid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511583751970871"/>
          <c:w val="0.88666252700946846"/>
          <c:h val="0.72547068116786062"/>
        </c:manualLayout>
      </c:layout>
      <c:lineChart>
        <c:grouping val="standard"/>
        <c:varyColors val="0"/>
        <c:ser>
          <c:idx val="1"/>
          <c:order val="0"/>
          <c:spPr>
            <a:ln w="31750" cap="rnd">
              <a:solidFill>
                <a:schemeClr val="tx1">
                  <a:lumMod val="50000"/>
                  <a:lumOff val="50000"/>
                </a:schemeClr>
              </a:solidFill>
              <a:round/>
            </a:ln>
            <a:effectLst/>
          </c:spPr>
          <c:marker>
            <c:symbol val="circle"/>
            <c:size val="5"/>
            <c:spPr>
              <a:solidFill>
                <a:schemeClr val="tx1">
                  <a:lumMod val="50000"/>
                  <a:lumOff val="50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Region'!$C$27:$C$31</c:f>
              <c:numCache>
                <c:formatCode>"$"#,##0_);\("$"#,##0\)</c:formatCode>
                <c:ptCount val="5"/>
                <c:pt idx="0">
                  <c:v>40.303742160824036</c:v>
                </c:pt>
                <c:pt idx="1">
                  <c:v>30.097492067278036</c:v>
                </c:pt>
                <c:pt idx="2">
                  <c:v>34.666089297839726</c:v>
                </c:pt>
                <c:pt idx="3">
                  <c:v>29.261342207211442</c:v>
                </c:pt>
                <c:pt idx="4">
                  <c:v>28.263001245112296</c:v>
                </c:pt>
              </c:numCache>
            </c:numRef>
          </c:val>
          <c:smooth val="0"/>
          <c:extLst>
            <c:ext xmlns:c16="http://schemas.microsoft.com/office/drawing/2014/chart" uri="{C3380CC4-5D6E-409C-BE32-E72D297353CC}">
              <c16:uniqueId val="{00000000-8D32-49D2-A418-6316549FCA4E}"/>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515654293213347"/>
          <c:w val="0.88666252700946846"/>
          <c:h val="0.72461519925298956"/>
        </c:manualLayout>
      </c:layout>
      <c:lineChart>
        <c:grouping val="standard"/>
        <c:varyColors val="0"/>
        <c:ser>
          <c:idx val="1"/>
          <c:order val="0"/>
          <c:spPr>
            <a:ln w="31750" cap="rnd">
              <a:solidFill>
                <a:schemeClr val="bg2">
                  <a:lumMod val="50000"/>
                </a:schemeClr>
              </a:solidFill>
              <a:round/>
            </a:ln>
            <a:effectLst/>
          </c:spPr>
          <c:marker>
            <c:symbol val="circle"/>
            <c:size val="5"/>
            <c:spPr>
              <a:solidFill>
                <a:schemeClr val="bg2">
                  <a:lumMod val="50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Region'!$D$27:$D$31</c:f>
              <c:numCache>
                <c:formatCode>"$"#,##0_);\("$"#,##0\)</c:formatCode>
                <c:ptCount val="5"/>
                <c:pt idx="0">
                  <c:v>36.922996231005285</c:v>
                </c:pt>
                <c:pt idx="1">
                  <c:v>29.757449914619958</c:v>
                </c:pt>
                <c:pt idx="2">
                  <c:v>30.999546423234481</c:v>
                </c:pt>
                <c:pt idx="3">
                  <c:v>31.837772223381432</c:v>
                </c:pt>
                <c:pt idx="4">
                  <c:v>30.230284409245776</c:v>
                </c:pt>
              </c:numCache>
            </c:numRef>
          </c:val>
          <c:smooth val="0"/>
          <c:extLst>
            <c:ext xmlns:c16="http://schemas.microsoft.com/office/drawing/2014/chart" uri="{C3380CC4-5D6E-409C-BE32-E72D297353CC}">
              <c16:uniqueId val="{00000000-2C07-4083-B060-F34DB57BC665}"/>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912479690038745"/>
          <c:w val="0.88666252700946846"/>
          <c:h val="0.72064670622609117"/>
        </c:manualLayout>
      </c:layout>
      <c:lineChart>
        <c:grouping val="standard"/>
        <c:varyColors val="0"/>
        <c:ser>
          <c:idx val="1"/>
          <c:order val="0"/>
          <c:spPr>
            <a:ln w="31750" cap="rnd">
              <a:solidFill>
                <a:schemeClr val="accent3">
                  <a:lumMod val="75000"/>
                </a:schemeClr>
              </a:solidFill>
              <a:round/>
            </a:ln>
            <a:effectLst/>
          </c:spPr>
          <c:marker>
            <c:symbol val="circle"/>
            <c:size val="5"/>
            <c:spPr>
              <a:solidFill>
                <a:schemeClr val="accent3">
                  <a:lumMod val="75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Region'!$E$27:$E$31</c:f>
              <c:numCache>
                <c:formatCode>"$"#,##0_);\("$"#,##0\)</c:formatCode>
                <c:ptCount val="5"/>
                <c:pt idx="0">
                  <c:v>40.855852702759229</c:v>
                </c:pt>
                <c:pt idx="1">
                  <c:v>38.504360431553543</c:v>
                </c:pt>
                <c:pt idx="2">
                  <c:v>35.738812515795075</c:v>
                </c:pt>
                <c:pt idx="3">
                  <c:v>35.516536631879291</c:v>
                </c:pt>
                <c:pt idx="4">
                  <c:v>34.25526186143216</c:v>
                </c:pt>
              </c:numCache>
            </c:numRef>
          </c:val>
          <c:smooth val="0"/>
          <c:extLst>
            <c:ext xmlns:c16="http://schemas.microsoft.com/office/drawing/2014/chart" uri="{C3380CC4-5D6E-409C-BE32-E72D297353CC}">
              <c16:uniqueId val="{00000000-955F-4E90-B254-39DBC29BAC30}"/>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516830185293419"/>
          <c:w val="0.88666252700946846"/>
          <c:h val="0.72061836335155649"/>
        </c:manualLayout>
      </c:layout>
      <c:lineChart>
        <c:grouping val="standard"/>
        <c:varyColors val="0"/>
        <c:ser>
          <c:idx val="1"/>
          <c:order val="0"/>
          <c:spPr>
            <a:ln w="31750" cap="rnd">
              <a:solidFill>
                <a:schemeClr val="accent2">
                  <a:lumMod val="60000"/>
                  <a:lumOff val="40000"/>
                </a:schemeClr>
              </a:solidFill>
              <a:round/>
            </a:ln>
            <a:effectLst/>
          </c:spPr>
          <c:marker>
            <c:symbol val="circle"/>
            <c:size val="5"/>
            <c:spPr>
              <a:solidFill>
                <a:schemeClr val="accent2">
                  <a:lumMod val="60000"/>
                  <a:lumOff val="40000"/>
                </a:schemeClr>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Region'!$F$27:$F$31</c:f>
              <c:numCache>
                <c:formatCode>"$"#,##0_);\("$"#,##0\)</c:formatCode>
                <c:ptCount val="5"/>
                <c:pt idx="0">
                  <c:v>41.121598232286978</c:v>
                </c:pt>
                <c:pt idx="1">
                  <c:v>36.478038243656151</c:v>
                </c:pt>
                <c:pt idx="2">
                  <c:v>36.577280859576689</c:v>
                </c:pt>
                <c:pt idx="3">
                  <c:v>32.232167889188254</c:v>
                </c:pt>
                <c:pt idx="4">
                  <c:v>28.709750424098875</c:v>
                </c:pt>
              </c:numCache>
            </c:numRef>
          </c:val>
          <c:smooth val="0"/>
          <c:extLst>
            <c:ext xmlns:c16="http://schemas.microsoft.com/office/drawing/2014/chart" uri="{C3380CC4-5D6E-409C-BE32-E72D297353CC}">
              <c16:uniqueId val="{00000000-8D0E-437C-916B-E6440801CD5C}"/>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912479690038745"/>
          <c:w val="0.88666252700946846"/>
          <c:h val="0.71666189744671027"/>
        </c:manualLayout>
      </c:layout>
      <c:lineChart>
        <c:grouping val="standard"/>
        <c:varyColors val="0"/>
        <c:ser>
          <c:idx val="1"/>
          <c:order val="0"/>
          <c:spPr>
            <a:ln w="31750" cap="rnd">
              <a:solidFill>
                <a:schemeClr val="accent6"/>
              </a:solidFill>
              <a:round/>
            </a:ln>
            <a:effectLst/>
          </c:spPr>
          <c:marker>
            <c:symbol val="circle"/>
            <c:size val="5"/>
            <c:spPr>
              <a:solidFill>
                <a:schemeClr val="accent6"/>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Region'!$G$27:$G$31</c:f>
              <c:numCache>
                <c:formatCode>"$"#,##0_);\("$"#,##0\)</c:formatCode>
                <c:ptCount val="5"/>
                <c:pt idx="0">
                  <c:v>49.200487132762461</c:v>
                </c:pt>
                <c:pt idx="1">
                  <c:v>46.175841450368132</c:v>
                </c:pt>
                <c:pt idx="2">
                  <c:v>43.794840864186362</c:v>
                </c:pt>
                <c:pt idx="3">
                  <c:v>37.456141404405606</c:v>
                </c:pt>
                <c:pt idx="4">
                  <c:v>34.727627047542072</c:v>
                </c:pt>
              </c:numCache>
            </c:numRef>
          </c:val>
          <c:smooth val="0"/>
          <c:extLst>
            <c:ext xmlns:c16="http://schemas.microsoft.com/office/drawing/2014/chart" uri="{C3380CC4-5D6E-409C-BE32-E72D297353CC}">
              <c16:uniqueId val="{00000000-A5C5-4E72-A434-6C68B9FB01DE}"/>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912479690038745"/>
          <c:w val="0.88666252700946846"/>
          <c:h val="0.71666189744671027"/>
        </c:manualLayout>
      </c:layout>
      <c:lineChart>
        <c:grouping val="standard"/>
        <c:varyColors val="0"/>
        <c:ser>
          <c:idx val="1"/>
          <c:order val="0"/>
          <c:spPr>
            <a:ln w="31750" cap="rnd">
              <a:solidFill>
                <a:schemeClr val="accent1">
                  <a:lumMod val="60000"/>
                  <a:lumOff val="40000"/>
                </a:schemeClr>
              </a:solidFill>
              <a:round/>
            </a:ln>
            <a:effectLst/>
          </c:spPr>
          <c:marker>
            <c:symbol val="circle"/>
            <c:size val="5"/>
            <c:spPr>
              <a:solidFill>
                <a:schemeClr val="accent1">
                  <a:lumMod val="60000"/>
                  <a:lumOff val="40000"/>
                </a:schemeClr>
              </a:solidFill>
              <a:ln w="12700">
                <a:solidFill>
                  <a:schemeClr val="bg1"/>
                </a:solidFill>
              </a:ln>
              <a:effectLst/>
            </c:spPr>
          </c:marker>
          <c:dPt>
            <c:idx val="3"/>
            <c:marker>
              <c:symbol val="circle"/>
              <c:size val="5"/>
              <c:spPr>
                <a:solidFill>
                  <a:schemeClr val="accent1">
                    <a:lumMod val="60000"/>
                    <a:lumOff val="40000"/>
                  </a:schemeClr>
                </a:solidFill>
                <a:ln w="12700">
                  <a:solidFill>
                    <a:schemeClr val="bg1"/>
                  </a:solidFill>
                </a:ln>
                <a:effectLst/>
              </c:spPr>
            </c:marker>
            <c:bubble3D val="0"/>
            <c:spPr>
              <a:ln w="31750" cap="rnd">
                <a:solidFill>
                  <a:schemeClr val="accent1">
                    <a:lumMod val="60000"/>
                    <a:lumOff val="40000"/>
                  </a:schemeClr>
                </a:solidFill>
                <a:prstDash val="sysDot"/>
                <a:round/>
              </a:ln>
              <a:effectLst/>
            </c:spPr>
            <c:extLst>
              <c:ext xmlns:c16="http://schemas.microsoft.com/office/drawing/2014/chart" uri="{C3380CC4-5D6E-409C-BE32-E72D297353CC}">
                <c16:uniqueId val="{00000001-3945-4363-B298-03C5F5600AA2}"/>
              </c:ext>
            </c:extLst>
          </c:dPt>
          <c:dPt>
            <c:idx val="4"/>
            <c:marker>
              <c:symbol val="circle"/>
              <c:size val="5"/>
              <c:spPr>
                <a:solidFill>
                  <a:schemeClr val="accent1">
                    <a:lumMod val="60000"/>
                    <a:lumOff val="40000"/>
                  </a:schemeClr>
                </a:solidFill>
                <a:ln w="12700">
                  <a:solidFill>
                    <a:schemeClr val="bg1"/>
                  </a:solidFill>
                </a:ln>
                <a:effectLst/>
              </c:spPr>
            </c:marker>
            <c:bubble3D val="0"/>
            <c:spPr>
              <a:ln w="31750" cap="rnd">
                <a:solidFill>
                  <a:schemeClr val="accent1">
                    <a:lumMod val="60000"/>
                    <a:lumOff val="40000"/>
                  </a:schemeClr>
                </a:solidFill>
                <a:prstDash val="solid"/>
                <a:round/>
              </a:ln>
              <a:effectLst/>
            </c:spPr>
            <c:extLst>
              <c:ext xmlns:c16="http://schemas.microsoft.com/office/drawing/2014/chart" uri="{C3380CC4-5D6E-409C-BE32-E72D297353CC}">
                <c16:uniqueId val="{00000003-3945-4363-B298-03C5F5600AA2}"/>
              </c:ext>
            </c:extLst>
          </c:dPt>
          <c:cat>
            <c:numRef>
              <c:f>'Wind LCOE by Region'!$A$27:$A$31</c:f>
              <c:numCache>
                <c:formatCode>General</c:formatCode>
                <c:ptCount val="5"/>
                <c:pt idx="0">
                  <c:v>2017</c:v>
                </c:pt>
                <c:pt idx="1">
                  <c:v>2018</c:v>
                </c:pt>
                <c:pt idx="2">
                  <c:v>2019</c:v>
                </c:pt>
                <c:pt idx="3">
                  <c:v>2020</c:v>
                </c:pt>
                <c:pt idx="4">
                  <c:v>2021</c:v>
                </c:pt>
              </c:numCache>
            </c:numRef>
          </c:cat>
          <c:val>
            <c:numRef>
              <c:f>'Wind LCOE by Region'!$H$27:$H$31</c:f>
              <c:numCache>
                <c:formatCode>"$"#,##0_);\("$"#,##0\)</c:formatCode>
                <c:ptCount val="5"/>
                <c:pt idx="0">
                  <c:v>57.155536816124346</c:v>
                </c:pt>
                <c:pt idx="1">
                  <c:v>#N/A</c:v>
                </c:pt>
                <c:pt idx="2">
                  <c:v>64.344366478329704</c:v>
                </c:pt>
                <c:pt idx="3">
                  <c:v>49.588831457539179</c:v>
                </c:pt>
                <c:pt idx="4">
                  <c:v>#N/A</c:v>
                </c:pt>
              </c:numCache>
            </c:numRef>
          </c:val>
          <c:smooth val="0"/>
          <c:extLst>
            <c:ext xmlns:c16="http://schemas.microsoft.com/office/drawing/2014/chart" uri="{C3380CC4-5D6E-409C-BE32-E72D297353CC}">
              <c16:uniqueId val="{00000004-3945-4363-B298-03C5F5600AA2}"/>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912479690038745"/>
          <c:w val="0.88666252700946846"/>
          <c:h val="0.71666189744671027"/>
        </c:manualLayout>
      </c:layout>
      <c:lineChart>
        <c:grouping val="standard"/>
        <c:varyColors val="0"/>
        <c:ser>
          <c:idx val="1"/>
          <c:order val="0"/>
          <c:spPr>
            <a:ln w="31750" cap="rnd">
              <a:solidFill>
                <a:schemeClr val="accent4"/>
              </a:solidFill>
              <a:prstDash val="solid"/>
              <a:round/>
            </a:ln>
            <a:effectLst/>
          </c:spPr>
          <c:marker>
            <c:symbol val="circle"/>
            <c:size val="5"/>
            <c:spPr>
              <a:solidFill>
                <a:schemeClr val="accent4"/>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Region'!$I$27:$I$31</c:f>
              <c:numCache>
                <c:formatCode>"$"#,##0_);\("$"#,##0\)</c:formatCode>
                <c:ptCount val="5"/>
                <c:pt idx="0">
                  <c:v>45.996045796720914</c:v>
                </c:pt>
                <c:pt idx="1">
                  <c:v>46.424984411225637</c:v>
                </c:pt>
                <c:pt idx="2">
                  <c:v>51.633983777586025</c:v>
                </c:pt>
                <c:pt idx="3">
                  <c:v>#N/A</c:v>
                </c:pt>
                <c:pt idx="4">
                  <c:v>#N/A</c:v>
                </c:pt>
              </c:numCache>
            </c:numRef>
          </c:val>
          <c:smooth val="0"/>
          <c:extLst>
            <c:ext xmlns:c16="http://schemas.microsoft.com/office/drawing/2014/chart" uri="{C3380CC4-5D6E-409C-BE32-E72D297353CC}">
              <c16:uniqueId val="{00000000-EB26-4F5A-B6AE-DC9BA9DE9337}"/>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79618426676929E-2"/>
          <c:y val="0.13912479690038745"/>
          <c:w val="0.88666252700946846"/>
          <c:h val="0.71666189744671027"/>
        </c:manualLayout>
      </c:layout>
      <c:lineChart>
        <c:grouping val="standard"/>
        <c:varyColors val="0"/>
        <c:ser>
          <c:idx val="1"/>
          <c:order val="0"/>
          <c:spPr>
            <a:ln w="31750" cap="rnd">
              <a:solidFill>
                <a:schemeClr val="accent5"/>
              </a:solidFill>
              <a:prstDash val="sysDot"/>
              <a:round/>
            </a:ln>
            <a:effectLst/>
          </c:spPr>
          <c:marker>
            <c:symbol val="circle"/>
            <c:size val="5"/>
            <c:spPr>
              <a:solidFill>
                <a:schemeClr val="accent5"/>
              </a:solidFill>
              <a:ln w="12700">
                <a:solidFill>
                  <a:schemeClr val="bg1"/>
                </a:solidFill>
              </a:ln>
              <a:effectLst/>
            </c:spPr>
          </c:marker>
          <c:cat>
            <c:numRef>
              <c:f>'Wind LCOE by Region'!$A$27:$A$31</c:f>
              <c:numCache>
                <c:formatCode>General</c:formatCode>
                <c:ptCount val="5"/>
                <c:pt idx="0">
                  <c:v>2017</c:v>
                </c:pt>
                <c:pt idx="1">
                  <c:v>2018</c:v>
                </c:pt>
                <c:pt idx="2">
                  <c:v>2019</c:v>
                </c:pt>
                <c:pt idx="3">
                  <c:v>2020</c:v>
                </c:pt>
                <c:pt idx="4">
                  <c:v>2021</c:v>
                </c:pt>
              </c:numCache>
            </c:numRef>
          </c:cat>
          <c:val>
            <c:numRef>
              <c:f>'Wind LCOE by Region'!$J$27:$J$31</c:f>
              <c:numCache>
                <c:formatCode>"$"#,##0_);\("$"#,##0\)</c:formatCode>
                <c:ptCount val="5"/>
                <c:pt idx="0">
                  <c:v>#N/A</c:v>
                </c:pt>
                <c:pt idx="1">
                  <c:v>52.906185423905228</c:v>
                </c:pt>
                <c:pt idx="2">
                  <c:v>#N/A</c:v>
                </c:pt>
                <c:pt idx="3">
                  <c:v>#N/A</c:v>
                </c:pt>
                <c:pt idx="4">
                  <c:v>37.823403496148572</c:v>
                </c:pt>
              </c:numCache>
            </c:numRef>
          </c:val>
          <c:smooth val="0"/>
          <c:extLst>
            <c:ext xmlns:c16="http://schemas.microsoft.com/office/drawing/2014/chart" uri="{C3380CC4-5D6E-409C-BE32-E72D297353CC}">
              <c16:uniqueId val="{00000000-4D56-4654-8AE8-31757013BEA3}"/>
            </c:ext>
          </c:extLst>
        </c:ser>
        <c:dLbls>
          <c:showLegendKey val="0"/>
          <c:showVal val="0"/>
          <c:showCatName val="0"/>
          <c:showSerName val="0"/>
          <c:showPercent val="0"/>
          <c:showBubbleSize val="0"/>
        </c:dLbls>
        <c:marker val="1"/>
        <c:smooth val="0"/>
        <c:axId val="615682128"/>
        <c:axId val="615678192"/>
      </c:lineChart>
      <c:catAx>
        <c:axId val="615682128"/>
        <c:scaling>
          <c:orientation val="minMax"/>
        </c:scaling>
        <c:delete val="0"/>
        <c:axPos val="b"/>
        <c:numFmt formatCode="General" sourceLinked="1"/>
        <c:majorTickMark val="none"/>
        <c:minorTickMark val="none"/>
        <c:tickLblPos val="nextTo"/>
        <c:spPr>
          <a:noFill/>
          <a:ln w="3175" cap="flat" cmpd="sng" algn="ctr">
            <a:solidFill>
              <a:schemeClr val="tx1">
                <a:lumMod val="15000"/>
                <a:lumOff val="85000"/>
              </a:schemeClr>
            </a:solidFill>
            <a:round/>
          </a:ln>
          <a:effectLst/>
        </c:spPr>
        <c:txPr>
          <a:bodyPr rot="-540000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15678192"/>
        <c:crosses val="autoZero"/>
        <c:auto val="1"/>
        <c:lblAlgn val="ctr"/>
        <c:lblOffset val="100"/>
        <c:noMultiLvlLbl val="0"/>
      </c:catAx>
      <c:valAx>
        <c:axId val="615678192"/>
        <c:scaling>
          <c:orientation val="minMax"/>
          <c:max val="90"/>
        </c:scaling>
        <c:delete val="1"/>
        <c:axPos val="l"/>
        <c:majorGridlines>
          <c:spPr>
            <a:ln w="9525" cap="flat" cmpd="sng" algn="ctr">
              <a:solidFill>
                <a:schemeClr val="tx1">
                  <a:lumMod val="15000"/>
                  <a:lumOff val="85000"/>
                </a:schemeClr>
              </a:solidFill>
              <a:round/>
            </a:ln>
            <a:effectLst/>
          </c:spPr>
        </c:majorGridlines>
        <c:numFmt formatCode="&quot;$&quot;#,##0_);\(&quot;$&quot;#,##0\)" sourceLinked="1"/>
        <c:majorTickMark val="out"/>
        <c:minorTickMark val="none"/>
        <c:tickLblPos val="nextTo"/>
        <c:crossAx val="615682128"/>
        <c:crosses val="autoZero"/>
        <c:crossBetween val="between"/>
        <c:majorUnit val="30"/>
      </c:valAx>
      <c:spPr>
        <a:noFill/>
        <a:ln w="3175">
          <a:solidFill>
            <a:schemeClr val="bg1">
              <a:lumMod val="75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00">
                <a:latin typeface="Arial" panose="020B0604020202020204" pitchFamily="34" charset="0"/>
                <a:cs typeface="Arial" panose="020B0604020202020204" pitchFamily="34" charset="0"/>
              </a:defRPr>
            </a:pPr>
            <a:r>
              <a:rPr lang="en-US" sz="1000">
                <a:latin typeface="Arial" panose="020B0604020202020204" pitchFamily="34" charset="0"/>
                <a:cs typeface="Arial" panose="020B0604020202020204" pitchFamily="34" charset="0"/>
              </a:rPr>
              <a:t>PJM</a:t>
            </a:r>
          </a:p>
        </c:rich>
      </c:tx>
      <c:layout>
        <c:manualLayout>
          <c:xMode val="edge"/>
          <c:yMode val="edge"/>
          <c:x val="0.48967420739074302"/>
          <c:y val="1.67798099851276E-3"/>
        </c:manualLayout>
      </c:layout>
      <c:overlay val="0"/>
      <c:spPr>
        <a:noFill/>
        <a:ln w="25400">
          <a:noFill/>
        </a:ln>
      </c:spPr>
    </c:title>
    <c:autoTitleDeleted val="0"/>
    <c:plotArea>
      <c:layout>
        <c:manualLayout>
          <c:layoutTarget val="inner"/>
          <c:xMode val="edge"/>
          <c:yMode val="edge"/>
          <c:x val="0.15561596467108299"/>
          <c:y val="9.9774240711026183E-2"/>
          <c:w val="0.80470149564637805"/>
          <c:h val="0.70811365785910074"/>
        </c:manualLayout>
      </c:layout>
      <c:lineChart>
        <c:grouping val="standard"/>
        <c:varyColors val="0"/>
        <c:ser>
          <c:idx val="0"/>
          <c:order val="0"/>
          <c:tx>
            <c:v>DC</c:v>
          </c:tx>
          <c:spPr>
            <a:ln w="25400">
              <a:solidFill>
                <a:schemeClr val="tx2"/>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Prices'!$C$26:$C$253</c:f>
              <c:numCache>
                <c:formatCode>0.0</c:formatCode>
                <c:ptCount val="228"/>
                <c:pt idx="0">
                  <c:v>1.1558060470029048</c:v>
                </c:pt>
                <c:pt idx="1">
                  <c:v>1.1558060470029048</c:v>
                </c:pt>
                <c:pt idx="2">
                  <c:v>1.1558060470029048</c:v>
                </c:pt>
                <c:pt idx="3">
                  <c:v>1.055617903353578</c:v>
                </c:pt>
                <c:pt idx="4">
                  <c:v>1.055617903353578</c:v>
                </c:pt>
                <c:pt idx="5">
                  <c:v>1.055617903353578</c:v>
                </c:pt>
                <c:pt idx="6">
                  <c:v>0.95281885397412192</c:v>
                </c:pt>
                <c:pt idx="7">
                  <c:v>0.95281885397412192</c:v>
                </c:pt>
                <c:pt idx="8">
                  <c:v>0.95281885397412192</c:v>
                </c:pt>
                <c:pt idx="9">
                  <c:v>0.95817599683126498</c:v>
                </c:pt>
                <c:pt idx="10">
                  <c:v>0.95817599683126498</c:v>
                </c:pt>
                <c:pt idx="11">
                  <c:v>1.3840319954229383</c:v>
                </c:pt>
                <c:pt idx="12">
                  <c:v>1.3914697209752664</c:v>
                </c:pt>
                <c:pt idx="13">
                  <c:v>1.3914697209752664</c:v>
                </c:pt>
                <c:pt idx="14">
                  <c:v>1.3914697209752664</c:v>
                </c:pt>
                <c:pt idx="15">
                  <c:v>0.81881788574949388</c:v>
                </c:pt>
                <c:pt idx="16">
                  <c:v>0.81881788574949355</c:v>
                </c:pt>
                <c:pt idx="17">
                  <c:v>0.75711271014875448</c:v>
                </c:pt>
                <c:pt idx="18">
                  <c:v>0.81758826247689476</c:v>
                </c:pt>
                <c:pt idx="19">
                  <c:v>0.954214417744917</c:v>
                </c:pt>
                <c:pt idx="20">
                  <c:v>0.97073761112578083</c:v>
                </c:pt>
                <c:pt idx="21">
                  <c:v>1.0011746953864722</c:v>
                </c:pt>
                <c:pt idx="22">
                  <c:v>1.0425455505677315</c:v>
                </c:pt>
                <c:pt idx="23">
                  <c:v>1.206430551888038</c:v>
                </c:pt>
                <c:pt idx="24">
                  <c:v>1.7573785118147409</c:v>
                </c:pt>
                <c:pt idx="25">
                  <c:v>2.3468612337109822</c:v>
                </c:pt>
                <c:pt idx="26">
                  <c:v>2.3544302278128528</c:v>
                </c:pt>
                <c:pt idx="27">
                  <c:v>2.4136145585775899</c:v>
                </c:pt>
                <c:pt idx="28">
                  <c:v>2.4136145585775899</c:v>
                </c:pt>
                <c:pt idx="29">
                  <c:v>2.6225855160301954</c:v>
                </c:pt>
                <c:pt idx="30">
                  <c:v>2.6465540005281221</c:v>
                </c:pt>
                <c:pt idx="31">
                  <c:v>2.7864867407859326</c:v>
                </c:pt>
                <c:pt idx="32">
                  <c:v>2.8185800105624512</c:v>
                </c:pt>
                <c:pt idx="33">
                  <c:v>2.7487430683918674</c:v>
                </c:pt>
                <c:pt idx="34">
                  <c:v>2.4343706940010081</c:v>
                </c:pt>
                <c:pt idx="35">
                  <c:v>2.1058918669131246</c:v>
                </c:pt>
                <c:pt idx="36">
                  <c:v>2.1588071032479523</c:v>
                </c:pt>
                <c:pt idx="37">
                  <c:v>2.0486411737523116</c:v>
                </c:pt>
                <c:pt idx="38">
                  <c:v>2.0740233191243225</c:v>
                </c:pt>
                <c:pt idx="39">
                  <c:v>2.1812725552328129</c:v>
                </c:pt>
                <c:pt idx="40">
                  <c:v>2.0534398380424248</c:v>
                </c:pt>
                <c:pt idx="41">
                  <c:v>2.0534398380424252</c:v>
                </c:pt>
                <c:pt idx="42">
                  <c:v>2.0632990053692448</c:v>
                </c:pt>
                <c:pt idx="43">
                  <c:v>1.9103865296748848</c:v>
                </c:pt>
                <c:pt idx="44">
                  <c:v>1.7941730481471703</c:v>
                </c:pt>
                <c:pt idx="45">
                  <c:v>2.1754697228887543</c:v>
                </c:pt>
                <c:pt idx="46">
                  <c:v>2.2107794208256322</c:v>
                </c:pt>
                <c:pt idx="47">
                  <c:v>2.2353892102967885</c:v>
                </c:pt>
                <c:pt idx="48">
                  <c:v>2.4916534636035559</c:v>
                </c:pt>
                <c:pt idx="49">
                  <c:v>2.4916534636035559</c:v>
                </c:pt>
                <c:pt idx="50">
                  <c:v>2.4916534636035559</c:v>
                </c:pt>
                <c:pt idx="51">
                  <c:v>2.505571692632691</c:v>
                </c:pt>
                <c:pt idx="52">
                  <c:v>1.5064490961903161</c:v>
                </c:pt>
                <c:pt idx="53">
                  <c:v>1.2527858463163455</c:v>
                </c:pt>
                <c:pt idx="54">
                  <c:v>1.258171595810228</c:v>
                </c:pt>
                <c:pt idx="55">
                  <c:v>0.9803934512806971</c:v>
                </c:pt>
                <c:pt idx="56">
                  <c:v>0.91503388786198392</c:v>
                </c:pt>
                <c:pt idx="57">
                  <c:v>0.91649502684622841</c:v>
                </c:pt>
                <c:pt idx="58">
                  <c:v>0.73319602147698282</c:v>
                </c:pt>
                <c:pt idx="59">
                  <c:v>0.68737127013467136</c:v>
                </c:pt>
                <c:pt idx="60">
                  <c:v>0.84700884605228444</c:v>
                </c:pt>
                <c:pt idx="61">
                  <c:v>0.84700884605228444</c:v>
                </c:pt>
                <c:pt idx="62">
                  <c:v>0.84700884605228444</c:v>
                </c:pt>
                <c:pt idx="63">
                  <c:v>0.85160901329108396</c:v>
                </c:pt>
                <c:pt idx="64">
                  <c:v>0.85160901329108396</c:v>
                </c:pt>
                <c:pt idx="65">
                  <c:v>1.1644236262812973</c:v>
                </c:pt>
                <c:pt idx="66">
                  <c:v>1.0540665434380776</c:v>
                </c:pt>
                <c:pt idx="67">
                  <c:v>0.69267229997359392</c:v>
                </c:pt>
                <c:pt idx="68">
                  <c:v>0.69267229997359392</c:v>
                </c:pt>
                <c:pt idx="69">
                  <c:v>0.69274491682070238</c:v>
                </c:pt>
                <c:pt idx="70">
                  <c:v>0.69274491682070238</c:v>
                </c:pt>
                <c:pt idx="71">
                  <c:v>0.69274491682070238</c:v>
                </c:pt>
                <c:pt idx="72">
                  <c:v>1.5273884969884441</c:v>
                </c:pt>
                <c:pt idx="73">
                  <c:v>2.0768088196461578</c:v>
                </c:pt>
                <c:pt idx="74">
                  <c:v>2.0768088196461578</c:v>
                </c:pt>
                <c:pt idx="75">
                  <c:v>3.0316965726524745</c:v>
                </c:pt>
                <c:pt idx="76">
                  <c:v>3.2529882932840422</c:v>
                </c:pt>
                <c:pt idx="77">
                  <c:v>3.2529882932840422</c:v>
                </c:pt>
                <c:pt idx="78">
                  <c:v>3.2640172520024646</c:v>
                </c:pt>
                <c:pt idx="79">
                  <c:v>2.5949950823373631</c:v>
                </c:pt>
                <c:pt idx="80">
                  <c:v>2.4692078562226438</c:v>
                </c:pt>
                <c:pt idx="81">
                  <c:v>1.8742892351025437</c:v>
                </c:pt>
                <c:pt idx="82">
                  <c:v>1.8742892351025437</c:v>
                </c:pt>
                <c:pt idx="83">
                  <c:v>2.0962445392594238</c:v>
                </c:pt>
                <c:pt idx="84">
                  <c:v>2.3547663057829418</c:v>
                </c:pt>
                <c:pt idx="85">
                  <c:v>2.3547663057829418</c:v>
                </c:pt>
                <c:pt idx="86">
                  <c:v>2.3547663057829418</c:v>
                </c:pt>
                <c:pt idx="87">
                  <c:v>2.2501424541019834</c:v>
                </c:pt>
                <c:pt idx="88">
                  <c:v>1.5890006481503709</c:v>
                </c:pt>
                <c:pt idx="89">
                  <c:v>1.7285750294068225</c:v>
                </c:pt>
                <c:pt idx="90">
                  <c:v>1.7803010298389226</c:v>
                </c:pt>
                <c:pt idx="91">
                  <c:v>1.7803010298389226</c:v>
                </c:pt>
                <c:pt idx="92">
                  <c:v>1.7803010298389226</c:v>
                </c:pt>
                <c:pt idx="93">
                  <c:v>1.79228280961183</c:v>
                </c:pt>
                <c:pt idx="94">
                  <c:v>1.79228280961183</c:v>
                </c:pt>
                <c:pt idx="95">
                  <c:v>2.3897104128157731</c:v>
                </c:pt>
                <c:pt idx="96">
                  <c:v>2.4037716750286062</c:v>
                </c:pt>
                <c:pt idx="97">
                  <c:v>2.8845260100343282</c:v>
                </c:pt>
                <c:pt idx="98">
                  <c:v>2.8845260100343282</c:v>
                </c:pt>
                <c:pt idx="99">
                  <c:v>2.9093213625561134</c:v>
                </c:pt>
                <c:pt idx="100">
                  <c:v>2.9093213625561134</c:v>
                </c:pt>
                <c:pt idx="101">
                  <c:v>2.8862315104723346</c:v>
                </c:pt>
                <c:pt idx="102">
                  <c:v>2.4340727048675297</c:v>
                </c:pt>
                <c:pt idx="103">
                  <c:v>2.4340727048675297</c:v>
                </c:pt>
                <c:pt idx="104">
                  <c:v>2.4340727048675297</c:v>
                </c:pt>
                <c:pt idx="105">
                  <c:v>2.4456473901945253</c:v>
                </c:pt>
                <c:pt idx="106">
                  <c:v>2.4456473901945253</c:v>
                </c:pt>
                <c:pt idx="107">
                  <c:v>2.677983892263005</c:v>
                </c:pt>
                <c:pt idx="108">
                  <c:v>3.0648710500836196</c:v>
                </c:pt>
                <c:pt idx="109">
                  <c:v>3.0519663298727413</c:v>
                </c:pt>
                <c:pt idx="110">
                  <c:v>2.8196813660769298</c:v>
                </c:pt>
                <c:pt idx="111">
                  <c:v>2.8378256755567293</c:v>
                </c:pt>
                <c:pt idx="112">
                  <c:v>2.8378256755567293</c:v>
                </c:pt>
                <c:pt idx="113">
                  <c:v>2.8378256755567293</c:v>
                </c:pt>
                <c:pt idx="114">
                  <c:v>2.7356738382352326</c:v>
                </c:pt>
                <c:pt idx="115">
                  <c:v>2.7238821406566327</c:v>
                </c:pt>
                <c:pt idx="116">
                  <c:v>2.1357712239239506</c:v>
                </c:pt>
                <c:pt idx="117">
                  <c:v>2.1126551359915502</c:v>
                </c:pt>
                <c:pt idx="118">
                  <c:v>2.1126551359915502</c:v>
                </c:pt>
                <c:pt idx="119">
                  <c:v>2.1126551359915502</c:v>
                </c:pt>
                <c:pt idx="120">
                  <c:v>3.3513806631709988</c:v>
                </c:pt>
                <c:pt idx="121">
                  <c:v>3.4086130877100329</c:v>
                </c:pt>
                <c:pt idx="122">
                  <c:v>3.2387496399164606</c:v>
                </c:pt>
                <c:pt idx="123">
                  <c:v>3.4755699322242757</c:v>
                </c:pt>
                <c:pt idx="124">
                  <c:v>3.4755699322242757</c:v>
                </c:pt>
                <c:pt idx="125">
                  <c:v>3.4755699322242757</c:v>
                </c:pt>
                <c:pt idx="126">
                  <c:v>3.211032959646638</c:v>
                </c:pt>
                <c:pt idx="127">
                  <c:v>3.0060734090308951</c:v>
                </c:pt>
                <c:pt idx="128">
                  <c:v>2.755567291611654</c:v>
                </c:pt>
                <c:pt idx="129">
                  <c:v>2.9285002120491956</c:v>
                </c:pt>
                <c:pt idx="130">
                  <c:v>3.0200158436757327</c:v>
                </c:pt>
                <c:pt idx="131">
                  <c:v>3.0200158436757327</c:v>
                </c:pt>
                <c:pt idx="132">
                  <c:v>3.2082585893086852</c:v>
                </c:pt>
                <c:pt idx="133">
                  <c:v>3.786902423051735</c:v>
                </c:pt>
                <c:pt idx="134">
                  <c:v>3.8392559127713439</c:v>
                </c:pt>
                <c:pt idx="135">
                  <c:v>5.0729353460546811</c:v>
                </c:pt>
                <c:pt idx="136">
                  <c:v>5.0847466041362983</c:v>
                </c:pt>
                <c:pt idx="137">
                  <c:v>5.5920938262785018</c:v>
                </c:pt>
                <c:pt idx="138">
                  <c:v>7.4471064615718889</c:v>
                </c:pt>
                <c:pt idx="139">
                  <c:v>9.5368496102414575</c:v>
                </c:pt>
                <c:pt idx="140">
                  <c:v>10.24741021067784</c:v>
                </c:pt>
                <c:pt idx="141">
                  <c:v>11.206158879040554</c:v>
                </c:pt>
                <c:pt idx="142">
                  <c:v>11.264676679975492</c:v>
                </c:pt>
                <c:pt idx="143">
                  <c:v>14.127394100713065</c:v>
                </c:pt>
              </c:numCache>
            </c:numRef>
          </c:val>
          <c:smooth val="0"/>
          <c:extLst>
            <c:ext xmlns:c16="http://schemas.microsoft.com/office/drawing/2014/chart" uri="{C3380CC4-5D6E-409C-BE32-E72D297353CC}">
              <c16:uniqueId val="{00000000-0BE8-40E6-A7B9-F0462312339F}"/>
            </c:ext>
          </c:extLst>
        </c:ser>
        <c:ser>
          <c:idx val="7"/>
          <c:order val="1"/>
          <c:tx>
            <c:v>DE</c:v>
          </c:tx>
          <c:spPr>
            <a:ln w="25400">
              <a:solidFill>
                <a:schemeClr val="accent5"/>
              </a:solidFill>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Prices'!$D$26:$D$253</c:f>
              <c:numCache>
                <c:formatCode>0.0</c:formatCode>
                <c:ptCount val="228"/>
                <c:pt idx="0">
                  <c:v>8.8261552680221804</c:v>
                </c:pt>
                <c:pt idx="1">
                  <c:v>8.4058621600211243</c:v>
                </c:pt>
                <c:pt idx="2">
                  <c:v>8.4058621600211243</c:v>
                </c:pt>
                <c:pt idx="3">
                  <c:v>3.800224452072881</c:v>
                </c:pt>
                <c:pt idx="4">
                  <c:v>3.800224452072881</c:v>
                </c:pt>
                <c:pt idx="5">
                  <c:v>3.800224452072881</c:v>
                </c:pt>
                <c:pt idx="6">
                  <c:v>3.8112754158964877</c:v>
                </c:pt>
                <c:pt idx="7">
                  <c:v>3.8112754158964877</c:v>
                </c:pt>
                <c:pt idx="8">
                  <c:v>3.8112754158964877</c:v>
                </c:pt>
                <c:pt idx="9">
                  <c:v>3.8327039873250599</c:v>
                </c:pt>
                <c:pt idx="10">
                  <c:v>3.8327039873250599</c:v>
                </c:pt>
                <c:pt idx="11">
                  <c:v>2.5551359915500393</c:v>
                </c:pt>
                <c:pt idx="12">
                  <c:v>2.568867177185107</c:v>
                </c:pt>
                <c:pt idx="13">
                  <c:v>1.676523841952386</c:v>
                </c:pt>
                <c:pt idx="14">
                  <c:v>1.0275468708740423</c:v>
                </c:pt>
                <c:pt idx="15">
                  <c:v>1.0342962767362025</c:v>
                </c:pt>
                <c:pt idx="16">
                  <c:v>1.0342962767362025</c:v>
                </c:pt>
                <c:pt idx="21">
                  <c:v>1.0425455505677315</c:v>
                </c:pt>
                <c:pt idx="22">
                  <c:v>1.0425455505677315</c:v>
                </c:pt>
                <c:pt idx="23">
                  <c:v>1.5815889886453658</c:v>
                </c:pt>
                <c:pt idx="24">
                  <c:v>1.9669923422233955</c:v>
                </c:pt>
                <c:pt idx="25">
                  <c:v>1.9669923422233955</c:v>
                </c:pt>
                <c:pt idx="26">
                  <c:v>1.9818937993614518</c:v>
                </c:pt>
                <c:pt idx="27">
                  <c:v>2.3039048059149723</c:v>
                </c:pt>
                <c:pt idx="28">
                  <c:v>2.4374645048085934</c:v>
                </c:pt>
                <c:pt idx="29">
                  <c:v>2.9558941931671008</c:v>
                </c:pt>
                <c:pt idx="30">
                  <c:v>2.8671001672387995</c:v>
                </c:pt>
                <c:pt idx="31">
                  <c:v>2.8671001672387995</c:v>
                </c:pt>
                <c:pt idx="32">
                  <c:v>2.8891547839098672</c:v>
                </c:pt>
                <c:pt idx="33">
                  <c:v>3.3250924214417741</c:v>
                </c:pt>
                <c:pt idx="34">
                  <c:v>3.3190467988573351</c:v>
                </c:pt>
                <c:pt idx="35">
                  <c:v>3.2807578558225519</c:v>
                </c:pt>
                <c:pt idx="36">
                  <c:v>3.2938500132030644</c:v>
                </c:pt>
                <c:pt idx="37">
                  <c:v>3.2938500132030644</c:v>
                </c:pt>
                <c:pt idx="38">
                  <c:v>3.2938500132030644</c:v>
                </c:pt>
                <c:pt idx="39">
                  <c:v>3.8593306047002915</c:v>
                </c:pt>
                <c:pt idx="40">
                  <c:v>4.9152517862404945</c:v>
                </c:pt>
                <c:pt idx="41">
                  <c:v>6.7194354700290457</c:v>
                </c:pt>
                <c:pt idx="42">
                  <c:v>8.1342345476324418</c:v>
                </c:pt>
                <c:pt idx="43">
                  <c:v>12.954744940826279</c:v>
                </c:pt>
                <c:pt idx="44">
                  <c:v>11.405814377507014</c:v>
                </c:pt>
                <c:pt idx="45">
                  <c:v>11.659066093768537</c:v>
                </c:pt>
                <c:pt idx="46">
                  <c:v>11.843461182994455</c:v>
                </c:pt>
                <c:pt idx="47">
                  <c:v>12.622771182914436</c:v>
                </c:pt>
                <c:pt idx="48">
                  <c:v>15.063177757239679</c:v>
                </c:pt>
                <c:pt idx="49">
                  <c:v>15.629462635331398</c:v>
                </c:pt>
                <c:pt idx="50">
                  <c:v>12.922081599121473</c:v>
                </c:pt>
                <c:pt idx="51">
                  <c:v>13.894533931872195</c:v>
                </c:pt>
                <c:pt idx="52">
                  <c:v>14.655523681494108</c:v>
                </c:pt>
                <c:pt idx="53">
                  <c:v>14.870730695235583</c:v>
                </c:pt>
                <c:pt idx="54">
                  <c:v>13.430111508478658</c:v>
                </c:pt>
                <c:pt idx="55">
                  <c:v>13.267991373998766</c:v>
                </c:pt>
                <c:pt idx="56">
                  <c:v>13.267991373998766</c:v>
                </c:pt>
                <c:pt idx="57">
                  <c:v>13.289177889270311</c:v>
                </c:pt>
                <c:pt idx="58">
                  <c:v>16.588559985916735</c:v>
                </c:pt>
                <c:pt idx="59">
                  <c:v>17.413405510078338</c:v>
                </c:pt>
                <c:pt idx="63">
                  <c:v>14.989469456914005</c:v>
                </c:pt>
                <c:pt idx="64">
                  <c:v>15.168767678901505</c:v>
                </c:pt>
                <c:pt idx="65">
                  <c:v>15.219634055100784</c:v>
                </c:pt>
                <c:pt idx="66">
                  <c:v>14.950177141096734</c:v>
                </c:pt>
                <c:pt idx="67">
                  <c:v>14.258659294956429</c:v>
                </c:pt>
                <c:pt idx="68">
                  <c:v>14.30079685987149</c:v>
                </c:pt>
                <c:pt idx="69">
                  <c:v>14.270545286506469</c:v>
                </c:pt>
                <c:pt idx="70">
                  <c:v>14.635390942698708</c:v>
                </c:pt>
                <c:pt idx="71">
                  <c:v>14.519933456561924</c:v>
                </c:pt>
                <c:pt idx="72">
                  <c:v>15.229931344071822</c:v>
                </c:pt>
                <c:pt idx="73">
                  <c:v>15.229931344071822</c:v>
                </c:pt>
                <c:pt idx="74">
                  <c:v>15.109536629889439</c:v>
                </c:pt>
                <c:pt idx="75">
                  <c:v>13.94137839978875</c:v>
                </c:pt>
                <c:pt idx="76">
                  <c:v>13.94137839978875</c:v>
                </c:pt>
                <c:pt idx="77">
                  <c:v>13.94137839978875</c:v>
                </c:pt>
                <c:pt idx="78">
                  <c:v>13.988645365724848</c:v>
                </c:pt>
                <c:pt idx="79">
                  <c:v>13.542630585948116</c:v>
                </c:pt>
                <c:pt idx="80">
                  <c:v>13.522357186867355</c:v>
                </c:pt>
                <c:pt idx="81">
                  <c:v>9.5276369451045966</c:v>
                </c:pt>
                <c:pt idx="82">
                  <c:v>7.497156940410175</c:v>
                </c:pt>
                <c:pt idx="83">
                  <c:v>7.497156940410175</c:v>
                </c:pt>
                <c:pt idx="84">
                  <c:v>7.0642989173488253</c:v>
                </c:pt>
                <c:pt idx="85">
                  <c:v>7.0642989173488253</c:v>
                </c:pt>
                <c:pt idx="86">
                  <c:v>7.0642989173488253</c:v>
                </c:pt>
                <c:pt idx="87">
                  <c:v>7.0860839714813846</c:v>
                </c:pt>
                <c:pt idx="88">
                  <c:v>5.690340158916869</c:v>
                </c:pt>
                <c:pt idx="89">
                  <c:v>5.4970833233310135</c:v>
                </c:pt>
                <c:pt idx="90">
                  <c:v>4.9980302985848271</c:v>
                </c:pt>
                <c:pt idx="91">
                  <c:v>3.7979755303230349</c:v>
                </c:pt>
                <c:pt idx="92">
                  <c:v>3.7979755303230349</c:v>
                </c:pt>
                <c:pt idx="93">
                  <c:v>3.823536660505237</c:v>
                </c:pt>
                <c:pt idx="94">
                  <c:v>3.823536660505237</c:v>
                </c:pt>
                <c:pt idx="95">
                  <c:v>4.0203363415606539</c:v>
                </c:pt>
                <c:pt idx="96">
                  <c:v>5.5286748525657954</c:v>
                </c:pt>
                <c:pt idx="97">
                  <c:v>5.6488634363172254</c:v>
                </c:pt>
                <c:pt idx="98">
                  <c:v>5.6488634363172254</c:v>
                </c:pt>
                <c:pt idx="99">
                  <c:v>5.6974210016723879</c:v>
                </c:pt>
                <c:pt idx="100">
                  <c:v>5.6974210016723879</c:v>
                </c:pt>
                <c:pt idx="101">
                  <c:v>6.061086171991902</c:v>
                </c:pt>
                <c:pt idx="102">
                  <c:v>6.0851817621688227</c:v>
                </c:pt>
                <c:pt idx="103">
                  <c:v>6.0851817621688227</c:v>
                </c:pt>
                <c:pt idx="104">
                  <c:v>6.0851817621688227</c:v>
                </c:pt>
                <c:pt idx="105">
                  <c:v>6.1141184754863129</c:v>
                </c:pt>
                <c:pt idx="106">
                  <c:v>6.1141184754863129</c:v>
                </c:pt>
                <c:pt idx="107">
                  <c:v>6.1141184754863129</c:v>
                </c:pt>
                <c:pt idx="108">
                  <c:v>6.1297421001672392</c:v>
                </c:pt>
                <c:pt idx="109">
                  <c:v>6.1297421001672392</c:v>
                </c:pt>
                <c:pt idx="110">
                  <c:v>6.1297421001672392</c:v>
                </c:pt>
                <c:pt idx="111">
                  <c:v>6.1691862512102809</c:v>
                </c:pt>
              </c:numCache>
            </c:numRef>
          </c:val>
          <c:smooth val="0"/>
          <c:extLst>
            <c:ext xmlns:c16="http://schemas.microsoft.com/office/drawing/2014/chart" uri="{C3380CC4-5D6E-409C-BE32-E72D297353CC}">
              <c16:uniqueId val="{00000001-0BE8-40E6-A7B9-F0462312339F}"/>
            </c:ext>
          </c:extLst>
        </c:ser>
        <c:ser>
          <c:idx val="8"/>
          <c:order val="2"/>
          <c:tx>
            <c:v>IL</c:v>
          </c:tx>
          <c:spPr>
            <a:ln w="25400">
              <a:solidFill>
                <a:schemeClr val="accent4"/>
              </a:solidFill>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Prices'!$E$26:$E$253</c:f>
              <c:numCache>
                <c:formatCode>0.0</c:formatCode>
                <c:ptCount val="228"/>
                <c:pt idx="0">
                  <c:v>5.4638104040137305</c:v>
                </c:pt>
                <c:pt idx="1">
                  <c:v>5.4638104040137305</c:v>
                </c:pt>
                <c:pt idx="2">
                  <c:v>5.4638104040137305</c:v>
                </c:pt>
                <c:pt idx="3">
                  <c:v>5.0669659360971746</c:v>
                </c:pt>
                <c:pt idx="4">
                  <c:v>2.9557301293900187</c:v>
                </c:pt>
                <c:pt idx="5">
                  <c:v>1.583426855030367</c:v>
                </c:pt>
                <c:pt idx="6">
                  <c:v>1.5880314232902033</c:v>
                </c:pt>
                <c:pt idx="7">
                  <c:v>1.5880314232902033</c:v>
                </c:pt>
                <c:pt idx="8">
                  <c:v>1.5880314232902033</c:v>
                </c:pt>
                <c:pt idx="9">
                  <c:v>1.5969599947187749</c:v>
                </c:pt>
                <c:pt idx="10">
                  <c:v>1.5969599947187749</c:v>
                </c:pt>
                <c:pt idx="11">
                  <c:v>1.4904959950708565</c:v>
                </c:pt>
                <c:pt idx="12">
                  <c:v>1.5476846168851714</c:v>
                </c:pt>
                <c:pt idx="13">
                  <c:v>1.1869743733177669</c:v>
                </c:pt>
                <c:pt idx="14">
                  <c:v>1.0382504841123137</c:v>
                </c:pt>
                <c:pt idx="15">
                  <c:v>1.045070196285538</c:v>
                </c:pt>
                <c:pt idx="16">
                  <c:v>1.045070196285538</c:v>
                </c:pt>
                <c:pt idx="23">
                  <c:v>1.9982123052548191</c:v>
                </c:pt>
                <c:pt idx="24">
                  <c:v>2.1348820926454928</c:v>
                </c:pt>
                <c:pt idx="25">
                  <c:v>2.5570900448904132</c:v>
                </c:pt>
                <c:pt idx="26">
                  <c:v>2.5570900448904132</c:v>
                </c:pt>
                <c:pt idx="27">
                  <c:v>2.5672082123052538</c:v>
                </c:pt>
                <c:pt idx="28">
                  <c:v>1.318425027649893</c:v>
                </c:pt>
                <c:pt idx="29">
                  <c:v>0.87767802130094175</c:v>
                </c:pt>
                <c:pt idx="30">
                  <c:v>0.88218466684270747</c:v>
                </c:pt>
                <c:pt idx="31">
                  <c:v>0.88218466684270747</c:v>
                </c:pt>
                <c:pt idx="72">
                  <c:v>0.88264374834961745</c:v>
                </c:pt>
                <c:pt idx="73">
                  <c:v>0.88264374834961745</c:v>
                </c:pt>
                <c:pt idx="74">
                  <c:v>0.88264374834961745</c:v>
                </c:pt>
                <c:pt idx="75">
                  <c:v>0.88876287298653323</c:v>
                </c:pt>
                <c:pt idx="76">
                  <c:v>0.67092883548983406</c:v>
                </c:pt>
                <c:pt idx="77">
                  <c:v>0.56927295132470779</c:v>
                </c:pt>
                <c:pt idx="78">
                  <c:v>0.50264755470888312</c:v>
                </c:pt>
                <c:pt idx="79">
                  <c:v>0.46045957662177645</c:v>
                </c:pt>
                <c:pt idx="80">
                  <c:v>0.46045957662177645</c:v>
                </c:pt>
                <c:pt idx="81">
                  <c:v>0.48084444067214072</c:v>
                </c:pt>
                <c:pt idx="82">
                  <c:v>0.71222990933896624</c:v>
                </c:pt>
                <c:pt idx="83">
                  <c:v>1.2107661841757811</c:v>
                </c:pt>
                <c:pt idx="84">
                  <c:v>1.1703188539741218</c:v>
                </c:pt>
                <c:pt idx="85">
                  <c:v>1.1703188539741218</c:v>
                </c:pt>
                <c:pt idx="86">
                  <c:v>1.1703188539741218</c:v>
                </c:pt>
                <c:pt idx="87">
                  <c:v>0.96134539213097447</c:v>
                </c:pt>
                <c:pt idx="88">
                  <c:v>0.57161077369949786</c:v>
                </c:pt>
                <c:pt idx="89">
                  <c:v>0.81489965672035947</c:v>
                </c:pt>
                <c:pt idx="90">
                  <c:v>0.81893847372590478</c:v>
                </c:pt>
                <c:pt idx="91">
                  <c:v>0.88086198780725866</c:v>
                </c:pt>
                <c:pt idx="92">
                  <c:v>0.93762520904849966</c:v>
                </c:pt>
                <c:pt idx="93">
                  <c:v>0.94393561306223073</c:v>
                </c:pt>
                <c:pt idx="94">
                  <c:v>0.94393561306223073</c:v>
                </c:pt>
                <c:pt idx="95">
                  <c:v>0.94393561306223073</c:v>
                </c:pt>
                <c:pt idx="96">
                  <c:v>0.94948981163629986</c:v>
                </c:pt>
                <c:pt idx="97">
                  <c:v>0.91469837949772803</c:v>
                </c:pt>
                <c:pt idx="98">
                  <c:v>0.88939551976058484</c:v>
                </c:pt>
                <c:pt idx="99">
                  <c:v>0.89704075345480194</c:v>
                </c:pt>
                <c:pt idx="100">
                  <c:v>0.89704075345480194</c:v>
                </c:pt>
                <c:pt idx="101">
                  <c:v>1.1152398556465097</c:v>
                </c:pt>
                <c:pt idx="102">
                  <c:v>1.1196734442390632</c:v>
                </c:pt>
                <c:pt idx="103">
                  <c:v>1.119673444239063</c:v>
                </c:pt>
                <c:pt idx="104">
                  <c:v>1.1196734442390632</c:v>
                </c:pt>
                <c:pt idx="105">
                  <c:v>1.1249977994894811</c:v>
                </c:pt>
                <c:pt idx="106">
                  <c:v>1.1249977994894813</c:v>
                </c:pt>
                <c:pt idx="107">
                  <c:v>0.79666963735586716</c:v>
                </c:pt>
                <c:pt idx="108">
                  <c:v>0.57444440252995865</c:v>
                </c:pt>
                <c:pt idx="109">
                  <c:v>0.53941730481471739</c:v>
                </c:pt>
                <c:pt idx="110">
                  <c:v>0.53941730481471739</c:v>
                </c:pt>
                <c:pt idx="111">
                  <c:v>0.54288839010650514</c:v>
                </c:pt>
                <c:pt idx="112">
                  <c:v>0.54288839010650514</c:v>
                </c:pt>
                <c:pt idx="113">
                  <c:v>0.64159537012586931</c:v>
                </c:pt>
                <c:pt idx="114">
                  <c:v>0.64382668779156782</c:v>
                </c:pt>
                <c:pt idx="115">
                  <c:v>0.64382668779156793</c:v>
                </c:pt>
                <c:pt idx="116">
                  <c:v>0.64382668779156782</c:v>
                </c:pt>
                <c:pt idx="117">
                  <c:v>0.64622392395035677</c:v>
                </c:pt>
                <c:pt idx="118">
                  <c:v>0.80890966704275402</c:v>
                </c:pt>
                <c:pt idx="119">
                  <c:v>0.86991682070240295</c:v>
                </c:pt>
                <c:pt idx="120">
                  <c:v>0.87349815157116462</c:v>
                </c:pt>
                <c:pt idx="121">
                  <c:v>0.87349815157116462</c:v>
                </c:pt>
                <c:pt idx="122">
                  <c:v>0.87349815157116462</c:v>
                </c:pt>
                <c:pt idx="123">
                  <c:v>0.86889248305606892</c:v>
                </c:pt>
                <c:pt idx="124">
                  <c:v>0.86889248305606892</c:v>
                </c:pt>
                <c:pt idx="125">
                  <c:v>0.86889248305606892</c:v>
                </c:pt>
                <c:pt idx="126">
                  <c:v>0.87677141096734446</c:v>
                </c:pt>
                <c:pt idx="127">
                  <c:v>0.87677141096734446</c:v>
                </c:pt>
                <c:pt idx="128">
                  <c:v>0.87677141096734446</c:v>
                </c:pt>
                <c:pt idx="129">
                  <c:v>0.88083795440542212</c:v>
                </c:pt>
                <c:pt idx="130">
                  <c:v>0.88083795440542212</c:v>
                </c:pt>
                <c:pt idx="131">
                  <c:v>10.066719478919108</c:v>
                </c:pt>
              </c:numCache>
            </c:numRef>
          </c:val>
          <c:smooth val="0"/>
          <c:extLst>
            <c:ext xmlns:c16="http://schemas.microsoft.com/office/drawing/2014/chart" uri="{C3380CC4-5D6E-409C-BE32-E72D297353CC}">
              <c16:uniqueId val="{00000002-0BE8-40E6-A7B9-F0462312339F}"/>
            </c:ext>
          </c:extLst>
        </c:ser>
        <c:ser>
          <c:idx val="3"/>
          <c:order val="3"/>
          <c:tx>
            <c:v>MD</c:v>
          </c:tx>
          <c:spPr>
            <a:ln w="25400">
              <a:solidFill>
                <a:schemeClr val="accent4">
                  <a:lumMod val="60000"/>
                  <a:lumOff val="40000"/>
                </a:schemeClr>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Prices'!$G$26:$G$253</c:f>
              <c:numCache>
                <c:formatCode>0.0</c:formatCode>
                <c:ptCount val="228"/>
                <c:pt idx="0">
                  <c:v>1.0507327700026405</c:v>
                </c:pt>
                <c:pt idx="1">
                  <c:v>1.2188500132030631</c:v>
                </c:pt>
                <c:pt idx="2">
                  <c:v>1.2188500132030631</c:v>
                </c:pt>
                <c:pt idx="3">
                  <c:v>1.055617903353578</c:v>
                </c:pt>
                <c:pt idx="4">
                  <c:v>1.055617903353578</c:v>
                </c:pt>
                <c:pt idx="5">
                  <c:v>0.8444943226828624</c:v>
                </c:pt>
                <c:pt idx="6">
                  <c:v>0.8469500924214417</c:v>
                </c:pt>
                <c:pt idx="7">
                  <c:v>0.8469500924214417</c:v>
                </c:pt>
                <c:pt idx="8">
                  <c:v>0.8469500924214417</c:v>
                </c:pt>
                <c:pt idx="9">
                  <c:v>0.85171199718334656</c:v>
                </c:pt>
                <c:pt idx="10">
                  <c:v>0.85171199718334656</c:v>
                </c:pt>
                <c:pt idx="11">
                  <c:v>0.85171199718334656</c:v>
                </c:pt>
                <c:pt idx="12">
                  <c:v>1.2844335885925535</c:v>
                </c:pt>
                <c:pt idx="13">
                  <c:v>1.2844335885925535</c:v>
                </c:pt>
                <c:pt idx="14">
                  <c:v>1.2844335885925535</c:v>
                </c:pt>
                <c:pt idx="15">
                  <c:v>1.1377259044098231</c:v>
                </c:pt>
                <c:pt idx="16">
                  <c:v>0.90500924214417766</c:v>
                </c:pt>
                <c:pt idx="17">
                  <c:v>0.80216728280961225</c:v>
                </c:pt>
                <c:pt idx="18">
                  <c:v>0.80240757855822586</c:v>
                </c:pt>
                <c:pt idx="19">
                  <c:v>0.92168438077633963</c:v>
                </c:pt>
                <c:pt idx="20">
                  <c:v>0.93252772643253212</c:v>
                </c:pt>
                <c:pt idx="21">
                  <c:v>0.93394705571692616</c:v>
                </c:pt>
                <c:pt idx="22">
                  <c:v>1.146800105624505</c:v>
                </c:pt>
                <c:pt idx="23">
                  <c:v>1.8076713097438615</c:v>
                </c:pt>
                <c:pt idx="24">
                  <c:v>2.0941514431348081</c:v>
                </c:pt>
                <c:pt idx="25">
                  <c:v>2.4394867990326126</c:v>
                </c:pt>
                <c:pt idx="26">
                  <c:v>2.4497995534964101</c:v>
                </c:pt>
                <c:pt idx="27">
                  <c:v>2.4136145585775908</c:v>
                </c:pt>
                <c:pt idx="28">
                  <c:v>2.429832522014673</c:v>
                </c:pt>
                <c:pt idx="29">
                  <c:v>2.7636409123107035</c:v>
                </c:pt>
                <c:pt idx="30">
                  <c:v>2.6465540005281221</c:v>
                </c:pt>
                <c:pt idx="31">
                  <c:v>2.7515035557214804</c:v>
                </c:pt>
                <c:pt idx="32">
                  <c:v>2.8406346272335181</c:v>
                </c:pt>
                <c:pt idx="33">
                  <c:v>2.9472848187736083</c:v>
                </c:pt>
                <c:pt idx="34">
                  <c:v>2.778971181314065</c:v>
                </c:pt>
                <c:pt idx="35">
                  <c:v>2.8046890678637446</c:v>
                </c:pt>
                <c:pt idx="36">
                  <c:v>3.2696589878417002</c:v>
                </c:pt>
                <c:pt idx="37">
                  <c:v>3.5152946593609729</c:v>
                </c:pt>
                <c:pt idx="38">
                  <c:v>3.6435831227130402</c:v>
                </c:pt>
                <c:pt idx="39">
                  <c:v>4.3463123844731992</c:v>
                </c:pt>
                <c:pt idx="40">
                  <c:v>5.578058690485757</c:v>
                </c:pt>
                <c:pt idx="41">
                  <c:v>6.5631954823519054</c:v>
                </c:pt>
                <c:pt idx="42">
                  <c:v>8.1371598297761594</c:v>
                </c:pt>
                <c:pt idx="43">
                  <c:v>12.391007613766391</c:v>
                </c:pt>
                <c:pt idx="44">
                  <c:v>10.965814796651872</c:v>
                </c:pt>
                <c:pt idx="45">
                  <c:v>11.547252050301756</c:v>
                </c:pt>
                <c:pt idx="46">
                  <c:v>11.730666314584983</c:v>
                </c:pt>
                <c:pt idx="47">
                  <c:v>12.582780275023799</c:v>
                </c:pt>
                <c:pt idx="48">
                  <c:v>15.246358604761514</c:v>
                </c:pt>
                <c:pt idx="49">
                  <c:v>15.012212118211426</c:v>
                </c:pt>
                <c:pt idx="50">
                  <c:v>12.812060537092222</c:v>
                </c:pt>
                <c:pt idx="51">
                  <c:v>13.930771538997044</c:v>
                </c:pt>
                <c:pt idx="52">
                  <c:v>15.630832993254435</c:v>
                </c:pt>
                <c:pt idx="53">
                  <c:v>14.604988242986659</c:v>
                </c:pt>
                <c:pt idx="54">
                  <c:v>13.13869310723566</c:v>
                </c:pt>
                <c:pt idx="55">
                  <c:v>13.37692397969662</c:v>
                </c:pt>
                <c:pt idx="56">
                  <c:v>13.086024407662576</c:v>
                </c:pt>
                <c:pt idx="57">
                  <c:v>13.762368256392007</c:v>
                </c:pt>
                <c:pt idx="58">
                  <c:v>15.551774986796937</c:v>
                </c:pt>
                <c:pt idx="59">
                  <c:v>16.023720116110418</c:v>
                </c:pt>
                <c:pt idx="60">
                  <c:v>16.596794956429893</c:v>
                </c:pt>
                <c:pt idx="61">
                  <c:v>15.755509143121206</c:v>
                </c:pt>
                <c:pt idx="62">
                  <c:v>15.30651121060086</c:v>
                </c:pt>
                <c:pt idx="63">
                  <c:v>14.385287386673708</c:v>
                </c:pt>
                <c:pt idx="64">
                  <c:v>14.757934831357067</c:v>
                </c:pt>
                <c:pt idx="65">
                  <c:v>14.843524177609204</c:v>
                </c:pt>
                <c:pt idx="66">
                  <c:v>14.235921573805122</c:v>
                </c:pt>
                <c:pt idx="67">
                  <c:v>13.831456402647319</c:v>
                </c:pt>
                <c:pt idx="68">
                  <c:v>13.664535372206352</c:v>
                </c:pt>
                <c:pt idx="69">
                  <c:v>13.623983364140479</c:v>
                </c:pt>
                <c:pt idx="70">
                  <c:v>13.821910483232109</c:v>
                </c:pt>
                <c:pt idx="71">
                  <c:v>13.854898336414049</c:v>
                </c:pt>
                <c:pt idx="72">
                  <c:v>13.845392130974385</c:v>
                </c:pt>
                <c:pt idx="73">
                  <c:v>12.653150030807147</c:v>
                </c:pt>
                <c:pt idx="74">
                  <c:v>11.788649097025292</c:v>
                </c:pt>
                <c:pt idx="75">
                  <c:v>12.259561322988839</c:v>
                </c:pt>
                <c:pt idx="76">
                  <c:v>12.140617023149371</c:v>
                </c:pt>
                <c:pt idx="77">
                  <c:v>11.174226020436741</c:v>
                </c:pt>
                <c:pt idx="78">
                  <c:v>11.251977839811216</c:v>
                </c:pt>
                <c:pt idx="79">
                  <c:v>10.866541907287708</c:v>
                </c:pt>
                <c:pt idx="80">
                  <c:v>9.6065962303254349</c:v>
                </c:pt>
                <c:pt idx="81">
                  <c:v>7.8708991390764558</c:v>
                </c:pt>
                <c:pt idx="82">
                  <c:v>6.8762986312824577</c:v>
                </c:pt>
                <c:pt idx="83">
                  <c:v>6.5476814726279642</c:v>
                </c:pt>
                <c:pt idx="84">
                  <c:v>7.0466381700554539</c:v>
                </c:pt>
                <c:pt idx="85">
                  <c:v>7.078150483853431</c:v>
                </c:pt>
                <c:pt idx="86">
                  <c:v>5.9585825650681405</c:v>
                </c:pt>
                <c:pt idx="87">
                  <c:v>5.2586202104151321</c:v>
                </c:pt>
                <c:pt idx="88">
                  <c:v>5.2941636459658623</c:v>
                </c:pt>
                <c:pt idx="89">
                  <c:v>4.5683768634323156</c:v>
                </c:pt>
                <c:pt idx="90">
                  <c:v>3.6001643047853769</c:v>
                </c:pt>
                <c:pt idx="91">
                  <c:v>3.1023680554758264</c:v>
                </c:pt>
                <c:pt idx="92">
                  <c:v>3.0608684372669197</c:v>
                </c:pt>
                <c:pt idx="93">
                  <c:v>2.6286814540973507</c:v>
                </c:pt>
                <c:pt idx="94">
                  <c:v>3.3790505237215025</c:v>
                </c:pt>
                <c:pt idx="95">
                  <c:v>4.4701641839730346</c:v>
                </c:pt>
                <c:pt idx="96">
                  <c:v>5.6660332339960018</c:v>
                </c:pt>
                <c:pt idx="97">
                  <c:v>5.4084862688143653</c:v>
                </c:pt>
                <c:pt idx="98">
                  <c:v>5.2882976850629344</c:v>
                </c:pt>
                <c:pt idx="99">
                  <c:v>5.3453007573947646</c:v>
                </c:pt>
                <c:pt idx="100">
                  <c:v>6.6220121468180615</c:v>
                </c:pt>
                <c:pt idx="101">
                  <c:v>7.207497327951514</c:v>
                </c:pt>
                <c:pt idx="102">
                  <c:v>6.9730387583252664</c:v>
                </c:pt>
                <c:pt idx="103">
                  <c:v>6.4619338851831021</c:v>
                </c:pt>
                <c:pt idx="104">
                  <c:v>5.5291883127411863</c:v>
                </c:pt>
                <c:pt idx="105">
                  <c:v>5.6845351947738845</c:v>
                </c:pt>
                <c:pt idx="106">
                  <c:v>5.1383051667986965</c:v>
                </c:pt>
                <c:pt idx="107">
                  <c:v>5.5589565179121578</c:v>
                </c:pt>
                <c:pt idx="108">
                  <c:v>6.001309408544687</c:v>
                </c:pt>
                <c:pt idx="109">
                  <c:v>5.4586966492015643</c:v>
                </c:pt>
                <c:pt idx="110">
                  <c:v>5.597680485872722</c:v>
                </c:pt>
                <c:pt idx="111">
                  <c:v>6.0034995347492011</c:v>
                </c:pt>
                <c:pt idx="112">
                  <c:v>6.4653071912683782</c:v>
                </c:pt>
                <c:pt idx="113">
                  <c:v>5.5633721613414311</c:v>
                </c:pt>
                <c:pt idx="114">
                  <c:v>5.9595239562245128</c:v>
                </c:pt>
                <c:pt idx="115">
                  <c:v>6.3999974594105851</c:v>
                </c:pt>
                <c:pt idx="116">
                  <c:v>6.8270391470821243</c:v>
                </c:pt>
                <c:pt idx="117">
                  <c:v>7.2359789210227214</c:v>
                </c:pt>
                <c:pt idx="118">
                  <c:v>8.1706773866273821</c:v>
                </c:pt>
                <c:pt idx="119">
                  <c:v>9.1122307518201389</c:v>
                </c:pt>
                <c:pt idx="120">
                  <c:v>9.4432874998428229</c:v>
                </c:pt>
                <c:pt idx="121">
                  <c:v>9.4876348102233425</c:v>
                </c:pt>
                <c:pt idx="122">
                  <c:v>9.2376399974794161</c:v>
                </c:pt>
                <c:pt idx="123">
                  <c:v>8.0174541769881102</c:v>
                </c:pt>
                <c:pt idx="124">
                  <c:v>9.893614859700083</c:v>
                </c:pt>
                <c:pt idx="125">
                  <c:v>9.9166586248009523</c:v>
                </c:pt>
                <c:pt idx="126">
                  <c:v>9.0649054580662742</c:v>
                </c:pt>
                <c:pt idx="127">
                  <c:v>9.2484472778637041</c:v>
                </c:pt>
                <c:pt idx="128">
                  <c:v>9.8246113479279575</c:v>
                </c:pt>
                <c:pt idx="129">
                  <c:v>10.265765977706828</c:v>
                </c:pt>
                <c:pt idx="130">
                  <c:v>10.60025561130182</c:v>
                </c:pt>
                <c:pt idx="131">
                  <c:v>10.887951857462513</c:v>
                </c:pt>
                <c:pt idx="132">
                  <c:v>11.084244104144638</c:v>
                </c:pt>
                <c:pt idx="133">
                  <c:v>12.141162069604938</c:v>
                </c:pt>
                <c:pt idx="134">
                  <c:v>15.467547684937886</c:v>
                </c:pt>
                <c:pt idx="135">
                  <c:v>16.013703707056894</c:v>
                </c:pt>
                <c:pt idx="136">
                  <c:v>13.953288791009145</c:v>
                </c:pt>
                <c:pt idx="137">
                  <c:v>13.819010892882176</c:v>
                </c:pt>
                <c:pt idx="138">
                  <c:v>15.125474636270624</c:v>
                </c:pt>
                <c:pt idx="139">
                  <c:v>16.814044616262112</c:v>
                </c:pt>
                <c:pt idx="140">
                  <c:v>16.4866834762297</c:v>
                </c:pt>
                <c:pt idx="141">
                  <c:v>17.322488197594346</c:v>
                </c:pt>
                <c:pt idx="142">
                  <c:v>18.324605538605155</c:v>
                </c:pt>
                <c:pt idx="143">
                  <c:v>19.66663593921341</c:v>
                </c:pt>
              </c:numCache>
            </c:numRef>
          </c:val>
          <c:smooth val="0"/>
          <c:extLst>
            <c:ext xmlns:c16="http://schemas.microsoft.com/office/drawing/2014/chart" uri="{C3380CC4-5D6E-409C-BE32-E72D297353CC}">
              <c16:uniqueId val="{00000003-0BE8-40E6-A7B9-F0462312339F}"/>
            </c:ext>
          </c:extLst>
        </c:ser>
        <c:ser>
          <c:idx val="9"/>
          <c:order val="4"/>
          <c:tx>
            <c:v>NJ</c:v>
          </c:tx>
          <c:spPr>
            <a:ln w="25400">
              <a:solidFill>
                <a:schemeClr val="accent6"/>
              </a:solidFill>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Prices'!$J$26:$J$253</c:f>
              <c:numCache>
                <c:formatCode>0.0</c:formatCode>
                <c:ptCount val="228"/>
                <c:pt idx="0">
                  <c:v>3.782637972009506</c:v>
                </c:pt>
                <c:pt idx="1">
                  <c:v>2.9420517560073933</c:v>
                </c:pt>
                <c:pt idx="2">
                  <c:v>2.3116120940058096</c:v>
                </c:pt>
                <c:pt idx="3">
                  <c:v>1.7945504357010826</c:v>
                </c:pt>
                <c:pt idx="4">
                  <c:v>2.1112358067071559</c:v>
                </c:pt>
                <c:pt idx="5">
                  <c:v>2.1112358067071559</c:v>
                </c:pt>
                <c:pt idx="6">
                  <c:v>1.6515526802218112</c:v>
                </c:pt>
                <c:pt idx="7">
                  <c:v>2.1173752310536043</c:v>
                </c:pt>
                <c:pt idx="8">
                  <c:v>2.1173752310536043</c:v>
                </c:pt>
                <c:pt idx="9">
                  <c:v>2.1292799929583666</c:v>
                </c:pt>
                <c:pt idx="10">
                  <c:v>1.8737663938033626</c:v>
                </c:pt>
                <c:pt idx="11">
                  <c:v>1.5969599947187749</c:v>
                </c:pt>
                <c:pt idx="12">
                  <c:v>1.5755718686735323</c:v>
                </c:pt>
                <c:pt idx="13">
                  <c:v>1.1447232684298545</c:v>
                </c:pt>
                <c:pt idx="14">
                  <c:v>0.82557434281274977</c:v>
                </c:pt>
                <c:pt idx="15">
                  <c:v>0.57317252002464592</c:v>
                </c:pt>
                <c:pt idx="16">
                  <c:v>0.74493958026833651</c:v>
                </c:pt>
                <c:pt idx="17">
                  <c:v>0.90500924214417788</c:v>
                </c:pt>
                <c:pt idx="18">
                  <c:v>1.0962622458410352</c:v>
                </c:pt>
                <c:pt idx="19">
                  <c:v>1.2361414048059154</c:v>
                </c:pt>
                <c:pt idx="20">
                  <c:v>1.2196182114250509</c:v>
                </c:pt>
                <c:pt idx="21">
                  <c:v>1.1945834433588591</c:v>
                </c:pt>
                <c:pt idx="22">
                  <c:v>1.2271629918141009</c:v>
                </c:pt>
                <c:pt idx="23">
                  <c:v>1.7849643517296012</c:v>
                </c:pt>
                <c:pt idx="24">
                  <c:v>2.1487901193076793</c:v>
                </c:pt>
                <c:pt idx="25">
                  <c:v>2.8953294688177191</c:v>
                </c:pt>
                <c:pt idx="26">
                  <c:v>2.3643645325715568</c:v>
                </c:pt>
                <c:pt idx="27">
                  <c:v>2.0834404458024731</c:v>
                </c:pt>
                <c:pt idx="28">
                  <c:v>2.4937503779137633</c:v>
                </c:pt>
                <c:pt idx="29">
                  <c:v>2.8221527803974329</c:v>
                </c:pt>
                <c:pt idx="30">
                  <c:v>2.9031895399732734</c:v>
                </c:pt>
                <c:pt idx="31">
                  <c:v>3.0693942373941092</c:v>
                </c:pt>
                <c:pt idx="32">
                  <c:v>3.2552614206495893</c:v>
                </c:pt>
                <c:pt idx="33">
                  <c:v>3.148717953869645</c:v>
                </c:pt>
                <c:pt idx="34">
                  <c:v>2.9623550663754004</c:v>
                </c:pt>
                <c:pt idx="35">
                  <c:v>3.0685852917876946</c:v>
                </c:pt>
                <c:pt idx="36">
                  <c:v>3.4389961653712358</c:v>
                </c:pt>
                <c:pt idx="37">
                  <c:v>3.5075051491946132</c:v>
                </c:pt>
                <c:pt idx="38">
                  <c:v>3.7209483257258547</c:v>
                </c:pt>
                <c:pt idx="39">
                  <c:v>4.3909523809523803</c:v>
                </c:pt>
                <c:pt idx="40">
                  <c:v>5.8915091005461093</c:v>
                </c:pt>
                <c:pt idx="41">
                  <c:v>6.8421954603468009</c:v>
                </c:pt>
                <c:pt idx="42">
                  <c:v>8.3653318369861847</c:v>
                </c:pt>
                <c:pt idx="43">
                  <c:v>12.592852081682953</c:v>
                </c:pt>
                <c:pt idx="44">
                  <c:v>11.239212594464771</c:v>
                </c:pt>
                <c:pt idx="45">
                  <c:v>11.722819715043453</c:v>
                </c:pt>
                <c:pt idx="46">
                  <c:v>11.650098551435361</c:v>
                </c:pt>
                <c:pt idx="47">
                  <c:v>12.812471643421274</c:v>
                </c:pt>
                <c:pt idx="48">
                  <c:v>15.49453910785563</c:v>
                </c:pt>
                <c:pt idx="49">
                  <c:v>15.142457640172518</c:v>
                </c:pt>
                <c:pt idx="50">
                  <c:v>12.819611002133446</c:v>
                </c:pt>
                <c:pt idx="51">
                  <c:v>13.925594737979212</c:v>
                </c:pt>
                <c:pt idx="52">
                  <c:v>15.6287622728473</c:v>
                </c:pt>
                <c:pt idx="53">
                  <c:v>14.686337973266941</c:v>
                </c:pt>
                <c:pt idx="54">
                  <c:v>13.175493383160545</c:v>
                </c:pt>
                <c:pt idx="55">
                  <c:v>14.135094915353694</c:v>
                </c:pt>
                <c:pt idx="56">
                  <c:v>14.994078026102056</c:v>
                </c:pt>
                <c:pt idx="57">
                  <c:v>15.809539213097439</c:v>
                </c:pt>
                <c:pt idx="58">
                  <c:v>17.946118244432711</c:v>
                </c:pt>
                <c:pt idx="59">
                  <c:v>18.085833926514432</c:v>
                </c:pt>
                <c:pt idx="60">
                  <c:v>17.855862160021125</c:v>
                </c:pt>
                <c:pt idx="61">
                  <c:v>16.528118563506734</c:v>
                </c:pt>
                <c:pt idx="62">
                  <c:v>15.679028614638595</c:v>
                </c:pt>
                <c:pt idx="63">
                  <c:v>14.707517824135202</c:v>
                </c:pt>
                <c:pt idx="64">
                  <c:v>15.196343589808073</c:v>
                </c:pt>
                <c:pt idx="65">
                  <c:v>15.677347744676766</c:v>
                </c:pt>
                <c:pt idx="66">
                  <c:v>15.098248393627323</c:v>
                </c:pt>
                <c:pt idx="67">
                  <c:v>14.540620900239333</c:v>
                </c:pt>
                <c:pt idx="68">
                  <c:v>14.079089248705699</c:v>
                </c:pt>
                <c:pt idx="69">
                  <c:v>14.201270794824399</c:v>
                </c:pt>
                <c:pt idx="70">
                  <c:v>14.828040005281222</c:v>
                </c:pt>
                <c:pt idx="71">
                  <c:v>15.009473197781885</c:v>
                </c:pt>
                <c:pt idx="72">
                  <c:v>14.999174808555583</c:v>
                </c:pt>
                <c:pt idx="73">
                  <c:v>13.345419637355867</c:v>
                </c:pt>
                <c:pt idx="74">
                  <c:v>11.703369507812768</c:v>
                </c:pt>
                <c:pt idx="75">
                  <c:v>12.713209350283552</c:v>
                </c:pt>
                <c:pt idx="76">
                  <c:v>12.631733762232839</c:v>
                </c:pt>
                <c:pt idx="77">
                  <c:v>11.811093533699816</c:v>
                </c:pt>
                <c:pt idx="78">
                  <c:v>12.634189227138792</c:v>
                </c:pt>
                <c:pt idx="79">
                  <c:v>11.932922698935721</c:v>
                </c:pt>
                <c:pt idx="80">
                  <c:v>10.576263693176818</c:v>
                </c:pt>
                <c:pt idx="81">
                  <c:v>8.6340026133682066</c:v>
                </c:pt>
                <c:pt idx="82">
                  <c:v>7.6307000484112324</c:v>
                </c:pt>
                <c:pt idx="83">
                  <c:v>7.2394421705835752</c:v>
                </c:pt>
                <c:pt idx="84">
                  <c:v>7.4410615262740967</c:v>
                </c:pt>
                <c:pt idx="85">
                  <c:v>7.1266309666195511</c:v>
                </c:pt>
                <c:pt idx="86">
                  <c:v>6.0302493656789249</c:v>
                </c:pt>
                <c:pt idx="87">
                  <c:v>5.5445499145275381</c:v>
                </c:pt>
                <c:pt idx="88">
                  <c:v>5.5722387593921789</c:v>
                </c:pt>
                <c:pt idx="89">
                  <c:v>5.182504140960706</c:v>
                </c:pt>
                <c:pt idx="90">
                  <c:v>4.2951410771743479</c:v>
                </c:pt>
                <c:pt idx="91">
                  <c:v>3.709218493473093</c:v>
                </c:pt>
                <c:pt idx="92">
                  <c:v>3.6405594392635932</c:v>
                </c:pt>
                <c:pt idx="93">
                  <c:v>3.2586960174760549</c:v>
                </c:pt>
                <c:pt idx="94">
                  <c:v>4.1497321318545906</c:v>
                </c:pt>
                <c:pt idx="95">
                  <c:v>5.1111688594106779</c:v>
                </c:pt>
                <c:pt idx="96">
                  <c:v>5.8663475402483858</c:v>
                </c:pt>
                <c:pt idx="97">
                  <c:v>5.5350005675000808</c:v>
                </c:pt>
                <c:pt idx="98">
                  <c:v>5.4416812109933295</c:v>
                </c:pt>
                <c:pt idx="99">
                  <c:v>5.5000027663560802</c:v>
                </c:pt>
                <c:pt idx="100">
                  <c:v>6.9625349881172456</c:v>
                </c:pt>
                <c:pt idx="101">
                  <c:v>8.0445044659884903</c:v>
                </c:pt>
                <c:pt idx="102">
                  <c:v>7.8979863861749289</c:v>
                </c:pt>
                <c:pt idx="103">
                  <c:v>6.9339323314313273</c:v>
                </c:pt>
                <c:pt idx="104">
                  <c:v>6.0839006712715245</c:v>
                </c:pt>
                <c:pt idx="105">
                  <c:v>6.0513823033030638</c:v>
                </c:pt>
                <c:pt idx="106">
                  <c:v>5.5565108705219606</c:v>
                </c:pt>
                <c:pt idx="107">
                  <c:v>5.8573254995158885</c:v>
                </c:pt>
                <c:pt idx="108">
                  <c:v>6.1098934114619334</c:v>
                </c:pt>
                <c:pt idx="109">
                  <c:v>5.5825819632259943</c:v>
                </c:pt>
                <c:pt idx="110">
                  <c:v>5.6859487721151307</c:v>
                </c:pt>
                <c:pt idx="111">
                  <c:v>6.0317015290404505</c:v>
                </c:pt>
                <c:pt idx="112">
                  <c:v>6.5785958842451437</c:v>
                </c:pt>
                <c:pt idx="113">
                  <c:v>5.984110663673972</c:v>
                </c:pt>
                <c:pt idx="114">
                  <c:v>6.3085582045510762</c:v>
                </c:pt>
                <c:pt idx="115">
                  <c:v>6.6926459538612981</c:v>
                </c:pt>
                <c:pt idx="116">
                  <c:v>7.0895223351817629</c:v>
                </c:pt>
                <c:pt idx="117">
                  <c:v>7.4531879656949975</c:v>
                </c:pt>
                <c:pt idx="118">
                  <c:v>8.322422275652162</c:v>
                </c:pt>
                <c:pt idx="119">
                  <c:v>9.2294032215473951</c:v>
                </c:pt>
                <c:pt idx="120">
                  <c:v>9.4623024255913091</c:v>
                </c:pt>
                <c:pt idx="121">
                  <c:v>9.5874631704029003</c:v>
                </c:pt>
                <c:pt idx="122">
                  <c:v>9.350967874546896</c:v>
                </c:pt>
                <c:pt idx="123">
                  <c:v>8.1084810085463612</c:v>
                </c:pt>
                <c:pt idx="124">
                  <c:v>9.9497988849202503</c:v>
                </c:pt>
                <c:pt idx="125">
                  <c:v>10.388343115602819</c:v>
                </c:pt>
                <c:pt idx="126">
                  <c:v>9.6797841099135002</c:v>
                </c:pt>
                <c:pt idx="127">
                  <c:v>9.865169481224406</c:v>
                </c:pt>
                <c:pt idx="128">
                  <c:v>10.246893088720393</c:v>
                </c:pt>
                <c:pt idx="129">
                  <c:v>10.64212401277096</c:v>
                </c:pt>
                <c:pt idx="130">
                  <c:v>10.859473637883992</c:v>
                </c:pt>
                <c:pt idx="131">
                  <c:v>11.007163009186549</c:v>
                </c:pt>
                <c:pt idx="132">
                  <c:v>11.129249735657986</c:v>
                </c:pt>
                <c:pt idx="133">
                  <c:v>12.166951010837188</c:v>
                </c:pt>
                <c:pt idx="134">
                  <c:v>15.554803501137236</c:v>
                </c:pt>
                <c:pt idx="135">
                  <c:v>16.117642778175124</c:v>
                </c:pt>
                <c:pt idx="136">
                  <c:v>13.959489701501997</c:v>
                </c:pt>
                <c:pt idx="137">
                  <c:v>14.117782034810363</c:v>
                </c:pt>
                <c:pt idx="138">
                  <c:v>15.318392438412713</c:v>
                </c:pt>
                <c:pt idx="139">
                  <c:v>17.13638510044996</c:v>
                </c:pt>
                <c:pt idx="140">
                  <c:v>16.653239839569768</c:v>
                </c:pt>
                <c:pt idx="141">
                  <c:v>17.534615225983494</c:v>
                </c:pt>
                <c:pt idx="142">
                  <c:v>18.537951687847123</c:v>
                </c:pt>
                <c:pt idx="143">
                  <c:v>19.927306143378129</c:v>
                </c:pt>
              </c:numCache>
            </c:numRef>
          </c:val>
          <c:smooth val="0"/>
          <c:extLst>
            <c:ext xmlns:c16="http://schemas.microsoft.com/office/drawing/2014/chart" uri="{C3380CC4-5D6E-409C-BE32-E72D297353CC}">
              <c16:uniqueId val="{00000004-0BE8-40E6-A7B9-F0462312339F}"/>
            </c:ext>
          </c:extLst>
        </c:ser>
        <c:ser>
          <c:idx val="10"/>
          <c:order val="5"/>
          <c:tx>
            <c:v>OH</c:v>
          </c:tx>
          <c:spPr>
            <a:ln w="25400">
              <a:solidFill>
                <a:srgbClr val="92D050"/>
              </a:solidFill>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Prices'!$K$26:$K$253</c:f>
              <c:numCache>
                <c:formatCode>0.00</c:formatCode>
                <c:ptCount val="228"/>
                <c:pt idx="7" formatCode="0.0">
                  <c:v>28.79630314232902</c:v>
                </c:pt>
                <c:pt idx="8" formatCode="0.0">
                  <c:v>28.79630314232902</c:v>
                </c:pt>
                <c:pt idx="9" formatCode="0.0">
                  <c:v>28.958207904233781</c:v>
                </c:pt>
                <c:pt idx="10" formatCode="0.0">
                  <c:v>28.958207904233781</c:v>
                </c:pt>
                <c:pt idx="11" formatCode="0.0">
                  <c:v>29.384063902825456</c:v>
                </c:pt>
                <c:pt idx="12" formatCode="0.0">
                  <c:v>30.997663938033629</c:v>
                </c:pt>
                <c:pt idx="13" formatCode="0.0">
                  <c:v>30.398261596690432</c:v>
                </c:pt>
                <c:pt idx="14" formatCode="0.0">
                  <c:v>26.489115892278313</c:v>
                </c:pt>
                <c:pt idx="15" formatCode="0.0">
                  <c:v>26.28836370037849</c:v>
                </c:pt>
                <c:pt idx="16" formatCode="0.0">
                  <c:v>26.28836370037849</c:v>
                </c:pt>
                <c:pt idx="17" formatCode="0.0">
                  <c:v>26.28836370037849</c:v>
                </c:pt>
                <c:pt idx="18" formatCode="0.0">
                  <c:v>24.37584103512015</c:v>
                </c:pt>
                <c:pt idx="19" formatCode="0.0">
                  <c:v>19.518022181146026</c:v>
                </c:pt>
                <c:pt idx="20" formatCode="0.0">
                  <c:v>19.518022181146026</c:v>
                </c:pt>
                <c:pt idx="21" formatCode="0.0">
                  <c:v>15.824352106831645</c:v>
                </c:pt>
                <c:pt idx="22" formatCode="0.0">
                  <c:v>12.858061790335359</c:v>
                </c:pt>
                <c:pt idx="23" formatCode="0.0">
                  <c:v>8.608898864536572</c:v>
                </c:pt>
                <c:pt idx="24" formatCode="0.0">
                  <c:v>6.6957214073665083</c:v>
                </c:pt>
                <c:pt idx="25" formatCode="0.0">
                  <c:v>5.6824223219786987</c:v>
                </c:pt>
                <c:pt idx="26" formatCode="0.0">
                  <c:v>5.6824223219786987</c:v>
                </c:pt>
                <c:pt idx="27" formatCode="0.0">
                  <c:v>4.9055932261999065</c:v>
                </c:pt>
                <c:pt idx="28" formatCode="0.0">
                  <c:v>2.9478533541520759</c:v>
                </c:pt>
                <c:pt idx="29" formatCode="0.0">
                  <c:v>2.6330340639028256</c:v>
                </c:pt>
                <c:pt idx="30" formatCode="0.0">
                  <c:v>2.6465540005281221</c:v>
                </c:pt>
                <c:pt idx="31" formatCode="0.0">
                  <c:v>2.5492094855661689</c:v>
                </c:pt>
                <c:pt idx="32" formatCode="0.0">
                  <c:v>1.9408062670539565</c:v>
                </c:pt>
                <c:pt idx="33" formatCode="0.0">
                  <c:v>1.8591603712930969</c:v>
                </c:pt>
                <c:pt idx="34" formatCode="0.0">
                  <c:v>2.0494660561250213</c:v>
                </c:pt>
                <c:pt idx="35" formatCode="0.0">
                  <c:v>2.1945609981515717</c:v>
                </c:pt>
                <c:pt idx="36" formatCode="0.0">
                  <c:v>2.2923415632426734</c:v>
                </c:pt>
                <c:pt idx="37" formatCode="0.0">
                  <c:v>2.3390786242408241</c:v>
                </c:pt>
                <c:pt idx="38" formatCode="0.0">
                  <c:v>3.5556199466847733</c:v>
                </c:pt>
                <c:pt idx="39" formatCode="0.0">
                  <c:v>4.9103996127101484</c:v>
                </c:pt>
                <c:pt idx="40" formatCode="0.0">
                  <c:v>4.9103996127101484</c:v>
                </c:pt>
                <c:pt idx="41" formatCode="0.0">
                  <c:v>4.9103996127101484</c:v>
                </c:pt>
                <c:pt idx="42" formatCode="0.0">
                  <c:v>5.2460059777346615</c:v>
                </c:pt>
                <c:pt idx="43" formatCode="0.0">
                  <c:v>12.039308919669363</c:v>
                </c:pt>
                <c:pt idx="44" formatCode="0.0">
                  <c:v>13.232026230085381</c:v>
                </c:pt>
                <c:pt idx="45" formatCode="0.0">
                  <c:v>13.13324598263319</c:v>
                </c:pt>
                <c:pt idx="46" formatCode="0.0">
                  <c:v>10.849792104149113</c:v>
                </c:pt>
                <c:pt idx="47" formatCode="0.0">
                  <c:v>11.474314340927096</c:v>
                </c:pt>
                <c:pt idx="48" formatCode="0.0">
                  <c:v>15.146889434870626</c:v>
                </c:pt>
                <c:pt idx="49" formatCode="0.0">
                  <c:v>15.114143396267933</c:v>
                </c:pt>
                <c:pt idx="50" formatCode="0.0">
                  <c:v>12.932867977751789</c:v>
                </c:pt>
                <c:pt idx="51" formatCode="0.0">
                  <c:v>14.043625801185872</c:v>
                </c:pt>
                <c:pt idx="52" formatCode="0.0">
                  <c:v>15.649469476918645</c:v>
                </c:pt>
                <c:pt idx="53" formatCode="0.0">
                  <c:v>14.653798081154829</c:v>
                </c:pt>
                <c:pt idx="54" formatCode="0.0">
                  <c:v>13.208315250877334</c:v>
                </c:pt>
                <c:pt idx="55" formatCode="0.0">
                  <c:v>13.267991373998766</c:v>
                </c:pt>
                <c:pt idx="56" formatCode="0.0">
                  <c:v>13.267991373998766</c:v>
                </c:pt>
                <c:pt idx="57" formatCode="0.0">
                  <c:v>9.3044169029823625</c:v>
                </c:pt>
                <c:pt idx="58" formatCode="0.0">
                  <c:v>7.5209873140568622</c:v>
                </c:pt>
                <c:pt idx="59" formatCode="0.0">
                  <c:v>6.0717795528562633</c:v>
                </c:pt>
                <c:pt idx="60" formatCode="0.0">
                  <c:v>7.5544032215473997</c:v>
                </c:pt>
                <c:pt idx="61" formatCode="0.0">
                  <c:v>7.5544032215473997</c:v>
                </c:pt>
                <c:pt idx="62" formatCode="0.0">
                  <c:v>5.7230327435965149</c:v>
                </c:pt>
                <c:pt idx="63" formatCode="0.0">
                  <c:v>5.1810051051844024</c:v>
                </c:pt>
                <c:pt idx="64" formatCode="0.0">
                  <c:v>4.9531421529794919</c:v>
                </c:pt>
                <c:pt idx="65" formatCode="0.0">
                  <c:v>3.2821471701434737</c:v>
                </c:pt>
                <c:pt idx="66" formatCode="0.0">
                  <c:v>2.4243530499075785</c:v>
                </c:pt>
                <c:pt idx="67" formatCode="0.0">
                  <c:v>2.426661957574157</c:v>
                </c:pt>
                <c:pt idx="68" formatCode="0.0">
                  <c:v>2.135739591585248</c:v>
                </c:pt>
                <c:pt idx="69" formatCode="0.0">
                  <c:v>1.9281400184842883</c:v>
                </c:pt>
                <c:pt idx="70" formatCode="0.0">
                  <c:v>1.7216635474430082</c:v>
                </c:pt>
                <c:pt idx="71" formatCode="0.0">
                  <c:v>1.7930547597042534</c:v>
                </c:pt>
                <c:pt idx="72" formatCode="0.0">
                  <c:v>2.0768088196461578</c:v>
                </c:pt>
                <c:pt idx="73" formatCode="0.0">
                  <c:v>2.0768088196461578</c:v>
                </c:pt>
                <c:pt idx="74" formatCode="0.0">
                  <c:v>2.0768088196461578</c:v>
                </c:pt>
                <c:pt idx="75" formatCode="0.0">
                  <c:v>2.0912067599683124</c:v>
                </c:pt>
                <c:pt idx="76" formatCode="0.0">
                  <c:v>2.2073849132998857</c:v>
                </c:pt>
                <c:pt idx="77" formatCode="0.0">
                  <c:v>2.2073849132998857</c:v>
                </c:pt>
                <c:pt idx="78" formatCode="0.0">
                  <c:v>2.2148688495731008</c:v>
                </c:pt>
                <c:pt idx="79" formatCode="0.0">
                  <c:v>2.2148688495731008</c:v>
                </c:pt>
                <c:pt idx="80" formatCode="0.0">
                  <c:v>2.2148688495731008</c:v>
                </c:pt>
                <c:pt idx="81" formatCode="0.0">
                  <c:v>2.1866707742863012</c:v>
                </c:pt>
                <c:pt idx="82" formatCode="0.0">
                  <c:v>2.1085753894903618</c:v>
                </c:pt>
                <c:pt idx="83" formatCode="0.0">
                  <c:v>2.1085753894903618</c:v>
                </c:pt>
                <c:pt idx="84" formatCode="0.0">
                  <c:v>2.3547663057829418</c:v>
                </c:pt>
                <c:pt idx="85" formatCode="0.0">
                  <c:v>2.3547663057829418</c:v>
                </c:pt>
                <c:pt idx="86" formatCode="0.0">
                  <c:v>2.3547663057829418</c:v>
                </c:pt>
                <c:pt idx="87" formatCode="0.0">
                  <c:v>2.3620279904937949</c:v>
                </c:pt>
                <c:pt idx="88" formatCode="0.0">
                  <c:v>1.1810139952468974</c:v>
                </c:pt>
                <c:pt idx="89" formatCode="0.0">
                  <c:v>1.0629125957222076</c:v>
                </c:pt>
                <c:pt idx="90" formatCode="0.0">
                  <c:v>1.2989603810306214</c:v>
                </c:pt>
                <c:pt idx="91" formatCode="0.0">
                  <c:v>2.1157200644462559</c:v>
                </c:pt>
                <c:pt idx="92" formatCode="0.0">
                  <c:v>2.136361235806707</c:v>
                </c:pt>
                <c:pt idx="93" formatCode="0.0">
                  <c:v>2.150739371534196</c:v>
                </c:pt>
                <c:pt idx="94" formatCode="0.0">
                  <c:v>2.7421926987060998</c:v>
                </c:pt>
                <c:pt idx="95" formatCode="0.0">
                  <c:v>3.4650800985828711</c:v>
                </c:pt>
                <c:pt idx="96" formatCode="0.0">
                  <c:v>3.8219969632954842</c:v>
                </c:pt>
                <c:pt idx="97" formatCode="0.0">
                  <c:v>4.8075433500572125</c:v>
                </c:pt>
                <c:pt idx="98" formatCode="0.0">
                  <c:v>4.8075433500572125</c:v>
                </c:pt>
                <c:pt idx="99" formatCode="0.0">
                  <c:v>4.7795993813421855</c:v>
                </c:pt>
                <c:pt idx="100" formatCode="0.0">
                  <c:v>4.6064254907138453</c:v>
                </c:pt>
                <c:pt idx="101" formatCode="0.0">
                  <c:v>4.6064254907138453</c:v>
                </c:pt>
                <c:pt idx="102" formatCode="0.0">
                  <c:v>4.624738139248306</c:v>
                </c:pt>
                <c:pt idx="103" formatCode="0.0">
                  <c:v>4.624738139248306</c:v>
                </c:pt>
                <c:pt idx="104" formatCode="0.0">
                  <c:v>4.4453854136264876</c:v>
                </c:pt>
                <c:pt idx="105" formatCode="0.0">
                  <c:v>4.402165302350145</c:v>
                </c:pt>
                <c:pt idx="106" formatCode="0.0">
                  <c:v>4.5183335533843856</c:v>
                </c:pt>
                <c:pt idx="107" formatCode="0.0">
                  <c:v>4.6039312120411937</c:v>
                </c:pt>
                <c:pt idx="108" formatCode="0.0">
                  <c:v>5.1081184168060325</c:v>
                </c:pt>
                <c:pt idx="109" formatCode="0.0">
                  <c:v>5.5490296906777106</c:v>
                </c:pt>
                <c:pt idx="110" formatCode="0.0">
                  <c:v>5.5167678901505148</c:v>
                </c:pt>
                <c:pt idx="111" formatCode="0.0">
                  <c:v>5.5816447034759689</c:v>
                </c:pt>
                <c:pt idx="112" formatCode="0.0">
                  <c:v>6.1332928039305123</c:v>
                </c:pt>
                <c:pt idx="113" formatCode="0.0">
                  <c:v>5.2067931960214775</c:v>
                </c:pt>
                <c:pt idx="114" formatCode="0.0">
                  <c:v>4.8110126120688577</c:v>
                </c:pt>
                <c:pt idx="115" formatCode="0.0">
                  <c:v>4.4572616847108533</c:v>
                </c:pt>
                <c:pt idx="116" formatCode="0.0">
                  <c:v>4.6058370742012151</c:v>
                </c:pt>
                <c:pt idx="117" formatCode="0.0">
                  <c:v>6.0721274727041035</c:v>
                </c:pt>
                <c:pt idx="118" formatCode="0.0">
                  <c:v>6.3628201742804347</c:v>
                </c:pt>
                <c:pt idx="119" formatCode="0.0">
                  <c:v>6.8788524652004952</c:v>
                </c:pt>
                <c:pt idx="120" formatCode="0.0">
                  <c:v>8.5448322582267675</c:v>
                </c:pt>
                <c:pt idx="121" formatCode="0.0">
                  <c:v>8.2358397148138369</c:v>
                </c:pt>
                <c:pt idx="122" formatCode="0.0">
                  <c:v>7.7083375843195627</c:v>
                </c:pt>
                <c:pt idx="123" formatCode="0.0">
                  <c:v>6.6792415364174005</c:v>
                </c:pt>
                <c:pt idx="124" formatCode="0.0">
                  <c:v>8.2590517073645273</c:v>
                </c:pt>
                <c:pt idx="125" formatCode="0.0">
                  <c:v>8.6392738315289108</c:v>
                </c:pt>
                <c:pt idx="126" formatCode="0.0">
                  <c:v>8.4067575677557222</c:v>
                </c:pt>
                <c:pt idx="127" formatCode="0.0">
                  <c:v>8.1915500396091918</c:v>
                </c:pt>
                <c:pt idx="128" formatCode="0.0">
                  <c:v>8.657968572518346</c:v>
                </c:pt>
                <c:pt idx="129" formatCode="0.0">
                  <c:v>9.4375495114866652</c:v>
                </c:pt>
                <c:pt idx="130" formatCode="0.0">
                  <c:v>9.972343983804242</c:v>
                </c:pt>
                <c:pt idx="131" formatCode="0.0">
                  <c:v>10.066719478919108</c:v>
                </c:pt>
                <c:pt idx="132" formatCode="0.0">
                  <c:v>9.8948095570061465</c:v>
                </c:pt>
                <c:pt idx="133" formatCode="0.0">
                  <c:v>9.0967096915027703</c:v>
                </c:pt>
                <c:pt idx="134" formatCode="0.0">
                  <c:v>9.7144808701941585</c:v>
                </c:pt>
                <c:pt idx="135" formatCode="0.0">
                  <c:v>8.5513508510910103</c:v>
                </c:pt>
                <c:pt idx="136" formatCode="0.0">
                  <c:v>6.9450197519910422</c:v>
                </c:pt>
                <c:pt idx="137" formatCode="0.0">
                  <c:v>7.0126660482766692</c:v>
                </c:pt>
                <c:pt idx="138" formatCode="0.0">
                  <c:v>8.5674676106579266</c:v>
                </c:pt>
                <c:pt idx="139" formatCode="0.0">
                  <c:v>9.3858704607389551</c:v>
                </c:pt>
                <c:pt idx="140" formatCode="0.0">
                  <c:v>10.047302925226113</c:v>
                </c:pt>
                <c:pt idx="141" formatCode="0.0">
                  <c:v>11.301250305559829</c:v>
                </c:pt>
                <c:pt idx="142" formatCode="0.0">
                  <c:v>12.959254665383064</c:v>
                </c:pt>
                <c:pt idx="143" formatCode="0.0">
                  <c:v>13.871378721622714</c:v>
                </c:pt>
              </c:numCache>
            </c:numRef>
          </c:val>
          <c:smooth val="0"/>
          <c:extLst>
            <c:ext xmlns:c16="http://schemas.microsoft.com/office/drawing/2014/chart" uri="{C3380CC4-5D6E-409C-BE32-E72D297353CC}">
              <c16:uniqueId val="{00000005-0BE8-40E6-A7B9-F0462312339F}"/>
            </c:ext>
          </c:extLst>
        </c:ser>
        <c:ser>
          <c:idx val="4"/>
          <c:order val="6"/>
          <c:tx>
            <c:v>PA</c:v>
          </c:tx>
          <c:spPr>
            <a:ln w="25400">
              <a:solidFill>
                <a:schemeClr val="accent2"/>
              </a:solidFill>
              <a:prstDash val="solid"/>
            </a:ln>
          </c:spPr>
          <c:marker>
            <c:symbol val="none"/>
          </c:marker>
          <c:dPt>
            <c:idx val="65"/>
            <c:bubble3D val="0"/>
            <c:extLst>
              <c:ext xmlns:c16="http://schemas.microsoft.com/office/drawing/2014/chart" uri="{C3380CC4-5D6E-409C-BE32-E72D297353CC}">
                <c16:uniqueId val="{00000006-0BE8-40E6-A7B9-F0462312339F}"/>
              </c:ext>
            </c:extLst>
          </c:dPt>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Prices'!$L$26:$L$253</c:f>
              <c:numCache>
                <c:formatCode>0.0</c:formatCode>
                <c:ptCount val="228"/>
                <c:pt idx="0">
                  <c:v>1.5760991550039609</c:v>
                </c:pt>
                <c:pt idx="1">
                  <c:v>1.3659526010034326</c:v>
                </c:pt>
                <c:pt idx="2">
                  <c:v>1.6811724320042249</c:v>
                </c:pt>
                <c:pt idx="3">
                  <c:v>1.6889886453657248</c:v>
                </c:pt>
                <c:pt idx="4">
                  <c:v>1.2667414840242937</c:v>
                </c:pt>
                <c:pt idx="5">
                  <c:v>2.0056740163717981</c:v>
                </c:pt>
                <c:pt idx="6">
                  <c:v>1.2704251386321626</c:v>
                </c:pt>
                <c:pt idx="7">
                  <c:v>1.2704251386321626</c:v>
                </c:pt>
                <c:pt idx="8">
                  <c:v>1.2704251386321626</c:v>
                </c:pt>
                <c:pt idx="9">
                  <c:v>1.2775679957750197</c:v>
                </c:pt>
                <c:pt idx="10">
                  <c:v>1.2775679957750197</c:v>
                </c:pt>
                <c:pt idx="11">
                  <c:v>1.2775679957750197</c:v>
                </c:pt>
                <c:pt idx="12">
                  <c:v>1.2844335885925535</c:v>
                </c:pt>
                <c:pt idx="13">
                  <c:v>1.1357096993870996</c:v>
                </c:pt>
                <c:pt idx="14">
                  <c:v>0.90654950383271515</c:v>
                </c:pt>
                <c:pt idx="15">
                  <c:v>0.47405246017075964</c:v>
                </c:pt>
                <c:pt idx="16">
                  <c:v>0.47405246017075975</c:v>
                </c:pt>
                <c:pt idx="17">
                  <c:v>1.0127484376375324</c:v>
                </c:pt>
                <c:pt idx="18">
                  <c:v>1.0192744916820704</c:v>
                </c:pt>
                <c:pt idx="19">
                  <c:v>0.89999768946395531</c:v>
                </c:pt>
                <c:pt idx="20">
                  <c:v>0.92220073056949226</c:v>
                </c:pt>
                <c:pt idx="21">
                  <c:v>1.0187573088385078</c:v>
                </c:pt>
                <c:pt idx="22">
                  <c:v>1.164175864800634</c:v>
                </c:pt>
                <c:pt idx="23">
                  <c:v>1.6931492606284662</c:v>
                </c:pt>
                <c:pt idx="24">
                  <c:v>1.9550711765129503</c:v>
                </c:pt>
                <c:pt idx="25">
                  <c:v>2.4904828967939601</c:v>
                </c:pt>
                <c:pt idx="26">
                  <c:v>2.5352345744212648</c:v>
                </c:pt>
                <c:pt idx="27">
                  <c:v>2.2130024394230881</c:v>
                </c:pt>
                <c:pt idx="28">
                  <c:v>2.4489124789994752</c:v>
                </c:pt>
                <c:pt idx="29">
                  <c:v>2.8012556846521717</c:v>
                </c:pt>
                <c:pt idx="30">
                  <c:v>2.9262466392202979</c:v>
                </c:pt>
                <c:pt idx="31">
                  <c:v>3.019200971866852</c:v>
                </c:pt>
                <c:pt idx="32">
                  <c:v>3.151604722295573</c:v>
                </c:pt>
                <c:pt idx="33">
                  <c:v>3.1140213372980781</c:v>
                </c:pt>
                <c:pt idx="34">
                  <c:v>2.8444654259788278</c:v>
                </c:pt>
                <c:pt idx="35">
                  <c:v>2.9630268022181148</c:v>
                </c:pt>
                <c:pt idx="36">
                  <c:v>3.3122351924776989</c:v>
                </c:pt>
                <c:pt idx="37">
                  <c:v>3.5008284261948779</c:v>
                </c:pt>
                <c:pt idx="38">
                  <c:v>3.6690182579501296</c:v>
                </c:pt>
                <c:pt idx="39">
                  <c:v>4.3625451104656277</c:v>
                </c:pt>
                <c:pt idx="40">
                  <c:v>5.8876273617218331</c:v>
                </c:pt>
                <c:pt idx="41">
                  <c:v>6.8009034636035564</c:v>
                </c:pt>
                <c:pt idx="42">
                  <c:v>8.2746480905309152</c:v>
                </c:pt>
                <c:pt idx="43">
                  <c:v>12.560230753534817</c:v>
                </c:pt>
                <c:pt idx="44">
                  <c:v>11.164455384125306</c:v>
                </c:pt>
                <c:pt idx="45">
                  <c:v>11.667893518252754</c:v>
                </c:pt>
                <c:pt idx="46">
                  <c:v>11.550194525129831</c:v>
                </c:pt>
                <c:pt idx="47">
                  <c:v>12.739667682902434</c:v>
                </c:pt>
                <c:pt idx="48">
                  <c:v>15.327115752593729</c:v>
                </c:pt>
                <c:pt idx="49">
                  <c:v>15.09035943138808</c:v>
                </c:pt>
                <c:pt idx="50">
                  <c:v>12.819611002133446</c:v>
                </c:pt>
                <c:pt idx="51">
                  <c:v>13.751654223779919</c:v>
                </c:pt>
                <c:pt idx="52">
                  <c:v>15.624620832033031</c:v>
                </c:pt>
                <c:pt idx="53">
                  <c:v>14.686337973266941</c:v>
                </c:pt>
                <c:pt idx="54">
                  <c:v>13.115817260039112</c:v>
                </c:pt>
                <c:pt idx="55">
                  <c:v>13.991303875832527</c:v>
                </c:pt>
                <c:pt idx="56">
                  <c:v>14.526162969808995</c:v>
                </c:pt>
                <c:pt idx="57">
                  <c:v>14.911971800936081</c:v>
                </c:pt>
                <c:pt idx="58">
                  <c:v>16.932245620984069</c:v>
                </c:pt>
                <c:pt idx="59">
                  <c:v>16.955157996655227</c:v>
                </c:pt>
                <c:pt idx="60">
                  <c:v>16.794499723935953</c:v>
                </c:pt>
                <c:pt idx="61">
                  <c:v>15.71544791391603</c:v>
                </c:pt>
                <c:pt idx="62">
                  <c:v>15.379349809155725</c:v>
                </c:pt>
                <c:pt idx="63">
                  <c:v>14.359132318697938</c:v>
                </c:pt>
                <c:pt idx="64">
                  <c:v>14.763414940837702</c:v>
                </c:pt>
                <c:pt idx="65">
                  <c:v>15.274559697849901</c:v>
                </c:pt>
                <c:pt idx="66">
                  <c:v>14.837241440014084</c:v>
                </c:pt>
                <c:pt idx="67">
                  <c:v>14.513133904208635</c:v>
                </c:pt>
                <c:pt idx="68">
                  <c:v>13.984633935072937</c:v>
                </c:pt>
                <c:pt idx="69">
                  <c:v>14.085813308687616</c:v>
                </c:pt>
                <c:pt idx="70">
                  <c:v>14.283740427779243</c:v>
                </c:pt>
                <c:pt idx="71">
                  <c:v>14.316728280961183</c:v>
                </c:pt>
                <c:pt idx="72">
                  <c:v>14.383824047178946</c:v>
                </c:pt>
                <c:pt idx="73">
                  <c:v>13.089389766997369</c:v>
                </c:pt>
                <c:pt idx="74">
                  <c:v>11.587991240054649</c:v>
                </c:pt>
                <c:pt idx="75">
                  <c:v>12.198706099815157</c:v>
                </c:pt>
                <c:pt idx="76">
                  <c:v>12.050842995574975</c:v>
                </c:pt>
                <c:pt idx="77">
                  <c:v>11.596692032551552</c:v>
                </c:pt>
                <c:pt idx="78">
                  <c:v>12.477649624236632</c:v>
                </c:pt>
                <c:pt idx="79">
                  <c:v>11.956237107878595</c:v>
                </c:pt>
                <c:pt idx="80">
                  <c:v>10.162962807371311</c:v>
                </c:pt>
                <c:pt idx="81">
                  <c:v>8.5670637121145425</c:v>
                </c:pt>
                <c:pt idx="82">
                  <c:v>7.3682995554968755</c:v>
                </c:pt>
                <c:pt idx="83">
                  <c:v>6.9656972954567573</c:v>
                </c:pt>
                <c:pt idx="84">
                  <c:v>7.2291325587536308</c:v>
                </c:pt>
                <c:pt idx="85">
                  <c:v>7.0088926513304033</c:v>
                </c:pt>
                <c:pt idx="86">
                  <c:v>6.0302493656789249</c:v>
                </c:pt>
                <c:pt idx="87">
                  <c:v>5.5445499145275381</c:v>
                </c:pt>
                <c:pt idx="88">
                  <c:v>5.5292927959286562</c:v>
                </c:pt>
                <c:pt idx="89">
                  <c:v>5.0686973377823668</c:v>
                </c:pt>
                <c:pt idx="90">
                  <c:v>4.1434858042621432</c:v>
                </c:pt>
                <c:pt idx="91">
                  <c:v>3.5915638167185238</c:v>
                </c:pt>
                <c:pt idx="92">
                  <c:v>3.5256207061090801</c:v>
                </c:pt>
                <c:pt idx="93">
                  <c:v>3.1609351369517724</c:v>
                </c:pt>
                <c:pt idx="94">
                  <c:v>3.8773051447935925</c:v>
                </c:pt>
                <c:pt idx="95">
                  <c:v>4.9242091624080304</c:v>
                </c:pt>
                <c:pt idx="96">
                  <c:v>5.7576054882828052</c:v>
                </c:pt>
                <c:pt idx="97">
                  <c:v>5.3566154063532192</c:v>
                </c:pt>
                <c:pt idx="98">
                  <c:v>5.2516687833482152</c:v>
                </c:pt>
                <c:pt idx="99">
                  <c:v>5.3580001760408411</c:v>
                </c:pt>
                <c:pt idx="100">
                  <c:v>6.7641721679429621</c:v>
                </c:pt>
                <c:pt idx="101">
                  <c:v>7.7651172557747694</c:v>
                </c:pt>
                <c:pt idx="102">
                  <c:v>7.7438284481999835</c:v>
                </c:pt>
                <c:pt idx="103">
                  <c:v>6.8386860081973815</c:v>
                </c:pt>
                <c:pt idx="104">
                  <c:v>5.9173588546226918</c:v>
                </c:pt>
                <c:pt idx="105">
                  <c:v>5.8089442141881245</c:v>
                </c:pt>
                <c:pt idx="106">
                  <c:v>5.3412939001848416</c:v>
                </c:pt>
                <c:pt idx="107">
                  <c:v>5.7325974826159678</c:v>
                </c:pt>
                <c:pt idx="108">
                  <c:v>5.9557741815148759</c:v>
                </c:pt>
                <c:pt idx="109">
                  <c:v>5.4406300409063322</c:v>
                </c:pt>
                <c:pt idx="110">
                  <c:v>5.5878728985124555</c:v>
                </c:pt>
                <c:pt idx="111">
                  <c:v>6.0034995347492064</c:v>
                </c:pt>
                <c:pt idx="112">
                  <c:v>6.4619421805858979</c:v>
                </c:pt>
                <c:pt idx="113">
                  <c:v>5.9458617089164703</c:v>
                </c:pt>
                <c:pt idx="114">
                  <c:v>6.2236579819851547</c:v>
                </c:pt>
                <c:pt idx="115">
                  <c:v>6.5609541313584749</c:v>
                </c:pt>
                <c:pt idx="116">
                  <c:v>7.023901538156851</c:v>
                </c:pt>
                <c:pt idx="117">
                  <c:v>7.3505269744319799</c:v>
                </c:pt>
                <c:pt idx="118">
                  <c:v>8.2125380456687029</c:v>
                </c:pt>
                <c:pt idx="119">
                  <c:v>9.1193321136217893</c:v>
                </c:pt>
                <c:pt idx="120">
                  <c:v>9.3719815282859908</c:v>
                </c:pt>
                <c:pt idx="121">
                  <c:v>9.4653047822884417</c:v>
                </c:pt>
                <c:pt idx="122">
                  <c:v>9.2386609693448882</c:v>
                </c:pt>
                <c:pt idx="123">
                  <c:v>7.9985395106902919</c:v>
                </c:pt>
                <c:pt idx="124">
                  <c:v>9.8910016492247266</c:v>
                </c:pt>
                <c:pt idx="125">
                  <c:v>10.280013663169855</c:v>
                </c:pt>
                <c:pt idx="126">
                  <c:v>9.5328964319722189</c:v>
                </c:pt>
                <c:pt idx="127">
                  <c:v>9.7685456930769892</c:v>
                </c:pt>
                <c:pt idx="128">
                  <c:v>10.14430486920585</c:v>
                </c:pt>
                <c:pt idx="129">
                  <c:v>10.53230525481912</c:v>
                </c:pt>
                <c:pt idx="130">
                  <c:v>10.758806443094798</c:v>
                </c:pt>
                <c:pt idx="131">
                  <c:v>10.906495814397358</c:v>
                </c:pt>
                <c:pt idx="132">
                  <c:v>11.057240725236626</c:v>
                </c:pt>
                <c:pt idx="133">
                  <c:v>11.910418911211103</c:v>
                </c:pt>
                <c:pt idx="134">
                  <c:v>15.272094656651346</c:v>
                </c:pt>
                <c:pt idx="135">
                  <c:v>15.835353710024467</c:v>
                </c:pt>
                <c:pt idx="136">
                  <c:v>13.810667849673614</c:v>
                </c:pt>
                <c:pt idx="137">
                  <c:v>13.847196849667853</c:v>
                </c:pt>
                <c:pt idx="138">
                  <c:v>15.171008030565034</c:v>
                </c:pt>
                <c:pt idx="139">
                  <c:v>16.973830882818937</c:v>
                </c:pt>
                <c:pt idx="140">
                  <c:v>16.493872959539353</c:v>
                </c:pt>
                <c:pt idx="141">
                  <c:v>17.332241164416835</c:v>
                </c:pt>
                <c:pt idx="142">
                  <c:v>18.284374550462381</c:v>
                </c:pt>
                <c:pt idx="143">
                  <c:v>19.581685381606164</c:v>
                </c:pt>
              </c:numCache>
            </c:numRef>
          </c:val>
          <c:smooth val="0"/>
          <c:extLst>
            <c:ext xmlns:c16="http://schemas.microsoft.com/office/drawing/2014/chart" uri="{C3380CC4-5D6E-409C-BE32-E72D297353CC}">
              <c16:uniqueId val="{00000007-0BE8-40E6-A7B9-F0462312339F}"/>
            </c:ext>
          </c:extLst>
        </c:ser>
        <c:dLbls>
          <c:showLegendKey val="0"/>
          <c:showVal val="0"/>
          <c:showCatName val="0"/>
          <c:showSerName val="0"/>
          <c:showPercent val="0"/>
          <c:showBubbleSize val="0"/>
        </c:dLbls>
        <c:smooth val="0"/>
        <c:axId val="2112184152"/>
        <c:axId val="2112187544"/>
        <c:extLst/>
      </c:lineChart>
      <c:dateAx>
        <c:axId val="2112184152"/>
        <c:scaling>
          <c:orientation val="minMax"/>
          <c:max val="44562"/>
          <c:min val="40179"/>
        </c:scaling>
        <c:delete val="0"/>
        <c:axPos val="b"/>
        <c:numFmt formatCode="yyyy" sourceLinked="0"/>
        <c:majorTickMark val="out"/>
        <c:minorTickMark val="none"/>
        <c:tickLblPos val="nextTo"/>
        <c:spPr>
          <a:ln w="3175">
            <a:noFill/>
            <a:prstDash val="solid"/>
          </a:ln>
        </c:spPr>
        <c:txPr>
          <a:bodyPr rot="-5400000" vert="horz"/>
          <a:lstStyle/>
          <a:p>
            <a:pPr>
              <a:defRPr sz="1000">
                <a:latin typeface="Arial" panose="020B0604020202020204" pitchFamily="34" charset="0"/>
                <a:cs typeface="Arial" panose="020B0604020202020204" pitchFamily="34" charset="0"/>
              </a:defRPr>
            </a:pPr>
            <a:endParaRPr lang="en-US"/>
          </a:p>
        </c:txPr>
        <c:crossAx val="2112187544"/>
        <c:crosses val="autoZero"/>
        <c:auto val="0"/>
        <c:lblOffset val="0"/>
        <c:baseTimeUnit val="months"/>
        <c:majorUnit val="24"/>
        <c:majorTimeUnit val="months"/>
        <c:minorUnit val="3"/>
        <c:minorTimeUnit val="months"/>
      </c:dateAx>
      <c:valAx>
        <c:axId val="2112187544"/>
        <c:scaling>
          <c:orientation val="minMax"/>
          <c:max val="4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sz="1000">
                <a:latin typeface="Arial" panose="020B0604020202020204" pitchFamily="34" charset="0"/>
                <a:cs typeface="Arial" panose="020B0604020202020204" pitchFamily="34" charset="0"/>
              </a:defRPr>
            </a:pPr>
            <a:endParaRPr lang="en-US"/>
          </a:p>
        </c:txPr>
        <c:crossAx val="2112184152"/>
        <c:crosses val="autoZero"/>
        <c:crossBetween val="midCat"/>
        <c:majorUnit val="10"/>
        <c:minorUnit val="0.5"/>
      </c:valAx>
      <c:spPr>
        <a:noFill/>
        <a:ln w="12700">
          <a:noFill/>
          <a:prstDash val="solid"/>
        </a:ln>
      </c:spPr>
    </c:plotArea>
    <c:legend>
      <c:legendPos val="r"/>
      <c:layout>
        <c:manualLayout>
          <c:xMode val="edge"/>
          <c:yMode val="edge"/>
          <c:x val="0.55055955100176202"/>
          <c:y val="0.1216027753752863"/>
          <c:w val="0.35322982956774501"/>
          <c:h val="0.35179685352675599"/>
        </c:manualLayout>
      </c:layout>
      <c:overlay val="0"/>
      <c:spPr>
        <a:solidFill>
          <a:sysClr val="window" lastClr="FFFFFF"/>
        </a:solidFill>
        <a:ln w="3175">
          <a:solidFill>
            <a:schemeClr val="bg1">
              <a:lumMod val="75000"/>
            </a:schemeClr>
          </a:solidFill>
        </a:ln>
      </c:spPr>
      <c:txPr>
        <a:bodyPr/>
        <a:lstStyle/>
        <a:p>
          <a:pPr>
            <a:defRPr sz="1000">
              <a:latin typeface="Arial" panose="020B0604020202020204" pitchFamily="34" charset="0"/>
              <a:cs typeface="Arial" panose="020B0604020202020204" pitchFamily="34" charset="0"/>
            </a:defRPr>
          </a:pPr>
          <a:endParaRPr lang="en-US"/>
        </a:p>
      </c:txPr>
    </c:legend>
    <c:plotVisOnly val="1"/>
    <c:dispBlanksAs val="span"/>
    <c:showDLblsOverMax val="0"/>
  </c:chart>
  <c:spPr>
    <a:solidFill>
      <a:sysClr val="window" lastClr="FFFFFF"/>
    </a:solidFill>
    <a:ln w="9525">
      <a:noFill/>
    </a:ln>
  </c:spPr>
  <c:txPr>
    <a:bodyPr/>
    <a:lstStyle/>
    <a:p>
      <a:pPr>
        <a:defRPr sz="900" b="0" i="0" u="none" strike="noStrike" baseline="0">
          <a:solidFill>
            <a:srgbClr val="000000"/>
          </a:solidFill>
          <a:latin typeface="+mn-lt"/>
          <a:ea typeface="Arial"/>
          <a:cs typeface="Arial"/>
        </a:defRPr>
      </a:pPr>
      <a:endParaRPr lang="en-US"/>
    </a:p>
  </c:txPr>
  <c:printSettings>
    <c:headerFooter alignWithMargins="0"/>
    <c:pageMargins b="1" l="0.750000000000006" r="0.750000000000006" t="1" header="0.5" footer="0.5"/>
    <c:pageSetup orientation="landscape" horizontalDpi="300" verticalDpi="300"/>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00">
                <a:latin typeface="Arial" panose="020B0604020202020204" pitchFamily="34" charset="0"/>
                <a:cs typeface="Arial" panose="020B0604020202020204" pitchFamily="34" charset="0"/>
              </a:defRPr>
            </a:pPr>
            <a:r>
              <a:rPr lang="en-US" sz="1000">
                <a:latin typeface="Arial" panose="020B0604020202020204" pitchFamily="34" charset="0"/>
                <a:cs typeface="Arial" panose="020B0604020202020204" pitchFamily="34" charset="0"/>
              </a:rPr>
              <a:t>New England</a:t>
            </a:r>
          </a:p>
        </c:rich>
      </c:tx>
      <c:layout>
        <c:manualLayout>
          <c:xMode val="edge"/>
          <c:yMode val="edge"/>
          <c:x val="0.39023870638727898"/>
          <c:y val="3.9985000902023797E-3"/>
        </c:manualLayout>
      </c:layout>
      <c:overlay val="1"/>
      <c:spPr>
        <a:solidFill>
          <a:sysClr val="window" lastClr="FFFFFF"/>
        </a:solidFill>
      </c:spPr>
    </c:title>
    <c:autoTitleDeleted val="0"/>
    <c:plotArea>
      <c:layout>
        <c:manualLayout>
          <c:layoutTarget val="inner"/>
          <c:xMode val="edge"/>
          <c:yMode val="edge"/>
          <c:x val="0.234845848073339"/>
          <c:y val="0.10519798563128165"/>
          <c:w val="0.72892226786868997"/>
          <c:h val="0.70943379750110924"/>
        </c:manualLayout>
      </c:layout>
      <c:lineChart>
        <c:grouping val="standard"/>
        <c:varyColors val="0"/>
        <c:ser>
          <c:idx val="1"/>
          <c:order val="0"/>
          <c:tx>
            <c:v>CT</c:v>
          </c:tx>
          <c:spPr>
            <a:ln w="25400">
              <a:solidFill>
                <a:schemeClr val="tx2"/>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Prices'!$B$26:$B$253</c:f>
              <c:numCache>
                <c:formatCode>0.0</c:formatCode>
                <c:ptCount val="228"/>
                <c:pt idx="0">
                  <c:v>23.116120940058092</c:v>
                </c:pt>
                <c:pt idx="1">
                  <c:v>20.594362292051756</c:v>
                </c:pt>
                <c:pt idx="2">
                  <c:v>17.232017428043306</c:v>
                </c:pt>
                <c:pt idx="3">
                  <c:v>12.245167678901504</c:v>
                </c:pt>
                <c:pt idx="4">
                  <c:v>14.567527066279377</c:v>
                </c:pt>
                <c:pt idx="5">
                  <c:v>14.039718114602588</c:v>
                </c:pt>
                <c:pt idx="6">
                  <c:v>11.433826247689463</c:v>
                </c:pt>
                <c:pt idx="7">
                  <c:v>9.5281885397412189</c:v>
                </c:pt>
                <c:pt idx="8">
                  <c:v>10.586876155268021</c:v>
                </c:pt>
                <c:pt idx="9">
                  <c:v>9.7946879676084855</c:v>
                </c:pt>
                <c:pt idx="10">
                  <c:v>10.220543966200157</c:v>
                </c:pt>
                <c:pt idx="11">
                  <c:v>10.859327964087669</c:v>
                </c:pt>
                <c:pt idx="12">
                  <c:v>11.816789015051492</c:v>
                </c:pt>
                <c:pt idx="13">
                  <c:v>11.39653135843305</c:v>
                </c:pt>
                <c:pt idx="14">
                  <c:v>11.992700571750037</c:v>
                </c:pt>
                <c:pt idx="15">
                  <c:v>12.400781401285096</c:v>
                </c:pt>
                <c:pt idx="16">
                  <c:v>13.575138632162663</c:v>
                </c:pt>
                <c:pt idx="17">
                  <c:v>15.186329328404192</c:v>
                </c:pt>
                <c:pt idx="18">
                  <c:v>21.079463955637706</c:v>
                </c:pt>
                <c:pt idx="19">
                  <c:v>24.587286275415895</c:v>
                </c:pt>
                <c:pt idx="20">
                  <c:v>21.635056333069269</c:v>
                </c:pt>
                <c:pt idx="21">
                  <c:v>24.067495001697537</c:v>
                </c:pt>
                <c:pt idx="22">
                  <c:v>29.821146686031163</c:v>
                </c:pt>
                <c:pt idx="23">
                  <c:v>32.535121798257194</c:v>
                </c:pt>
                <c:pt idx="24">
                  <c:v>30.125779180769939</c:v>
                </c:pt>
                <c:pt idx="25">
                  <c:v>32.856057271953759</c:v>
                </c:pt>
                <c:pt idx="26">
                  <c:v>37.407624568899983</c:v>
                </c:pt>
                <c:pt idx="27">
                  <c:v>37.123690591455315</c:v>
                </c:pt>
                <c:pt idx="28">
                  <c:v>40.563988549691352</c:v>
                </c:pt>
                <c:pt idx="29">
                  <c:v>41.752397299030513</c:v>
                </c:pt>
                <c:pt idx="30">
                  <c:v>43.121788004817112</c:v>
                </c:pt>
                <c:pt idx="31">
                  <c:v>44.99141800897808</c:v>
                </c:pt>
                <c:pt idx="32">
                  <c:v>46.303667700906601</c:v>
                </c:pt>
                <c:pt idx="33">
                  <c:v>46.83079442256691</c:v>
                </c:pt>
                <c:pt idx="34">
                  <c:v>47.548821626617368</c:v>
                </c:pt>
                <c:pt idx="35">
                  <c:v>48.324676524953787</c:v>
                </c:pt>
                <c:pt idx="36">
                  <c:v>48.033699957520582</c:v>
                </c:pt>
                <c:pt idx="37">
                  <c:v>48.072405598098754</c:v>
                </c:pt>
                <c:pt idx="38">
                  <c:v>48.411540734593274</c:v>
                </c:pt>
                <c:pt idx="39">
                  <c:v>48.617014347328578</c:v>
                </c:pt>
                <c:pt idx="40">
                  <c:v>48.434396179913733</c:v>
                </c:pt>
                <c:pt idx="41">
                  <c:v>48.333956187835582</c:v>
                </c:pt>
                <c:pt idx="42">
                  <c:v>48.891215562010387</c:v>
                </c:pt>
                <c:pt idx="43">
                  <c:v>48.891215562010387</c:v>
                </c:pt>
                <c:pt idx="44">
                  <c:v>48.891215562010387</c:v>
                </c:pt>
                <c:pt idx="45">
                  <c:v>49.178562626529349</c:v>
                </c:pt>
                <c:pt idx="46">
                  <c:v>49.178562626529349</c:v>
                </c:pt>
                <c:pt idx="47">
                  <c:v>49.178562626529349</c:v>
                </c:pt>
                <c:pt idx="48">
                  <c:v>46.652025522095038</c:v>
                </c:pt>
                <c:pt idx="49">
                  <c:v>46.435360003520813</c:v>
                </c:pt>
                <c:pt idx="50">
                  <c:v>46.899174284624507</c:v>
                </c:pt>
                <c:pt idx="51">
                  <c:v>47.378082915236334</c:v>
                </c:pt>
                <c:pt idx="52">
                  <c:v>47.398790119307684</c:v>
                </c:pt>
                <c:pt idx="53">
                  <c:v>48.007187496070514</c:v>
                </c:pt>
                <c:pt idx="54">
                  <c:v>48.954313000616139</c:v>
                </c:pt>
                <c:pt idx="55">
                  <c:v>48.867166916057862</c:v>
                </c:pt>
                <c:pt idx="56">
                  <c:v>47.519373494650758</c:v>
                </c:pt>
                <c:pt idx="57">
                  <c:v>48.10602700696127</c:v>
                </c:pt>
                <c:pt idx="58">
                  <c:v>49.490731449696327</c:v>
                </c:pt>
                <c:pt idx="59">
                  <c:v>49.670045694079292</c:v>
                </c:pt>
                <c:pt idx="60">
                  <c:v>48.167124672924118</c:v>
                </c:pt>
                <c:pt idx="61">
                  <c:v>48.851807499339849</c:v>
                </c:pt>
                <c:pt idx="62">
                  <c:v>47.199411863552349</c:v>
                </c:pt>
                <c:pt idx="63">
                  <c:v>46.535096942490661</c:v>
                </c:pt>
                <c:pt idx="64">
                  <c:v>47.348145912708894</c:v>
                </c:pt>
                <c:pt idx="65">
                  <c:v>47.37205911771531</c:v>
                </c:pt>
                <c:pt idx="66">
                  <c:v>45.947262564915064</c:v>
                </c:pt>
                <c:pt idx="67">
                  <c:v>45.870298976029105</c:v>
                </c:pt>
                <c:pt idx="68">
                  <c:v>45.7163717982572</c:v>
                </c:pt>
                <c:pt idx="69">
                  <c:v>45.516489875651153</c:v>
                </c:pt>
                <c:pt idx="70">
                  <c:v>45.37479205175601</c:v>
                </c:pt>
                <c:pt idx="71">
                  <c:v>44.998300249136058</c:v>
                </c:pt>
                <c:pt idx="72">
                  <c:v>46.958954977554797</c:v>
                </c:pt>
                <c:pt idx="73">
                  <c:v>44.217347567492801</c:v>
                </c:pt>
                <c:pt idx="74">
                  <c:v>38.546374324060572</c:v>
                </c:pt>
                <c:pt idx="75">
                  <c:v>32.861820513787769</c:v>
                </c:pt>
                <c:pt idx="76">
                  <c:v>34.621089692808731</c:v>
                </c:pt>
                <c:pt idx="77">
                  <c:v>36.807351305502877</c:v>
                </c:pt>
                <c:pt idx="78">
                  <c:v>34.338793743005517</c:v>
                </c:pt>
                <c:pt idx="79">
                  <c:v>33.14700749704366</c:v>
                </c:pt>
                <c:pt idx="80">
                  <c:v>27.775939017852146</c:v>
                </c:pt>
                <c:pt idx="81">
                  <c:v>25.302904673884342</c:v>
                </c:pt>
                <c:pt idx="82">
                  <c:v>18.719463735586658</c:v>
                </c:pt>
                <c:pt idx="83">
                  <c:v>20.259586929430785</c:v>
                </c:pt>
                <c:pt idx="84">
                  <c:v>22.82945933456562</c:v>
                </c:pt>
                <c:pt idx="85">
                  <c:v>24.960522841299184</c:v>
                </c:pt>
                <c:pt idx="86">
                  <c:v>24.960522841299184</c:v>
                </c:pt>
                <c:pt idx="87">
                  <c:v>24.2667296707573</c:v>
                </c:pt>
                <c:pt idx="88">
                  <c:v>16.856290659432986</c:v>
                </c:pt>
                <c:pt idx="89">
                  <c:v>19.406207240079699</c:v>
                </c:pt>
                <c:pt idx="90">
                  <c:v>23.381286858551185</c:v>
                </c:pt>
                <c:pt idx="91">
                  <c:v>17.668842684546295</c:v>
                </c:pt>
                <c:pt idx="92">
                  <c:v>16.403756155638636</c:v>
                </c:pt>
                <c:pt idx="93">
                  <c:v>12.73063910827312</c:v>
                </c:pt>
                <c:pt idx="94">
                  <c:v>11.422815773259394</c:v>
                </c:pt>
                <c:pt idx="95">
                  <c:v>13.002836069732883</c:v>
                </c:pt>
                <c:pt idx="96">
                  <c:v>23.270799120634081</c:v>
                </c:pt>
                <c:pt idx="97">
                  <c:v>18.4963904678517</c:v>
                </c:pt>
                <c:pt idx="98">
                  <c:v>17.33004912377767</c:v>
                </c:pt>
                <c:pt idx="99">
                  <c:v>17.017220985744881</c:v>
                </c:pt>
                <c:pt idx="100">
                  <c:v>14.84966112138016</c:v>
                </c:pt>
                <c:pt idx="101">
                  <c:v>14.754415481534572</c:v>
                </c:pt>
                <c:pt idx="102">
                  <c:v>9.5508376610040209</c:v>
                </c:pt>
                <c:pt idx="103">
                  <c:v>5.4713721235500552</c:v>
                </c:pt>
                <c:pt idx="104">
                  <c:v>4.0994908713558385</c:v>
                </c:pt>
                <c:pt idx="105">
                  <c:v>3.6365713367240331</c:v>
                </c:pt>
                <c:pt idx="106">
                  <c:v>3.8396664026054044</c:v>
                </c:pt>
                <c:pt idx="107">
                  <c:v>5.0135771498987767</c:v>
                </c:pt>
                <c:pt idx="108">
                  <c:v>13.000891101973755</c:v>
                </c:pt>
                <c:pt idx="109">
                  <c:v>13.504789700684244</c:v>
                </c:pt>
                <c:pt idx="110">
                  <c:v>12.198186779332806</c:v>
                </c:pt>
                <c:pt idx="111">
                  <c:v>17.31484941173019</c:v>
                </c:pt>
                <c:pt idx="112">
                  <c:v>20.633123834729655</c:v>
                </c:pt>
                <c:pt idx="113">
                  <c:v>18.68646515491594</c:v>
                </c:pt>
                <c:pt idx="114">
                  <c:v>23.253227624999475</c:v>
                </c:pt>
                <c:pt idx="115">
                  <c:v>26.270830232613967</c:v>
                </c:pt>
                <c:pt idx="116">
                  <c:v>32.494675809787871</c:v>
                </c:pt>
                <c:pt idx="117">
                  <c:v>37.141665996946074</c:v>
                </c:pt>
                <c:pt idx="118">
                  <c:v>37.825029880616512</c:v>
                </c:pt>
                <c:pt idx="119">
                  <c:v>41.258912067599688</c:v>
                </c:pt>
                <c:pt idx="120">
                  <c:v>40.905859016434668</c:v>
                </c:pt>
                <c:pt idx="121">
                  <c:v>39.556987721151309</c:v>
                </c:pt>
                <c:pt idx="122">
                  <c:v>35.110088040425381</c:v>
                </c:pt>
                <c:pt idx="123">
                  <c:v>29.755134419756811</c:v>
                </c:pt>
                <c:pt idx="124">
                  <c:v>36.598012707369165</c:v>
                </c:pt>
                <c:pt idx="125">
                  <c:v>41.672986232806011</c:v>
                </c:pt>
                <c:pt idx="126">
                  <c:v>43.832877227516782</c:v>
                </c:pt>
                <c:pt idx="127">
                  <c:v>42.538324510334014</c:v>
                </c:pt>
                <c:pt idx="128">
                  <c:v>44.065218940317962</c:v>
                </c:pt>
                <c:pt idx="129">
                  <c:v>45.225881204439432</c:v>
                </c:pt>
                <c:pt idx="130">
                  <c:v>44.463441598450842</c:v>
                </c:pt>
                <c:pt idx="131">
                  <c:v>43.313385126401954</c:v>
                </c:pt>
                <c:pt idx="132">
                  <c:v>35.850200188347152</c:v>
                </c:pt>
                <c:pt idx="133">
                  <c:v>36.599936859351267</c:v>
                </c:pt>
                <c:pt idx="134">
                  <c:v>37.613073836332596</c:v>
                </c:pt>
                <c:pt idx="135">
                  <c:v>38.398400023338226</c:v>
                </c:pt>
                <c:pt idx="136">
                  <c:v>38.631672370450168</c:v>
                </c:pt>
                <c:pt idx="137">
                  <c:v>38.023712556965812</c:v>
                </c:pt>
                <c:pt idx="138">
                  <c:v>38.811227399889539</c:v>
                </c:pt>
                <c:pt idx="139">
                  <c:v>38.449356739970845</c:v>
                </c:pt>
                <c:pt idx="140">
                  <c:v>38.116244013290711</c:v>
                </c:pt>
                <c:pt idx="141">
                  <c:v>39.987163972207377</c:v>
                </c:pt>
                <c:pt idx="142">
                  <c:v>39.024058498486525</c:v>
                </c:pt>
                <c:pt idx="143">
                  <c:v>38.797966994874265</c:v>
                </c:pt>
              </c:numCache>
            </c:numRef>
          </c:val>
          <c:smooth val="0"/>
          <c:extLst>
            <c:ext xmlns:c16="http://schemas.microsoft.com/office/drawing/2014/chart" uri="{C3380CC4-5D6E-409C-BE32-E72D297353CC}">
              <c16:uniqueId val="{00000000-4154-4077-B59D-1EF4F0E0A85A}"/>
            </c:ext>
          </c:extLst>
        </c:ser>
        <c:ser>
          <c:idx val="4"/>
          <c:order val="1"/>
          <c:tx>
            <c:v>MA</c:v>
          </c:tx>
          <c:spPr>
            <a:ln w="25400">
              <a:solidFill>
                <a:schemeClr val="accent4"/>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Prices'!$F$26:$F$253</c:f>
              <c:numCache>
                <c:formatCode>0.0</c:formatCode>
                <c:ptCount val="228"/>
                <c:pt idx="0">
                  <c:v>25.637879588064429</c:v>
                </c:pt>
                <c:pt idx="1">
                  <c:v>23.956707156060205</c:v>
                </c:pt>
                <c:pt idx="2">
                  <c:v>21.01465540005281</c:v>
                </c:pt>
                <c:pt idx="3">
                  <c:v>14.356403485608661</c:v>
                </c:pt>
                <c:pt idx="4">
                  <c:v>15.834268550303669</c:v>
                </c:pt>
                <c:pt idx="5">
                  <c:v>16.889886453657248</c:v>
                </c:pt>
                <c:pt idx="6">
                  <c:v>13.339463955637708</c:v>
                </c:pt>
                <c:pt idx="7">
                  <c:v>12.069038817005545</c:v>
                </c:pt>
                <c:pt idx="8">
                  <c:v>11.327957486136782</c:v>
                </c:pt>
                <c:pt idx="9">
                  <c:v>10.859327964087669</c:v>
                </c:pt>
                <c:pt idx="10">
                  <c:v>11.072255963383506</c:v>
                </c:pt>
                <c:pt idx="11">
                  <c:v>11.072255963383506</c:v>
                </c:pt>
                <c:pt idx="12">
                  <c:v>13.208258736026758</c:v>
                </c:pt>
                <c:pt idx="13">
                  <c:v>11.920445059043171</c:v>
                </c:pt>
                <c:pt idx="14">
                  <c:v>12.779183457518666</c:v>
                </c:pt>
                <c:pt idx="15">
                  <c:v>13.111860091541239</c:v>
                </c:pt>
                <c:pt idx="16">
                  <c:v>14.755139344708926</c:v>
                </c:pt>
                <c:pt idx="17">
                  <c:v>16.219646157908631</c:v>
                </c:pt>
                <c:pt idx="18">
                  <c:v>21.903558225508316</c:v>
                </c:pt>
                <c:pt idx="19">
                  <c:v>26.774027649414663</c:v>
                </c:pt>
                <c:pt idx="20">
                  <c:v>24.046409867089164</c:v>
                </c:pt>
                <c:pt idx="21">
                  <c:v>25.898155343468257</c:v>
                </c:pt>
                <c:pt idx="22">
                  <c:v>30.315269837602322</c:v>
                </c:pt>
                <c:pt idx="23">
                  <c:v>33.66553340374967</c:v>
                </c:pt>
                <c:pt idx="24">
                  <c:v>33.041497627449566</c:v>
                </c:pt>
                <c:pt idx="25">
                  <c:v>39.652067851170038</c:v>
                </c:pt>
                <c:pt idx="26">
                  <c:v>48.866845108065071</c:v>
                </c:pt>
                <c:pt idx="27">
                  <c:v>49.860470448191599</c:v>
                </c:pt>
                <c:pt idx="28">
                  <c:v>51.992882783588399</c:v>
                </c:pt>
                <c:pt idx="29">
                  <c:v>52.138253884424991</c:v>
                </c:pt>
                <c:pt idx="30">
                  <c:v>52.620310412015584</c:v>
                </c:pt>
                <c:pt idx="31">
                  <c:v>53.227676579587154</c:v>
                </c:pt>
                <c:pt idx="32">
                  <c:v>54.667881073409028</c:v>
                </c:pt>
                <c:pt idx="33">
                  <c:v>55.19171522140963</c:v>
                </c:pt>
                <c:pt idx="34">
                  <c:v>56.052997395395728</c:v>
                </c:pt>
                <c:pt idx="35">
                  <c:v>56.294342487457087</c:v>
                </c:pt>
                <c:pt idx="36">
                  <c:v>55.823210123879171</c:v>
                </c:pt>
                <c:pt idx="37">
                  <c:v>56.006578096118297</c:v>
                </c:pt>
                <c:pt idx="38">
                  <c:v>56.953506985049096</c:v>
                </c:pt>
                <c:pt idx="39">
                  <c:v>57.139195493354457</c:v>
                </c:pt>
                <c:pt idx="40">
                  <c:v>57.333282434568297</c:v>
                </c:pt>
                <c:pt idx="41">
                  <c:v>57.585595458146294</c:v>
                </c:pt>
                <c:pt idx="42">
                  <c:v>57.862080802746242</c:v>
                </c:pt>
                <c:pt idx="43">
                  <c:v>57.862080802746242</c:v>
                </c:pt>
                <c:pt idx="44">
                  <c:v>57.862080802746242</c:v>
                </c:pt>
                <c:pt idx="45">
                  <c:v>58.202152099287034</c:v>
                </c:pt>
                <c:pt idx="46">
                  <c:v>58.202152099287034</c:v>
                </c:pt>
                <c:pt idx="47">
                  <c:v>58.202152099287034</c:v>
                </c:pt>
                <c:pt idx="48">
                  <c:v>56.62848780917173</c:v>
                </c:pt>
                <c:pt idx="49">
                  <c:v>56.62848780917173</c:v>
                </c:pt>
                <c:pt idx="50">
                  <c:v>57.566902750009426</c:v>
                </c:pt>
                <c:pt idx="51">
                  <c:v>58.383961879155962</c:v>
                </c:pt>
                <c:pt idx="52">
                  <c:v>57.773099359051301</c:v>
                </c:pt>
                <c:pt idx="53">
                  <c:v>56.402479660995638</c:v>
                </c:pt>
                <c:pt idx="54">
                  <c:v>54.255541937903502</c:v>
                </c:pt>
                <c:pt idx="55">
                  <c:v>49.16128495144207</c:v>
                </c:pt>
                <c:pt idx="56">
                  <c:v>47.581762168823161</c:v>
                </c:pt>
                <c:pt idx="57">
                  <c:v>48.076141299564107</c:v>
                </c:pt>
                <c:pt idx="58">
                  <c:v>50.659262608925275</c:v>
                </c:pt>
                <c:pt idx="59">
                  <c:v>52.678540238726697</c:v>
                </c:pt>
                <c:pt idx="60">
                  <c:v>52.256491706075821</c:v>
                </c:pt>
                <c:pt idx="61">
                  <c:v>50.82053076313705</c:v>
                </c:pt>
                <c:pt idx="62">
                  <c:v>47.293061490265742</c:v>
                </c:pt>
                <c:pt idx="63">
                  <c:v>46.807109649438679</c:v>
                </c:pt>
                <c:pt idx="64">
                  <c:v>47.720793357392253</c:v>
                </c:pt>
                <c:pt idx="65">
                  <c:v>47.617916756687549</c:v>
                </c:pt>
                <c:pt idx="66">
                  <c:v>46.248424434468802</c:v>
                </c:pt>
                <c:pt idx="67">
                  <c:v>45.947262564915064</c:v>
                </c:pt>
                <c:pt idx="68">
                  <c:v>45.931520012642935</c:v>
                </c:pt>
                <c:pt idx="69">
                  <c:v>45.952079482439927</c:v>
                </c:pt>
                <c:pt idx="70">
                  <c:v>46.171998503652851</c:v>
                </c:pt>
                <c:pt idx="71">
                  <c:v>45.319573254038417</c:v>
                </c:pt>
                <c:pt idx="72">
                  <c:v>46.953460774328214</c:v>
                </c:pt>
                <c:pt idx="73">
                  <c:v>44.448104103009037</c:v>
                </c:pt>
                <c:pt idx="74">
                  <c:v>39.79045303727856</c:v>
                </c:pt>
                <c:pt idx="75">
                  <c:v>34.023602047103495</c:v>
                </c:pt>
                <c:pt idx="76">
                  <c:v>35.191418809163729</c:v>
                </c:pt>
                <c:pt idx="77">
                  <c:v>36.955214409743057</c:v>
                </c:pt>
                <c:pt idx="78">
                  <c:v>34.338793743005517</c:v>
                </c:pt>
                <c:pt idx="79">
                  <c:v>33.14700749704366</c:v>
                </c:pt>
                <c:pt idx="80">
                  <c:v>27.648769514527373</c:v>
                </c:pt>
                <c:pt idx="81">
                  <c:v>24.231882253825741</c:v>
                </c:pt>
                <c:pt idx="82">
                  <c:v>18.836606812780563</c:v>
                </c:pt>
                <c:pt idx="83">
                  <c:v>20.259586929430785</c:v>
                </c:pt>
                <c:pt idx="84">
                  <c:v>22.82945933456562</c:v>
                </c:pt>
                <c:pt idx="85">
                  <c:v>24.960522841299184</c:v>
                </c:pt>
                <c:pt idx="86">
                  <c:v>24.960522841299184</c:v>
                </c:pt>
                <c:pt idx="87">
                  <c:v>24.2667296707573</c:v>
                </c:pt>
                <c:pt idx="88">
                  <c:v>16.856290659432986</c:v>
                </c:pt>
                <c:pt idx="89">
                  <c:v>19.620937057397313</c:v>
                </c:pt>
                <c:pt idx="90">
                  <c:v>23.315349783371964</c:v>
                </c:pt>
                <c:pt idx="91">
                  <c:v>17.668842684546295</c:v>
                </c:pt>
                <c:pt idx="92">
                  <c:v>16.403756155638636</c:v>
                </c:pt>
                <c:pt idx="93">
                  <c:v>12.860986948972162</c:v>
                </c:pt>
                <c:pt idx="94">
                  <c:v>11.518404189772028</c:v>
                </c:pt>
                <c:pt idx="95">
                  <c:v>13.002836069732883</c:v>
                </c:pt>
                <c:pt idx="96">
                  <c:v>23.270799120634081</c:v>
                </c:pt>
                <c:pt idx="97">
                  <c:v>18.698813345748842</c:v>
                </c:pt>
                <c:pt idx="98">
                  <c:v>17.33004912377767</c:v>
                </c:pt>
                <c:pt idx="99">
                  <c:v>17.051855763870549</c:v>
                </c:pt>
                <c:pt idx="100">
                  <c:v>14.910271983100081</c:v>
                </c:pt>
                <c:pt idx="101">
                  <c:v>14.754415481534572</c:v>
                </c:pt>
                <c:pt idx="102">
                  <c:v>9.4117477921544452</c:v>
                </c:pt>
                <c:pt idx="103">
                  <c:v>5.4502062739425119</c:v>
                </c:pt>
                <c:pt idx="104">
                  <c:v>4.1251126893018126</c:v>
                </c:pt>
                <c:pt idx="105">
                  <c:v>3.6365713367240331</c:v>
                </c:pt>
                <c:pt idx="106">
                  <c:v>3.8396664026054044</c:v>
                </c:pt>
                <c:pt idx="107">
                  <c:v>5.0930606900800983</c:v>
                </c:pt>
                <c:pt idx="108">
                  <c:v>13.000891101973755</c:v>
                </c:pt>
                <c:pt idx="109">
                  <c:v>13.498337340578805</c:v>
                </c:pt>
                <c:pt idx="110">
                  <c:v>12.198186779332806</c:v>
                </c:pt>
                <c:pt idx="111">
                  <c:v>17.31484941173019</c:v>
                </c:pt>
                <c:pt idx="112">
                  <c:v>20.633123834729655</c:v>
                </c:pt>
                <c:pt idx="113">
                  <c:v>18.840694811196197</c:v>
                </c:pt>
                <c:pt idx="114">
                  <c:v>23.536228366885879</c:v>
                </c:pt>
                <c:pt idx="115">
                  <c:v>26.270830232613967</c:v>
                </c:pt>
                <c:pt idx="116">
                  <c:v>32.531819657160462</c:v>
                </c:pt>
                <c:pt idx="117">
                  <c:v>37.141665996946074</c:v>
                </c:pt>
                <c:pt idx="118">
                  <c:v>37.916600072269397</c:v>
                </c:pt>
                <c:pt idx="119">
                  <c:v>41.32992568561621</c:v>
                </c:pt>
                <c:pt idx="120">
                  <c:v>41.155429916883577</c:v>
                </c:pt>
                <c:pt idx="121">
                  <c:v>39.937911727099632</c:v>
                </c:pt>
                <c:pt idx="122">
                  <c:v>35.223529358811248</c:v>
                </c:pt>
                <c:pt idx="123">
                  <c:v>29.99156774847955</c:v>
                </c:pt>
                <c:pt idx="124">
                  <c:v>36.728673231136987</c:v>
                </c:pt>
                <c:pt idx="125">
                  <c:v>42.293623720703202</c:v>
                </c:pt>
                <c:pt idx="126">
                  <c:v>43.975210248777714</c:v>
                </c:pt>
                <c:pt idx="127">
                  <c:v>42.729186314082014</c:v>
                </c:pt>
                <c:pt idx="128">
                  <c:v>44.995670233589436</c:v>
                </c:pt>
                <c:pt idx="129">
                  <c:v>45.706338270478746</c:v>
                </c:pt>
                <c:pt idx="130">
                  <c:v>44.765443182818409</c:v>
                </c:pt>
                <c:pt idx="131">
                  <c:v>44.260451498431848</c:v>
                </c:pt>
                <c:pt idx="132">
                  <c:v>40.556503369457289</c:v>
                </c:pt>
                <c:pt idx="133">
                  <c:v>39.694609807221504</c:v>
                </c:pt>
                <c:pt idx="134">
                  <c:v>41.551219674129868</c:v>
                </c:pt>
                <c:pt idx="135">
                  <c:v>44.463481048248774</c:v>
                </c:pt>
                <c:pt idx="136">
                  <c:v>41.614310317510608</c:v>
                </c:pt>
                <c:pt idx="137">
                  <c:v>40.164988419591054</c:v>
                </c:pt>
                <c:pt idx="138">
                  <c:v>39.356429884204132</c:v>
                </c:pt>
                <c:pt idx="139">
                  <c:v>38.625499081057093</c:v>
                </c:pt>
                <c:pt idx="140">
                  <c:v>38.655455261513943</c:v>
                </c:pt>
                <c:pt idx="141">
                  <c:v>41.888992502592856</c:v>
                </c:pt>
                <c:pt idx="142">
                  <c:v>40.560150773028646</c:v>
                </c:pt>
                <c:pt idx="143">
                  <c:v>40.299148081358609</c:v>
                </c:pt>
              </c:numCache>
            </c:numRef>
          </c:val>
          <c:smooth val="0"/>
          <c:extLst>
            <c:ext xmlns:c16="http://schemas.microsoft.com/office/drawing/2014/chart" uri="{C3380CC4-5D6E-409C-BE32-E72D297353CC}">
              <c16:uniqueId val="{00000001-4154-4077-B59D-1EF4F0E0A85A}"/>
            </c:ext>
          </c:extLst>
        </c:ser>
        <c:ser>
          <c:idx val="6"/>
          <c:order val="2"/>
          <c:tx>
            <c:v>ME</c:v>
          </c:tx>
          <c:spPr>
            <a:ln w="25400">
              <a:solidFill>
                <a:schemeClr val="accent6"/>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Prices'!$H$26:$H$253</c:f>
              <c:numCache>
                <c:formatCode>0.0</c:formatCode>
                <c:ptCount val="228"/>
                <c:pt idx="0">
                  <c:v>16.181284658040664</c:v>
                </c:pt>
                <c:pt idx="1">
                  <c:v>16.391431212041194</c:v>
                </c:pt>
                <c:pt idx="2">
                  <c:v>16.391431212041194</c:v>
                </c:pt>
                <c:pt idx="3">
                  <c:v>13.089662001584367</c:v>
                </c:pt>
                <c:pt idx="4">
                  <c:v>13.089662001584367</c:v>
                </c:pt>
                <c:pt idx="5">
                  <c:v>7.6004489041457619</c:v>
                </c:pt>
                <c:pt idx="6">
                  <c:v>7.6225508317929753</c:v>
                </c:pt>
                <c:pt idx="7">
                  <c:v>5.9286506469500919</c:v>
                </c:pt>
                <c:pt idx="8">
                  <c:v>5.9286506469500919</c:v>
                </c:pt>
                <c:pt idx="9">
                  <c:v>5.961983980283426</c:v>
                </c:pt>
                <c:pt idx="10">
                  <c:v>5.961983980283426</c:v>
                </c:pt>
                <c:pt idx="11">
                  <c:v>6.3878399788750997</c:v>
                </c:pt>
                <c:pt idx="12">
                  <c:v>8.6913339494762791</c:v>
                </c:pt>
                <c:pt idx="13">
                  <c:v>8.5628905906170232</c:v>
                </c:pt>
                <c:pt idx="14">
                  <c:v>8.5628905906170232</c:v>
                </c:pt>
                <c:pt idx="15">
                  <c:v>5.0637421881876596</c:v>
                </c:pt>
                <c:pt idx="16">
                  <c:v>3.8786110377607605</c:v>
                </c:pt>
                <c:pt idx="17">
                  <c:v>3.8786110377607605</c:v>
                </c:pt>
                <c:pt idx="18">
                  <c:v>7.8722689463955628</c:v>
                </c:pt>
                <c:pt idx="19">
                  <c:v>13.265026186075168</c:v>
                </c:pt>
                <c:pt idx="20">
                  <c:v>12.888090837074202</c:v>
                </c:pt>
                <c:pt idx="21">
                  <c:v>13.621354068429589</c:v>
                </c:pt>
                <c:pt idx="22">
                  <c:v>13.683410351201479</c:v>
                </c:pt>
                <c:pt idx="23">
                  <c:v>13.801881436493268</c:v>
                </c:pt>
                <c:pt idx="24">
                  <c:v>16.173048147170142</c:v>
                </c:pt>
                <c:pt idx="25">
                  <c:v>19.503405551992824</c:v>
                </c:pt>
                <c:pt idx="26">
                  <c:v>23.961543077994094</c:v>
                </c:pt>
                <c:pt idx="27">
                  <c:v>26.142266777320906</c:v>
                </c:pt>
                <c:pt idx="28">
                  <c:v>29.764732896292809</c:v>
                </c:pt>
                <c:pt idx="29">
                  <c:v>33.790603820086261</c:v>
                </c:pt>
                <c:pt idx="30">
                  <c:v>38.735926735002522</c:v>
                </c:pt>
                <c:pt idx="31">
                  <c:v>40.618519875921564</c:v>
                </c:pt>
                <c:pt idx="32">
                  <c:v>37.82366759088108</c:v>
                </c:pt>
                <c:pt idx="33">
                  <c:v>35.448376597283612</c:v>
                </c:pt>
                <c:pt idx="34">
                  <c:v>29.059292555872965</c:v>
                </c:pt>
                <c:pt idx="35">
                  <c:v>28.585238975442302</c:v>
                </c:pt>
                <c:pt idx="36">
                  <c:v>20.920398732505937</c:v>
                </c:pt>
                <c:pt idx="37">
                  <c:v>20.920398732505937</c:v>
                </c:pt>
                <c:pt idx="38">
                  <c:v>20.284520351578706</c:v>
                </c:pt>
                <c:pt idx="39">
                  <c:v>19.49956209840683</c:v>
                </c:pt>
                <c:pt idx="40">
                  <c:v>19.19519848604876</c:v>
                </c:pt>
                <c:pt idx="41">
                  <c:v>18.391678549423467</c:v>
                </c:pt>
                <c:pt idx="42">
                  <c:v>18.390273743508494</c:v>
                </c:pt>
                <c:pt idx="43">
                  <c:v>13.966006113418315</c:v>
                </c:pt>
                <c:pt idx="44">
                  <c:v>12.559211337030192</c:v>
                </c:pt>
                <c:pt idx="45">
                  <c:v>15.242019609418948</c:v>
                </c:pt>
                <c:pt idx="46">
                  <c:v>12.63302526186075</c:v>
                </c:pt>
                <c:pt idx="47">
                  <c:v>7.875132630770338</c:v>
                </c:pt>
                <c:pt idx="48">
                  <c:v>5.6333034829297786</c:v>
                </c:pt>
                <c:pt idx="49">
                  <c:v>3.6242232197869906</c:v>
                </c:pt>
                <c:pt idx="50">
                  <c:v>3.6242232197869906</c:v>
                </c:pt>
                <c:pt idx="51">
                  <c:v>3.6444679165566414</c:v>
                </c:pt>
                <c:pt idx="52">
                  <c:v>3.6444679165566414</c:v>
                </c:pt>
                <c:pt idx="53">
                  <c:v>3.6444679165566414</c:v>
                </c:pt>
                <c:pt idx="54">
                  <c:v>3.0633743202335983</c:v>
                </c:pt>
                <c:pt idx="55">
                  <c:v>2.2875847196549599</c:v>
                </c:pt>
                <c:pt idx="56">
                  <c:v>1.6636979779308798</c:v>
                </c:pt>
                <c:pt idx="57">
                  <c:v>1.1456187835577853</c:v>
                </c:pt>
                <c:pt idx="58">
                  <c:v>1.6955157996655226</c:v>
                </c:pt>
                <c:pt idx="59">
                  <c:v>2.1119233227326131</c:v>
                </c:pt>
                <c:pt idx="60">
                  <c:v>3.3297645053652447</c:v>
                </c:pt>
                <c:pt idx="61">
                  <c:v>4.3037206231845788</c:v>
                </c:pt>
                <c:pt idx="62">
                  <c:v>4.5576151667186791</c:v>
                </c:pt>
                <c:pt idx="63">
                  <c:v>3.8081778972721674</c:v>
                </c:pt>
                <c:pt idx="64">
                  <c:v>3.2990259073438373</c:v>
                </c:pt>
                <c:pt idx="65">
                  <c:v>3.45246897280169</c:v>
                </c:pt>
                <c:pt idx="66">
                  <c:v>3.3830516679869729</c:v>
                </c:pt>
                <c:pt idx="67">
                  <c:v>3.15550714432415</c:v>
                </c:pt>
                <c:pt idx="68">
                  <c:v>2.9595998271599013</c:v>
                </c:pt>
                <c:pt idx="69">
                  <c:v>4.1564695009242145</c:v>
                </c:pt>
                <c:pt idx="70">
                  <c:v>18.759092509462196</c:v>
                </c:pt>
                <c:pt idx="71">
                  <c:v>27.509001044764126</c:v>
                </c:pt>
                <c:pt idx="72">
                  <c:v>30.657654004300426</c:v>
                </c:pt>
                <c:pt idx="73">
                  <c:v>32.305914972273563</c:v>
                </c:pt>
                <c:pt idx="74">
                  <c:v>32.004928186817601</c:v>
                </c:pt>
                <c:pt idx="75">
                  <c:v>25.559193732946042</c:v>
                </c:pt>
                <c:pt idx="76">
                  <c:v>25.981659745060853</c:v>
                </c:pt>
                <c:pt idx="77">
                  <c:v>27.8827567995775</c:v>
                </c:pt>
                <c:pt idx="78">
                  <c:v>27.977290731449695</c:v>
                </c:pt>
                <c:pt idx="79">
                  <c:v>26.862253782007862</c:v>
                </c:pt>
                <c:pt idx="80">
                  <c:v>25.995565971305346</c:v>
                </c:pt>
                <c:pt idx="81">
                  <c:v>19.010647956040085</c:v>
                </c:pt>
                <c:pt idx="82">
                  <c:v>20.61718158612798</c:v>
                </c:pt>
                <c:pt idx="83">
                  <c:v>20.296579480123597</c:v>
                </c:pt>
                <c:pt idx="84">
                  <c:v>18.367177185106947</c:v>
                </c:pt>
                <c:pt idx="85">
                  <c:v>18.367177185106947</c:v>
                </c:pt>
                <c:pt idx="86">
                  <c:v>18.367177185106947</c:v>
                </c:pt>
                <c:pt idx="87">
                  <c:v>19.517810237238201</c:v>
                </c:pt>
                <c:pt idx="88">
                  <c:v>12.153707660177162</c:v>
                </c:pt>
                <c:pt idx="89">
                  <c:v>12.325491514031254</c:v>
                </c:pt>
                <c:pt idx="90">
                  <c:v>12.818167414840243</c:v>
                </c:pt>
                <c:pt idx="91">
                  <c:v>12.818167414840243</c:v>
                </c:pt>
                <c:pt idx="92">
                  <c:v>12.818167414840243</c:v>
                </c:pt>
                <c:pt idx="93">
                  <c:v>11.166465019884614</c:v>
                </c:pt>
                <c:pt idx="94">
                  <c:v>10.992667898952556</c:v>
                </c:pt>
                <c:pt idx="95">
                  <c:v>9.1371280490014861</c:v>
                </c:pt>
                <c:pt idx="96">
                  <c:v>8.4132008626001227</c:v>
                </c:pt>
                <c:pt idx="97">
                  <c:v>8.4132008626001227</c:v>
                </c:pt>
                <c:pt idx="98">
                  <c:v>8.4132008626001227</c:v>
                </c:pt>
                <c:pt idx="99">
                  <c:v>8.1391728595319837</c:v>
                </c:pt>
                <c:pt idx="100">
                  <c:v>6.5239327523985571</c:v>
                </c:pt>
                <c:pt idx="101">
                  <c:v>5.8417325771960051</c:v>
                </c:pt>
                <c:pt idx="102">
                  <c:v>5.3549599507085652</c:v>
                </c:pt>
                <c:pt idx="103">
                  <c:v>4.7834820113048835</c:v>
                </c:pt>
                <c:pt idx="104">
                  <c:v>3.4077017868145409</c:v>
                </c:pt>
                <c:pt idx="105">
                  <c:v>3.4239063462723354</c:v>
                </c:pt>
                <c:pt idx="106">
                  <c:v>3.4972757679781714</c:v>
                </c:pt>
                <c:pt idx="107">
                  <c:v>4.0353181938209666</c:v>
                </c:pt>
                <c:pt idx="108">
                  <c:v>3.1874658920869647</c:v>
                </c:pt>
                <c:pt idx="109">
                  <c:v>3.1874658920869647</c:v>
                </c:pt>
                <c:pt idx="110">
                  <c:v>3.1874658920869647</c:v>
                </c:pt>
                <c:pt idx="111">
                  <c:v>3.1962260196746599</c:v>
                </c:pt>
                <c:pt idx="112">
                  <c:v>2.9612094005809348</c:v>
                </c:pt>
                <c:pt idx="113">
                  <c:v>2.9612094005809348</c:v>
                </c:pt>
                <c:pt idx="114">
                  <c:v>2.5234232818204299</c:v>
                </c:pt>
                <c:pt idx="115">
                  <c:v>5.3577185907130458</c:v>
                </c:pt>
                <c:pt idx="116">
                  <c:v>4.7048873338614561</c:v>
                </c:pt>
                <c:pt idx="117">
                  <c:v>1.9883813044626355</c:v>
                </c:pt>
                <c:pt idx="118">
                  <c:v>10.367053840701569</c:v>
                </c:pt>
                <c:pt idx="119">
                  <c:v>1.9883813044626355</c:v>
                </c:pt>
                <c:pt idx="120">
                  <c:v>3.9931344071824664</c:v>
                </c:pt>
                <c:pt idx="121">
                  <c:v>3.9931344071824664</c:v>
                </c:pt>
                <c:pt idx="122">
                  <c:v>3.5166808699618315</c:v>
                </c:pt>
                <c:pt idx="123">
                  <c:v>3.4755699322242757</c:v>
                </c:pt>
                <c:pt idx="124">
                  <c:v>3.4755699322242757</c:v>
                </c:pt>
                <c:pt idx="125">
                  <c:v>3.4755699322242757</c:v>
                </c:pt>
                <c:pt idx="126">
                  <c:v>3.097166542637892</c:v>
                </c:pt>
                <c:pt idx="127">
                  <c:v>1.2525305870962065</c:v>
                </c:pt>
                <c:pt idx="128">
                  <c:v>1.2525305870962065</c:v>
                </c:pt>
                <c:pt idx="129">
                  <c:v>1.2583399348648885</c:v>
                </c:pt>
                <c:pt idx="130">
                  <c:v>2.4915130710324793</c:v>
                </c:pt>
                <c:pt idx="131">
                  <c:v>3.0200158436757327</c:v>
                </c:pt>
                <c:pt idx="132">
                  <c:v>4.2691056178376092</c:v>
                </c:pt>
                <c:pt idx="133">
                  <c:v>4.3976931364471756</c:v>
                </c:pt>
                <c:pt idx="134">
                  <c:v>4.6071070953256132</c:v>
                </c:pt>
                <c:pt idx="135">
                  <c:v>5.1497085235851943</c:v>
                </c:pt>
                <c:pt idx="136">
                  <c:v>14.544342473227545</c:v>
                </c:pt>
                <c:pt idx="137">
                  <c:v>19.527230861117669</c:v>
                </c:pt>
                <c:pt idx="138">
                  <c:v>23.317890867608845</c:v>
                </c:pt>
                <c:pt idx="139">
                  <c:v>23.653400088725515</c:v>
                </c:pt>
                <c:pt idx="140">
                  <c:v>24.156663920400526</c:v>
                </c:pt>
                <c:pt idx="141">
                  <c:v>24.681101665162753</c:v>
                </c:pt>
                <c:pt idx="142">
                  <c:v>26.994993043798416</c:v>
                </c:pt>
                <c:pt idx="143">
                  <c:v>30.948768213217793</c:v>
                </c:pt>
              </c:numCache>
            </c:numRef>
          </c:val>
          <c:smooth val="0"/>
          <c:extLst>
            <c:ext xmlns:c16="http://schemas.microsoft.com/office/drawing/2014/chart" uri="{C3380CC4-5D6E-409C-BE32-E72D297353CC}">
              <c16:uniqueId val="{00000002-4154-4077-B59D-1EF4F0E0A85A}"/>
            </c:ext>
          </c:extLst>
        </c:ser>
        <c:ser>
          <c:idx val="8"/>
          <c:order val="3"/>
          <c:tx>
            <c:v>NH</c:v>
          </c:tx>
          <c:spPr>
            <a:ln w="25400">
              <a:solidFill>
                <a:schemeClr val="accent2"/>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Prices'!$I$26:$I$253</c:f>
              <c:numCache>
                <c:formatCode>0.0</c:formatCode>
                <c:ptCount val="228"/>
                <c:pt idx="0">
                  <c:v>28.579931344071824</c:v>
                </c:pt>
                <c:pt idx="1">
                  <c:v>26.058172696065487</c:v>
                </c:pt>
                <c:pt idx="2">
                  <c:v>21.01465540005281</c:v>
                </c:pt>
                <c:pt idx="3">
                  <c:v>19.423369421705836</c:v>
                </c:pt>
                <c:pt idx="4">
                  <c:v>19.423369421705836</c:v>
                </c:pt>
                <c:pt idx="5">
                  <c:v>19.423369421705836</c:v>
                </c:pt>
                <c:pt idx="6">
                  <c:v>15.668576709796673</c:v>
                </c:pt>
                <c:pt idx="7">
                  <c:v>15.668576709796673</c:v>
                </c:pt>
                <c:pt idx="8">
                  <c:v>11.433826247689463</c:v>
                </c:pt>
                <c:pt idx="10">
                  <c:v>13.201535956341873</c:v>
                </c:pt>
                <c:pt idx="11">
                  <c:v>13.201535956341873</c:v>
                </c:pt>
                <c:pt idx="12">
                  <c:v>13.829068303846492</c:v>
                </c:pt>
                <c:pt idx="13">
                  <c:v>14.128769474518087</c:v>
                </c:pt>
                <c:pt idx="14">
                  <c:v>14.128769474518087</c:v>
                </c:pt>
                <c:pt idx="15">
                  <c:v>14.264669483320132</c:v>
                </c:pt>
                <c:pt idx="16">
                  <c:v>14.652530587096207</c:v>
                </c:pt>
                <c:pt idx="17">
                  <c:v>14.652530587096207</c:v>
                </c:pt>
                <c:pt idx="18">
                  <c:v>14.746950092421441</c:v>
                </c:pt>
                <c:pt idx="19">
                  <c:v>14.746950092421441</c:v>
                </c:pt>
                <c:pt idx="20">
                  <c:v>24.939695009242143</c:v>
                </c:pt>
                <c:pt idx="21">
                  <c:v>24.97765381568524</c:v>
                </c:pt>
                <c:pt idx="22">
                  <c:v>29.560510298389229</c:v>
                </c:pt>
                <c:pt idx="23">
                  <c:v>32.263625561130183</c:v>
                </c:pt>
                <c:pt idx="24">
                  <c:v>33.220315113106238</c:v>
                </c:pt>
                <c:pt idx="25">
                  <c:v>38.070148083879275</c:v>
                </c:pt>
                <c:pt idx="26">
                  <c:v>38.162631730561486</c:v>
                </c:pt>
                <c:pt idx="27">
                  <c:v>36.862476894639556</c:v>
                </c:pt>
                <c:pt idx="28">
                  <c:v>39.495510958542383</c:v>
                </c:pt>
                <c:pt idx="29">
                  <c:v>42.21213340542625</c:v>
                </c:pt>
                <c:pt idx="30">
                  <c:v>44.109233342135376</c:v>
                </c:pt>
                <c:pt idx="31">
                  <c:v>44.109233342135376</c:v>
                </c:pt>
                <c:pt idx="32">
                  <c:v>50.339662551711989</c:v>
                </c:pt>
                <c:pt idx="33">
                  <c:v>54.492963915454467</c:v>
                </c:pt>
                <c:pt idx="34">
                  <c:v>54.531515711645099</c:v>
                </c:pt>
                <c:pt idx="35">
                  <c:v>54.573739107472939</c:v>
                </c:pt>
                <c:pt idx="36">
                  <c:v>48.072405598098754</c:v>
                </c:pt>
                <c:pt idx="37">
                  <c:v>48.072405598098754</c:v>
                </c:pt>
                <c:pt idx="38">
                  <c:v>48.072405598098754</c:v>
                </c:pt>
                <c:pt idx="39">
                  <c:v>48.211196197517822</c:v>
                </c:pt>
                <c:pt idx="40">
                  <c:v>48.211196197517822</c:v>
                </c:pt>
                <c:pt idx="41">
                  <c:v>48.211196197517822</c:v>
                </c:pt>
                <c:pt idx="42">
                  <c:v>48.442672299973594</c:v>
                </c:pt>
                <c:pt idx="43">
                  <c:v>48.442672299973594</c:v>
                </c:pt>
                <c:pt idx="44">
                  <c:v>48.026167842368004</c:v>
                </c:pt>
                <c:pt idx="45">
                  <c:v>48.72738315289147</c:v>
                </c:pt>
                <c:pt idx="46">
                  <c:v>48.72738315289147</c:v>
                </c:pt>
                <c:pt idx="47">
                  <c:v>48.72738315289147</c:v>
                </c:pt>
                <c:pt idx="48">
                  <c:v>48.247471613414305</c:v>
                </c:pt>
                <c:pt idx="49">
                  <c:v>48.247471613414305</c:v>
                </c:pt>
                <c:pt idx="50">
                  <c:v>48.247471613414305</c:v>
                </c:pt>
                <c:pt idx="51">
                  <c:v>48.516979139160284</c:v>
                </c:pt>
                <c:pt idx="52">
                  <c:v>48.516979139160284</c:v>
                </c:pt>
                <c:pt idx="53">
                  <c:v>48.516979139160284</c:v>
                </c:pt>
                <c:pt idx="54">
                  <c:v>48.725554528650648</c:v>
                </c:pt>
                <c:pt idx="55">
                  <c:v>48.725554528650648</c:v>
                </c:pt>
                <c:pt idx="56">
                  <c:v>48.725554528650648</c:v>
                </c:pt>
                <c:pt idx="57">
                  <c:v>48.803360179561658</c:v>
                </c:pt>
                <c:pt idx="58">
                  <c:v>48.803360179561658</c:v>
                </c:pt>
                <c:pt idx="59">
                  <c:v>49.142463339494761</c:v>
                </c:pt>
                <c:pt idx="60">
                  <c:v>48.302396355954585</c:v>
                </c:pt>
                <c:pt idx="61">
                  <c:v>48.302396355954585</c:v>
                </c:pt>
                <c:pt idx="62">
                  <c:v>47.667659997119337</c:v>
                </c:pt>
                <c:pt idx="63">
                  <c:v>46.514172888110046</c:v>
                </c:pt>
                <c:pt idx="64">
                  <c:v>46.953578030102989</c:v>
                </c:pt>
                <c:pt idx="65">
                  <c:v>46.953578030102989</c:v>
                </c:pt>
                <c:pt idx="66">
                  <c:v>47.101716398204381</c:v>
                </c:pt>
                <c:pt idx="67">
                  <c:v>47.101716398204381</c:v>
                </c:pt>
                <c:pt idx="68">
                  <c:v>47.101716398204381</c:v>
                </c:pt>
                <c:pt idx="69">
                  <c:v>47.106654343807769</c:v>
                </c:pt>
                <c:pt idx="70">
                  <c:v>47.106654343807769</c:v>
                </c:pt>
                <c:pt idx="71">
                  <c:v>47.106654343807769</c:v>
                </c:pt>
                <c:pt idx="72">
                  <c:v>46.151307103247952</c:v>
                </c:pt>
                <c:pt idx="73">
                  <c:v>46.151307103247952</c:v>
                </c:pt>
                <c:pt idx="74">
                  <c:v>46.151307103247952</c:v>
                </c:pt>
                <c:pt idx="75">
                  <c:v>46.471261332629176</c:v>
                </c:pt>
                <c:pt idx="76">
                  <c:v>38.972489617591279</c:v>
                </c:pt>
                <c:pt idx="77">
                  <c:v>37.177009066103338</c:v>
                </c:pt>
                <c:pt idx="78">
                  <c:v>37.303054308599599</c:v>
                </c:pt>
                <c:pt idx="79">
                  <c:v>35.518995189492657</c:v>
                </c:pt>
                <c:pt idx="80">
                  <c:v>31.061151187075399</c:v>
                </c:pt>
                <c:pt idx="81">
                  <c:v>25.302904673884342</c:v>
                </c:pt>
                <c:pt idx="82">
                  <c:v>21.554326203679253</c:v>
                </c:pt>
                <c:pt idx="83">
                  <c:v>21.369363450215189</c:v>
                </c:pt>
                <c:pt idx="84">
                  <c:v>23.31218642725112</c:v>
                </c:pt>
                <c:pt idx="85">
                  <c:v>23.31218642725112</c:v>
                </c:pt>
                <c:pt idx="86">
                  <c:v>23.31218642725112</c:v>
                </c:pt>
                <c:pt idx="87">
                  <c:v>23.384077105888565</c:v>
                </c:pt>
                <c:pt idx="88">
                  <c:v>13.334721655424058</c:v>
                </c:pt>
                <c:pt idx="89">
                  <c:v>17.049547495018846</c:v>
                </c:pt>
                <c:pt idx="90">
                  <c:v>17.565636827744036</c:v>
                </c:pt>
                <c:pt idx="91">
                  <c:v>16.162037175233351</c:v>
                </c:pt>
                <c:pt idx="92">
                  <c:v>15.591689019220881</c:v>
                </c:pt>
                <c:pt idx="93">
                  <c:v>14.33826247689464</c:v>
                </c:pt>
                <c:pt idx="94">
                  <c:v>14.33826247689464</c:v>
                </c:pt>
                <c:pt idx="95">
                  <c:v>14.282033996593093</c:v>
                </c:pt>
                <c:pt idx="96">
                  <c:v>21.633945075257461</c:v>
                </c:pt>
                <c:pt idx="97">
                  <c:v>24.037716750286066</c:v>
                </c:pt>
                <c:pt idx="98">
                  <c:v>24.037716750286066</c:v>
                </c:pt>
                <c:pt idx="99">
                  <c:v>23.04367237961112</c:v>
                </c:pt>
                <c:pt idx="100">
                  <c:v>16.464114074465275</c:v>
                </c:pt>
                <c:pt idx="101">
                  <c:v>13.438293912759191</c:v>
                </c:pt>
                <c:pt idx="102">
                  <c:v>11.219916087198898</c:v>
                </c:pt>
                <c:pt idx="103">
                  <c:v>5.2385477778670735</c:v>
                </c:pt>
                <c:pt idx="104">
                  <c:v>4.624738139248306</c:v>
                </c:pt>
                <c:pt idx="105">
                  <c:v>4.6467300413695973</c:v>
                </c:pt>
                <c:pt idx="106">
                  <c:v>3.9497205351641576</c:v>
                </c:pt>
                <c:pt idx="107">
                  <c:v>4.8668383064871046</c:v>
                </c:pt>
                <c:pt idx="108">
                  <c:v>12.773214966824684</c:v>
                </c:pt>
                <c:pt idx="109">
                  <c:v>13.240242936361238</c:v>
                </c:pt>
                <c:pt idx="110">
                  <c:v>13.436394683566588</c:v>
                </c:pt>
                <c:pt idx="111">
                  <c:v>16.286651703195144</c:v>
                </c:pt>
                <c:pt idx="112">
                  <c:v>20.706032399516687</c:v>
                </c:pt>
                <c:pt idx="113">
                  <c:v>19.038108771234931</c:v>
                </c:pt>
                <c:pt idx="114">
                  <c:v>22.881789151273573</c:v>
                </c:pt>
                <c:pt idx="115">
                  <c:v>25.601115408774838</c:v>
                </c:pt>
                <c:pt idx="116">
                  <c:v>31.392741671067689</c:v>
                </c:pt>
                <c:pt idx="117">
                  <c:v>34.245545401315717</c:v>
                </c:pt>
                <c:pt idx="118">
                  <c:v>36.41877336594721</c:v>
                </c:pt>
                <c:pt idx="119">
                  <c:v>39.388886793164588</c:v>
                </c:pt>
                <c:pt idx="120">
                  <c:v>40.169030643680763</c:v>
                </c:pt>
                <c:pt idx="121">
                  <c:v>42.676623976762606</c:v>
                </c:pt>
                <c:pt idx="122">
                  <c:v>35.382347204551458</c:v>
                </c:pt>
                <c:pt idx="123">
                  <c:v>29.010369434280182</c:v>
                </c:pt>
                <c:pt idx="124">
                  <c:v>35.7225871981247</c:v>
                </c:pt>
                <c:pt idx="125">
                  <c:v>41.300603740067693</c:v>
                </c:pt>
                <c:pt idx="126">
                  <c:v>43.997983532179461</c:v>
                </c:pt>
                <c:pt idx="127">
                  <c:v>43.087052196109497</c:v>
                </c:pt>
                <c:pt idx="128">
                  <c:v>43.421060352668491</c:v>
                </c:pt>
                <c:pt idx="129">
                  <c:v>44.979932944443107</c:v>
                </c:pt>
                <c:pt idx="130">
                  <c:v>44.293565707244078</c:v>
                </c:pt>
                <c:pt idx="131">
                  <c:v>43.088208506478765</c:v>
                </c:pt>
                <c:pt idx="132">
                  <c:v>40.556503369457289</c:v>
                </c:pt>
                <c:pt idx="133">
                  <c:v>38.629119340520568</c:v>
                </c:pt>
                <c:pt idx="134">
                  <c:v>37.136075374442818</c:v>
                </c:pt>
                <c:pt idx="135">
                  <c:v>37.701535796522798</c:v>
                </c:pt>
                <c:pt idx="136">
                  <c:v>37.552713944694418</c:v>
                </c:pt>
                <c:pt idx="137">
                  <c:v>36.991249685523712</c:v>
                </c:pt>
                <c:pt idx="138">
                  <c:v>38.583560428417513</c:v>
                </c:pt>
                <c:pt idx="139">
                  <c:v>38.751315038975847</c:v>
                </c:pt>
                <c:pt idx="140">
                  <c:v>37.744787375625826</c:v>
                </c:pt>
                <c:pt idx="141">
                  <c:v>40.084693640432278</c:v>
                </c:pt>
                <c:pt idx="142">
                  <c:v>39.932303533830876</c:v>
                </c:pt>
                <c:pt idx="143">
                  <c:v>38.600136929213548</c:v>
                </c:pt>
              </c:numCache>
            </c:numRef>
          </c:val>
          <c:smooth val="0"/>
          <c:extLst>
            <c:ext xmlns:c16="http://schemas.microsoft.com/office/drawing/2014/chart" uri="{C3380CC4-5D6E-409C-BE32-E72D297353CC}">
              <c16:uniqueId val="{00000003-4154-4077-B59D-1EF4F0E0A85A}"/>
            </c:ext>
          </c:extLst>
        </c:ser>
        <c:ser>
          <c:idx val="2"/>
          <c:order val="4"/>
          <c:tx>
            <c:v>RI</c:v>
          </c:tx>
          <c:spPr>
            <a:ln w="25400">
              <a:solidFill>
                <a:schemeClr val="accent3"/>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Prices'!$M$26:$M$253</c:f>
              <c:numCache>
                <c:formatCode>0.0</c:formatCode>
                <c:ptCount val="228"/>
                <c:pt idx="0">
                  <c:v>28.579931344071824</c:v>
                </c:pt>
                <c:pt idx="1">
                  <c:v>26.898758912067599</c:v>
                </c:pt>
                <c:pt idx="2">
                  <c:v>21.01465540005281</c:v>
                </c:pt>
                <c:pt idx="3">
                  <c:v>21.112358067071558</c:v>
                </c:pt>
                <c:pt idx="4">
                  <c:v>21.112358067071558</c:v>
                </c:pt>
                <c:pt idx="5">
                  <c:v>20.69011090573013</c:v>
                </c:pt>
                <c:pt idx="6">
                  <c:v>18.209426987060997</c:v>
                </c:pt>
                <c:pt idx="7">
                  <c:v>18.209426987060997</c:v>
                </c:pt>
                <c:pt idx="8">
                  <c:v>18.209426987060997</c:v>
                </c:pt>
                <c:pt idx="9">
                  <c:v>12.775679957750199</c:v>
                </c:pt>
                <c:pt idx="10">
                  <c:v>13.201535956341873</c:v>
                </c:pt>
                <c:pt idx="11">
                  <c:v>11.923967960566852</c:v>
                </c:pt>
                <c:pt idx="12">
                  <c:v>11.613420363524337</c:v>
                </c:pt>
                <c:pt idx="13">
                  <c:v>11.559902297332982</c:v>
                </c:pt>
                <c:pt idx="14">
                  <c:v>11.559902297332982</c:v>
                </c:pt>
                <c:pt idx="15">
                  <c:v>11.678928791479624</c:v>
                </c:pt>
                <c:pt idx="16">
                  <c:v>12.066789895255699</c:v>
                </c:pt>
                <c:pt idx="17">
                  <c:v>12.066789895255699</c:v>
                </c:pt>
                <c:pt idx="18">
                  <c:v>23.204759704251387</c:v>
                </c:pt>
                <c:pt idx="19">
                  <c:v>23.204759704251387</c:v>
                </c:pt>
                <c:pt idx="20">
                  <c:v>23.535223571868674</c:v>
                </c:pt>
                <c:pt idx="21">
                  <c:v>24.108865856878793</c:v>
                </c:pt>
                <c:pt idx="22">
                  <c:v>29.473631502508578</c:v>
                </c:pt>
                <c:pt idx="23">
                  <c:v>32.934961711116976</c:v>
                </c:pt>
                <c:pt idx="24">
                  <c:v>33.220315113106238</c:v>
                </c:pt>
                <c:pt idx="25">
                  <c:v>38.070148083879275</c:v>
                </c:pt>
                <c:pt idx="26">
                  <c:v>47.495911051363912</c:v>
                </c:pt>
                <c:pt idx="27">
                  <c:v>49.42163143754113</c:v>
                </c:pt>
                <c:pt idx="28">
                  <c:v>52.660681278056508</c:v>
                </c:pt>
                <c:pt idx="29">
                  <c:v>52.660681278056508</c:v>
                </c:pt>
                <c:pt idx="30">
                  <c:v>52.931080010562454</c:v>
                </c:pt>
                <c:pt idx="31">
                  <c:v>53.250491700281351</c:v>
                </c:pt>
                <c:pt idx="32">
                  <c:v>54.298466244168644</c:v>
                </c:pt>
                <c:pt idx="33">
                  <c:v>55.090516756409222</c:v>
                </c:pt>
                <c:pt idx="34">
                  <c:v>55.418207024029577</c:v>
                </c:pt>
                <c:pt idx="35">
                  <c:v>55.428762872986532</c:v>
                </c:pt>
                <c:pt idx="36">
                  <c:v>55.861915764457351</c:v>
                </c:pt>
                <c:pt idx="37">
                  <c:v>55.861915764457351</c:v>
                </c:pt>
                <c:pt idx="38">
                  <c:v>55.861915764457351</c:v>
                </c:pt>
                <c:pt idx="39">
                  <c:v>56.023195581374878</c:v>
                </c:pt>
                <c:pt idx="40">
                  <c:v>56.023195581374878</c:v>
                </c:pt>
                <c:pt idx="41">
                  <c:v>57.585595458146294</c:v>
                </c:pt>
                <c:pt idx="42">
                  <c:v>57.862080802746242</c:v>
                </c:pt>
                <c:pt idx="43">
                  <c:v>57.862080802746242</c:v>
                </c:pt>
                <c:pt idx="44">
                  <c:v>57.862080802746242</c:v>
                </c:pt>
                <c:pt idx="45">
                  <c:v>58.202152099287034</c:v>
                </c:pt>
                <c:pt idx="46">
                  <c:v>58.202152099287034</c:v>
                </c:pt>
                <c:pt idx="47">
                  <c:v>58.202152099287034</c:v>
                </c:pt>
                <c:pt idx="48">
                  <c:v>56.62848780917173</c:v>
                </c:pt>
                <c:pt idx="49">
                  <c:v>56.62848780917173</c:v>
                </c:pt>
                <c:pt idx="50">
                  <c:v>56.62848780917173</c:v>
                </c:pt>
                <c:pt idx="51">
                  <c:v>56.94481119619752</c:v>
                </c:pt>
                <c:pt idx="52">
                  <c:v>55.826622176344912</c:v>
                </c:pt>
                <c:pt idx="53">
                  <c:v>55.122577237919195</c:v>
                </c:pt>
                <c:pt idx="54">
                  <c:v>55.359550215650025</c:v>
                </c:pt>
                <c:pt idx="55">
                  <c:v>50.566515564944396</c:v>
                </c:pt>
                <c:pt idx="56">
                  <c:v>48.829535652271325</c:v>
                </c:pt>
                <c:pt idx="57">
                  <c:v>47.657741396003878</c:v>
                </c:pt>
                <c:pt idx="58">
                  <c:v>47.657741396003878</c:v>
                </c:pt>
                <c:pt idx="59">
                  <c:v>48.78343637463022</c:v>
                </c:pt>
                <c:pt idx="60">
                  <c:v>47.615632426723003</c:v>
                </c:pt>
                <c:pt idx="61">
                  <c:v>47.615632426723003</c:v>
                </c:pt>
                <c:pt idx="62">
                  <c:v>47.303467004345009</c:v>
                </c:pt>
                <c:pt idx="63">
                  <c:v>44.149754743100402</c:v>
                </c:pt>
                <c:pt idx="64">
                  <c:v>43.731273655488074</c:v>
                </c:pt>
                <c:pt idx="65">
                  <c:v>43.731273655488074</c:v>
                </c:pt>
                <c:pt idx="66">
                  <c:v>43.869245664994274</c:v>
                </c:pt>
                <c:pt idx="67">
                  <c:v>43.869245664994274</c:v>
                </c:pt>
                <c:pt idx="68">
                  <c:v>43.869245664994274</c:v>
                </c:pt>
                <c:pt idx="69">
                  <c:v>43.873844731977819</c:v>
                </c:pt>
                <c:pt idx="70">
                  <c:v>43.873844731977819</c:v>
                </c:pt>
                <c:pt idx="71">
                  <c:v>43.43209435023708</c:v>
                </c:pt>
                <c:pt idx="72">
                  <c:v>43.843741748085556</c:v>
                </c:pt>
                <c:pt idx="73">
                  <c:v>43.843741748085556</c:v>
                </c:pt>
                <c:pt idx="74">
                  <c:v>43.843741748085556</c:v>
                </c:pt>
                <c:pt idx="75">
                  <c:v>38.836696970840087</c:v>
                </c:pt>
                <c:pt idx="76">
                  <c:v>34.853445999471873</c:v>
                </c:pt>
                <c:pt idx="77">
                  <c:v>34.853445999471873</c:v>
                </c:pt>
                <c:pt idx="78">
                  <c:v>34.971613414312124</c:v>
                </c:pt>
                <c:pt idx="79">
                  <c:v>34.971613414312124</c:v>
                </c:pt>
                <c:pt idx="80">
                  <c:v>34.484130318233831</c:v>
                </c:pt>
                <c:pt idx="81">
                  <c:v>23.696371043796447</c:v>
                </c:pt>
                <c:pt idx="82">
                  <c:v>21.554326203679253</c:v>
                </c:pt>
                <c:pt idx="83">
                  <c:v>21.307709199060497</c:v>
                </c:pt>
                <c:pt idx="84">
                  <c:v>22.134803274359651</c:v>
                </c:pt>
                <c:pt idx="85">
                  <c:v>22.134803274359651</c:v>
                </c:pt>
                <c:pt idx="86">
                  <c:v>22.134803274359651</c:v>
                </c:pt>
                <c:pt idx="87">
                  <c:v>21.407432629633234</c:v>
                </c:pt>
                <c:pt idx="88">
                  <c:v>13.356194637155822</c:v>
                </c:pt>
                <c:pt idx="89">
                  <c:v>16.791871714237704</c:v>
                </c:pt>
                <c:pt idx="90">
                  <c:v>20.414118475486312</c:v>
                </c:pt>
                <c:pt idx="91">
                  <c:v>16.905119344209595</c:v>
                </c:pt>
                <c:pt idx="92">
                  <c:v>15.591689019220881</c:v>
                </c:pt>
                <c:pt idx="93">
                  <c:v>13.556175432700385</c:v>
                </c:pt>
                <c:pt idx="94">
                  <c:v>12.426494146642019</c:v>
                </c:pt>
                <c:pt idx="95">
                  <c:v>12.454608386792795</c:v>
                </c:pt>
                <c:pt idx="96">
                  <c:v>20.672436405246017</c:v>
                </c:pt>
                <c:pt idx="97">
                  <c:v>23.076208080274625</c:v>
                </c:pt>
                <c:pt idx="98">
                  <c:v>23.076208080274625</c:v>
                </c:pt>
                <c:pt idx="99">
                  <c:v>18.425701962855381</c:v>
                </c:pt>
                <c:pt idx="100">
                  <c:v>14.81109057301294</c:v>
                </c:pt>
                <c:pt idx="101">
                  <c:v>13.091946131502509</c:v>
                </c:pt>
                <c:pt idx="102">
                  <c:v>11.0344629287328</c:v>
                </c:pt>
                <c:pt idx="103">
                  <c:v>5.3867087251198802</c:v>
                </c:pt>
                <c:pt idx="104">
                  <c:v>4.1379235982748002</c:v>
                </c:pt>
                <c:pt idx="105">
                  <c:v>4.1576005633306927</c:v>
                </c:pt>
                <c:pt idx="106">
                  <c:v>4.341024117595282</c:v>
                </c:pt>
                <c:pt idx="107">
                  <c:v>5.3804242584279551</c:v>
                </c:pt>
                <c:pt idx="108">
                  <c:v>12.749863568347859</c:v>
                </c:pt>
                <c:pt idx="109">
                  <c:v>12.672435247082587</c:v>
                </c:pt>
                <c:pt idx="110">
                  <c:v>11.572953085115747</c:v>
                </c:pt>
                <c:pt idx="111">
                  <c:v>15.79311680309832</c:v>
                </c:pt>
                <c:pt idx="112">
                  <c:v>20.055463667570876</c:v>
                </c:pt>
                <c:pt idx="113">
                  <c:v>19.383583201302702</c:v>
                </c:pt>
                <c:pt idx="114">
                  <c:v>22.740288780330371</c:v>
                </c:pt>
                <c:pt idx="115">
                  <c:v>25.601115408774838</c:v>
                </c:pt>
                <c:pt idx="116">
                  <c:v>31.392741671067689</c:v>
                </c:pt>
                <c:pt idx="117">
                  <c:v>34.126674779853275</c:v>
                </c:pt>
                <c:pt idx="118">
                  <c:v>36.41877336594721</c:v>
                </c:pt>
                <c:pt idx="119">
                  <c:v>39.388886793164588</c:v>
                </c:pt>
                <c:pt idx="120">
                  <c:v>40.169030643680763</c:v>
                </c:pt>
                <c:pt idx="121">
                  <c:v>42.676623976762606</c:v>
                </c:pt>
                <c:pt idx="122">
                  <c:v>35.359658940874283</c:v>
                </c:pt>
                <c:pt idx="123">
                  <c:v>29.010369434280182</c:v>
                </c:pt>
                <c:pt idx="124">
                  <c:v>35.7225871981247</c:v>
                </c:pt>
                <c:pt idx="125">
                  <c:v>41.300603740067693</c:v>
                </c:pt>
                <c:pt idx="126">
                  <c:v>43.997983532179461</c:v>
                </c:pt>
                <c:pt idx="127">
                  <c:v>43.087052196109497</c:v>
                </c:pt>
                <c:pt idx="128">
                  <c:v>43.421060352668491</c:v>
                </c:pt>
                <c:pt idx="129">
                  <c:v>44.568112602123698</c:v>
                </c:pt>
                <c:pt idx="130">
                  <c:v>43.538561746325151</c:v>
                </c:pt>
                <c:pt idx="131">
                  <c:v>43.048471455904085</c:v>
                </c:pt>
                <c:pt idx="132">
                  <c:v>40.312187084099115</c:v>
                </c:pt>
                <c:pt idx="133">
                  <c:v>38.493388070877131</c:v>
                </c:pt>
                <c:pt idx="134">
                  <c:v>37.136075374442818</c:v>
                </c:pt>
                <c:pt idx="135">
                  <c:v>37.701535796522798</c:v>
                </c:pt>
                <c:pt idx="136">
                  <c:v>35.810258096203803</c:v>
                </c:pt>
                <c:pt idx="137">
                  <c:v>36.991249685523712</c:v>
                </c:pt>
                <c:pt idx="138">
                  <c:v>38.583560428417513</c:v>
                </c:pt>
                <c:pt idx="139">
                  <c:v>38.751315038975847</c:v>
                </c:pt>
                <c:pt idx="140">
                  <c:v>38.032366708011551</c:v>
                </c:pt>
                <c:pt idx="141">
                  <c:v>40.084693640432278</c:v>
                </c:pt>
                <c:pt idx="142">
                  <c:v>39.932303533830876</c:v>
                </c:pt>
                <c:pt idx="143">
                  <c:v>38.600136929213548</c:v>
                </c:pt>
              </c:numCache>
            </c:numRef>
          </c:val>
          <c:smooth val="0"/>
          <c:extLst>
            <c:ext xmlns:c16="http://schemas.microsoft.com/office/drawing/2014/chart" uri="{C3380CC4-5D6E-409C-BE32-E72D297353CC}">
              <c16:uniqueId val="{00000004-4154-4077-B59D-1EF4F0E0A85A}"/>
            </c:ext>
          </c:extLst>
        </c:ser>
        <c:dLbls>
          <c:showLegendKey val="0"/>
          <c:showVal val="0"/>
          <c:showCatName val="0"/>
          <c:showSerName val="0"/>
          <c:showPercent val="0"/>
          <c:showBubbleSize val="0"/>
        </c:dLbls>
        <c:smooth val="0"/>
        <c:axId val="2112238552"/>
        <c:axId val="2112241992"/>
      </c:lineChart>
      <c:dateAx>
        <c:axId val="2112238552"/>
        <c:scaling>
          <c:orientation val="minMax"/>
          <c:max val="44562"/>
          <c:min val="40179"/>
        </c:scaling>
        <c:delete val="0"/>
        <c:axPos val="b"/>
        <c:numFmt formatCode="yyyy" sourceLinked="0"/>
        <c:majorTickMark val="out"/>
        <c:minorTickMark val="none"/>
        <c:tickLblPos val="nextTo"/>
        <c:spPr>
          <a:ln w="3175">
            <a:noFill/>
            <a:prstDash val="solid"/>
          </a:ln>
        </c:spPr>
        <c:txPr>
          <a:bodyPr rot="-5400000" vert="horz"/>
          <a:lstStyle/>
          <a:p>
            <a:pPr>
              <a:defRPr sz="1000">
                <a:latin typeface="Arial" panose="020B0604020202020204" pitchFamily="34" charset="0"/>
                <a:cs typeface="Arial" panose="020B0604020202020204" pitchFamily="34" charset="0"/>
              </a:defRPr>
            </a:pPr>
            <a:endParaRPr lang="en-US"/>
          </a:p>
        </c:txPr>
        <c:crossAx val="2112241992"/>
        <c:crosses val="autoZero"/>
        <c:auto val="0"/>
        <c:lblOffset val="0"/>
        <c:baseTimeUnit val="months"/>
        <c:majorUnit val="24"/>
        <c:majorTimeUnit val="months"/>
        <c:minorUnit val="3"/>
        <c:minorTimeUnit val="months"/>
      </c:dateAx>
      <c:valAx>
        <c:axId val="2112241992"/>
        <c:scaling>
          <c:orientation val="minMax"/>
          <c:max val="8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sz="1000">
                <a:latin typeface="Arial" panose="020B0604020202020204" pitchFamily="34" charset="0"/>
                <a:cs typeface="Arial" panose="020B0604020202020204" pitchFamily="34" charset="0"/>
              </a:defRPr>
            </a:pPr>
            <a:endParaRPr lang="en-US"/>
          </a:p>
        </c:txPr>
        <c:crossAx val="2112238552"/>
        <c:crosses val="autoZero"/>
        <c:crossBetween val="midCat"/>
        <c:majorUnit val="20"/>
      </c:valAx>
      <c:spPr>
        <a:noFill/>
        <a:ln w="12700">
          <a:noFill/>
          <a:prstDash val="solid"/>
        </a:ln>
      </c:spPr>
    </c:plotArea>
    <c:legend>
      <c:legendPos val="r"/>
      <c:layout>
        <c:manualLayout>
          <c:xMode val="edge"/>
          <c:yMode val="edge"/>
          <c:x val="0.66615517649032896"/>
          <c:y val="0.12746089503669872"/>
          <c:w val="0.29598771920067302"/>
          <c:h val="0.24878982403766001"/>
        </c:manualLayout>
      </c:layout>
      <c:overlay val="0"/>
      <c:spPr>
        <a:solidFill>
          <a:sysClr val="window" lastClr="FFFFFF"/>
        </a:solidFill>
        <a:ln w="3175">
          <a:solidFill>
            <a:schemeClr val="bg1">
              <a:lumMod val="75000"/>
            </a:schemeClr>
          </a:solidFill>
          <a:prstDash val="solid"/>
        </a:ln>
      </c:spPr>
      <c:txPr>
        <a:bodyPr/>
        <a:lstStyle/>
        <a:p>
          <a:pPr>
            <a:defRPr sz="1000">
              <a:latin typeface="Arial" panose="020B0604020202020204" pitchFamily="34" charset="0"/>
              <a:cs typeface="Arial" panose="020B0604020202020204" pitchFamily="34" charset="0"/>
            </a:defRPr>
          </a:pPr>
          <a:endParaRPr lang="en-US"/>
        </a:p>
      </c:txPr>
    </c:legend>
    <c:plotVisOnly val="1"/>
    <c:dispBlanksAs val="span"/>
    <c:showDLblsOverMax val="0"/>
  </c:chart>
  <c:spPr>
    <a:solidFill>
      <a:sysClr val="window" lastClr="FFFFFF"/>
    </a:solidFill>
    <a:ln w="9525">
      <a:noFill/>
    </a:ln>
  </c:spPr>
  <c:txPr>
    <a:bodyPr/>
    <a:lstStyle/>
    <a:p>
      <a:pPr>
        <a:defRPr sz="900" b="0" i="0" u="none" strike="noStrike" baseline="0">
          <a:solidFill>
            <a:srgbClr val="000000"/>
          </a:solidFill>
          <a:latin typeface="+mn-lt"/>
          <a:ea typeface="Arial"/>
          <a:cs typeface="Arial"/>
        </a:defRPr>
      </a:pPr>
      <a:endParaRPr lang="en-US"/>
    </a:p>
  </c:txPr>
  <c:printSettings>
    <c:headerFooter alignWithMargins="0"/>
    <c:pageMargins b="1" l="0.75000000000000699" r="0.75000000000000699" t="1" header="0.5" footer="0.5"/>
    <c:pageSetup orientation="landscape"/>
  </c:printSettings>
  <c:userShapes r:id="rId1"/>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00">
                <a:latin typeface="Arial" panose="020B0604020202020204" pitchFamily="34" charset="0"/>
                <a:cs typeface="Arial" panose="020B0604020202020204" pitchFamily="34" charset="0"/>
              </a:defRPr>
            </a:pPr>
            <a:r>
              <a:rPr lang="en-US" sz="1000">
                <a:latin typeface="Arial" panose="020B0604020202020204" pitchFamily="34" charset="0"/>
                <a:cs typeface="Arial" panose="020B0604020202020204" pitchFamily="34" charset="0"/>
              </a:rPr>
              <a:t>Texas &amp; Voluntary Market</a:t>
            </a:r>
          </a:p>
        </c:rich>
      </c:tx>
      <c:layout>
        <c:manualLayout>
          <c:xMode val="edge"/>
          <c:yMode val="edge"/>
          <c:x val="0.2206335573973765"/>
          <c:y val="1.6781055225627661E-3"/>
        </c:manualLayout>
      </c:layout>
      <c:overlay val="0"/>
      <c:spPr>
        <a:noFill/>
        <a:ln w="25400">
          <a:noFill/>
        </a:ln>
      </c:spPr>
    </c:title>
    <c:autoTitleDeleted val="0"/>
    <c:plotArea>
      <c:layout>
        <c:manualLayout>
          <c:layoutTarget val="inner"/>
          <c:xMode val="edge"/>
          <c:yMode val="edge"/>
          <c:x val="0.15561596467108299"/>
          <c:y val="9.9571018825473812E-2"/>
          <c:w val="0.80470149564637805"/>
          <c:h val="0.71559145273790925"/>
        </c:manualLayout>
      </c:layout>
      <c:lineChart>
        <c:grouping val="standard"/>
        <c:varyColors val="0"/>
        <c:ser>
          <c:idx val="5"/>
          <c:order val="0"/>
          <c:tx>
            <c:v>TX</c:v>
          </c:tx>
          <c:spPr>
            <a:ln w="25400">
              <a:solidFill>
                <a:srgbClr val="FF0000"/>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Prices'!$N$26:$N$253</c:f>
              <c:numCache>
                <c:formatCode>0.0</c:formatCode>
                <c:ptCount val="228"/>
                <c:pt idx="0">
                  <c:v>0.88261552680221811</c:v>
                </c:pt>
                <c:pt idx="1">
                  <c:v>0.92464483760232374</c:v>
                </c:pt>
                <c:pt idx="2">
                  <c:v>1.008703459202535</c:v>
                </c:pt>
                <c:pt idx="3">
                  <c:v>0.8444943226828624</c:v>
                </c:pt>
                <c:pt idx="4">
                  <c:v>0.8444943226828624</c:v>
                </c:pt>
                <c:pt idx="5">
                  <c:v>0.73893253234750467</c:v>
                </c:pt>
                <c:pt idx="6">
                  <c:v>0.74108133086876149</c:v>
                </c:pt>
                <c:pt idx="7">
                  <c:v>0.69873382624768932</c:v>
                </c:pt>
                <c:pt idx="8">
                  <c:v>0.69873382624768932</c:v>
                </c:pt>
                <c:pt idx="9">
                  <c:v>0.70266239767626093</c:v>
                </c:pt>
                <c:pt idx="10">
                  <c:v>0.70266239767626093</c:v>
                </c:pt>
                <c:pt idx="11">
                  <c:v>0.70266239767626093</c:v>
                </c:pt>
                <c:pt idx="12">
                  <c:v>0.79206737963207496</c:v>
                </c:pt>
                <c:pt idx="13">
                  <c:v>0.85854245132239115</c:v>
                </c:pt>
                <c:pt idx="14">
                  <c:v>0.89910351201478789</c:v>
                </c:pt>
                <c:pt idx="15">
                  <c:v>0.90500924214417766</c:v>
                </c:pt>
                <c:pt idx="16">
                  <c:v>0.88448749062163357</c:v>
                </c:pt>
                <c:pt idx="17">
                  <c:v>0.88346140304550624</c:v>
                </c:pt>
                <c:pt idx="18">
                  <c:v>0.98023844731977849</c:v>
                </c:pt>
                <c:pt idx="19">
                  <c:v>1.0436720194085025</c:v>
                </c:pt>
                <c:pt idx="20">
                  <c:v>1.2268471085291783</c:v>
                </c:pt>
                <c:pt idx="21">
                  <c:v>1.3404157078727976</c:v>
                </c:pt>
                <c:pt idx="22">
                  <c:v>1.4563058159493005</c:v>
                </c:pt>
                <c:pt idx="23">
                  <c:v>1.6368754951148663</c:v>
                </c:pt>
                <c:pt idx="24">
                  <c:v>1.8666558641604847</c:v>
                </c:pt>
                <c:pt idx="25">
                  <c:v>1.9264036113521186</c:v>
                </c:pt>
                <c:pt idx="26">
                  <c:v>1.8904981955813744</c:v>
                </c:pt>
                <c:pt idx="27">
                  <c:v>1.8577518117536607</c:v>
                </c:pt>
                <c:pt idx="28">
                  <c:v>2.1617591263781892</c:v>
                </c:pt>
                <c:pt idx="29">
                  <c:v>2.3039048059149723</c:v>
                </c:pt>
                <c:pt idx="30">
                  <c:v>2.3157347504621071</c:v>
                </c:pt>
                <c:pt idx="31">
                  <c:v>2.3157347504621071</c:v>
                </c:pt>
                <c:pt idx="32">
                  <c:v>2.2605982087844376</c:v>
                </c:pt>
                <c:pt idx="33">
                  <c:v>2.2832301293900192</c:v>
                </c:pt>
                <c:pt idx="34">
                  <c:v>2.2681160729289198</c:v>
                </c:pt>
                <c:pt idx="35">
                  <c:v>2.2494514127277516</c:v>
                </c:pt>
                <c:pt idx="36">
                  <c:v>2.3223384346907614</c:v>
                </c:pt>
                <c:pt idx="37">
                  <c:v>2.453695702402956</c:v>
                </c:pt>
                <c:pt idx="38">
                  <c:v>2.3686469689539411</c:v>
                </c:pt>
                <c:pt idx="39">
                  <c:v>2.2198252794648345</c:v>
                </c:pt>
                <c:pt idx="40">
                  <c:v>2.1485424392372066</c:v>
                </c:pt>
                <c:pt idx="41">
                  <c:v>2.1427198310007913</c:v>
                </c:pt>
                <c:pt idx="42">
                  <c:v>2.0623239113213399</c:v>
                </c:pt>
                <c:pt idx="43">
                  <c:v>1.7829594665962505</c:v>
                </c:pt>
                <c:pt idx="44">
                  <c:v>1.4086394348250697</c:v>
                </c:pt>
                <c:pt idx="45">
                  <c:v>1.0887156863870679</c:v>
                </c:pt>
                <c:pt idx="46">
                  <c:v>0.92491792095766179</c:v>
                </c:pt>
                <c:pt idx="47">
                  <c:v>0.96798505253218714</c:v>
                </c:pt>
                <c:pt idx="48">
                  <c:v>1.0921911822673291</c:v>
                </c:pt>
                <c:pt idx="49">
                  <c:v>1.0748086986180796</c:v>
                </c:pt>
                <c:pt idx="50">
                  <c:v>1.0538291921821104</c:v>
                </c:pt>
                <c:pt idx="51">
                  <c:v>0.95667282809611875</c:v>
                </c:pt>
                <c:pt idx="52">
                  <c:v>0.95667282809611875</c:v>
                </c:pt>
                <c:pt idx="53">
                  <c:v>0.95667282809611853</c:v>
                </c:pt>
                <c:pt idx="54">
                  <c:v>0.94288274531865324</c:v>
                </c:pt>
                <c:pt idx="55">
                  <c:v>0.96078558225508337</c:v>
                </c:pt>
                <c:pt idx="56">
                  <c:v>0.88591917324819336</c:v>
                </c:pt>
                <c:pt idx="57">
                  <c:v>0.8128912412027417</c:v>
                </c:pt>
                <c:pt idx="58">
                  <c:v>0.75610839714813805</c:v>
                </c:pt>
                <c:pt idx="59">
                  <c:v>0.76905887035357434</c:v>
                </c:pt>
                <c:pt idx="60">
                  <c:v>0.80122458410351216</c:v>
                </c:pt>
                <c:pt idx="61">
                  <c:v>0.80122458410351216</c:v>
                </c:pt>
                <c:pt idx="62">
                  <c:v>0.77104859327363939</c:v>
                </c:pt>
                <c:pt idx="63">
                  <c:v>0.59842795528562642</c:v>
                </c:pt>
                <c:pt idx="64">
                  <c:v>0.59404386770111628</c:v>
                </c:pt>
                <c:pt idx="65">
                  <c:v>0.55239503564827019</c:v>
                </c:pt>
                <c:pt idx="66">
                  <c:v>0.46981251650382866</c:v>
                </c:pt>
                <c:pt idx="67">
                  <c:v>0.41560337998415631</c:v>
                </c:pt>
                <c:pt idx="68">
                  <c:v>0.36837572316777495</c:v>
                </c:pt>
                <c:pt idx="69">
                  <c:v>0.34637245841035119</c:v>
                </c:pt>
                <c:pt idx="70">
                  <c:v>0.34637245841035119</c:v>
                </c:pt>
                <c:pt idx="71">
                  <c:v>0.35942417423450956</c:v>
                </c:pt>
                <c:pt idx="72">
                  <c:v>0.37382558753630851</c:v>
                </c:pt>
                <c:pt idx="73">
                  <c:v>0.37382558753630851</c:v>
                </c:pt>
                <c:pt idx="74">
                  <c:v>0.37382558753630851</c:v>
                </c:pt>
                <c:pt idx="75">
                  <c:v>0.36313971355640229</c:v>
                </c:pt>
                <c:pt idx="76">
                  <c:v>0.34853445999471877</c:v>
                </c:pt>
                <c:pt idx="77">
                  <c:v>0.34853445999471877</c:v>
                </c:pt>
                <c:pt idx="78">
                  <c:v>0.34971613414312125</c:v>
                </c:pt>
                <c:pt idx="79">
                  <c:v>0.29295061671699141</c:v>
                </c:pt>
                <c:pt idx="80">
                  <c:v>0.30308731625737179</c:v>
                </c:pt>
                <c:pt idx="81">
                  <c:v>0.29921688860387047</c:v>
                </c:pt>
                <c:pt idx="82">
                  <c:v>0.27434908678813485</c:v>
                </c:pt>
                <c:pt idx="83">
                  <c:v>0.26240049291435624</c:v>
                </c:pt>
                <c:pt idx="84">
                  <c:v>0.27786242408238709</c:v>
                </c:pt>
                <c:pt idx="85">
                  <c:v>0.27786242408238709</c:v>
                </c:pt>
                <c:pt idx="86">
                  <c:v>0.28769101388043777</c:v>
                </c:pt>
                <c:pt idx="87">
                  <c:v>0.30706363876419335</c:v>
                </c:pt>
                <c:pt idx="88">
                  <c:v>0.28559065703243147</c:v>
                </c:pt>
                <c:pt idx="89">
                  <c:v>0.28344335885925526</c:v>
                </c:pt>
                <c:pt idx="90">
                  <c:v>0.28484816477422759</c:v>
                </c:pt>
                <c:pt idx="91">
                  <c:v>0.28484816477422753</c:v>
                </c:pt>
                <c:pt idx="92">
                  <c:v>0.29709163852329529</c:v>
                </c:pt>
                <c:pt idx="93">
                  <c:v>0.32999728336974188</c:v>
                </c:pt>
                <c:pt idx="94">
                  <c:v>0.34411829944547145</c:v>
                </c:pt>
                <c:pt idx="95">
                  <c:v>0.50324489869885092</c:v>
                </c:pt>
                <c:pt idx="96">
                  <c:v>0.61811271643592747</c:v>
                </c:pt>
                <c:pt idx="97">
                  <c:v>0.51440713845612185</c:v>
                </c:pt>
                <c:pt idx="98">
                  <c:v>0.59041210951416911</c:v>
                </c:pt>
                <c:pt idx="99">
                  <c:v>0.71901799388886789</c:v>
                </c:pt>
                <c:pt idx="100">
                  <c:v>0.82430771939089864</c:v>
                </c:pt>
                <c:pt idx="101">
                  <c:v>0.82430771939089864</c:v>
                </c:pt>
                <c:pt idx="102">
                  <c:v>0.82758471965495983</c:v>
                </c:pt>
                <c:pt idx="103">
                  <c:v>0.70736269388411177</c:v>
                </c:pt>
                <c:pt idx="104">
                  <c:v>0.55471235853033707</c:v>
                </c:pt>
                <c:pt idx="105">
                  <c:v>0.53804242584279571</c:v>
                </c:pt>
                <c:pt idx="106">
                  <c:v>0.62119443710940947</c:v>
                </c:pt>
                <c:pt idx="107">
                  <c:v>0.75815069096030308</c:v>
                </c:pt>
                <c:pt idx="108">
                  <c:v>0.71245116752800952</c:v>
                </c:pt>
                <c:pt idx="109">
                  <c:v>0.62949225188664815</c:v>
                </c:pt>
                <c:pt idx="110">
                  <c:v>0.58355144793592106</c:v>
                </c:pt>
                <c:pt idx="111">
                  <c:v>0.56921025144500215</c:v>
                </c:pt>
                <c:pt idx="112">
                  <c:v>0.56262978611037784</c:v>
                </c:pt>
                <c:pt idx="113">
                  <c:v>0.57447462371270142</c:v>
                </c:pt>
                <c:pt idx="114">
                  <c:v>0.62731831118152726</c:v>
                </c:pt>
                <c:pt idx="115">
                  <c:v>0.69380204607468898</c:v>
                </c:pt>
                <c:pt idx="116">
                  <c:v>0.69657095106064615</c:v>
                </c:pt>
                <c:pt idx="117">
                  <c:v>0.69096250330076603</c:v>
                </c:pt>
                <c:pt idx="118">
                  <c:v>0.67003217378010638</c:v>
                </c:pt>
                <c:pt idx="119">
                  <c:v>0.75416462333547118</c:v>
                </c:pt>
                <c:pt idx="120">
                  <c:v>0.86066307669093522</c:v>
                </c:pt>
                <c:pt idx="121">
                  <c:v>0.84354964351729622</c:v>
                </c:pt>
                <c:pt idx="122">
                  <c:v>0.86306155027966514</c:v>
                </c:pt>
                <c:pt idx="123">
                  <c:v>0.79583458448074207</c:v>
                </c:pt>
                <c:pt idx="124">
                  <c:v>0.81558298935879425</c:v>
                </c:pt>
                <c:pt idx="125">
                  <c:v>0.98083291723679866</c:v>
                </c:pt>
                <c:pt idx="126">
                  <c:v>1.1363868417472858</c:v>
                </c:pt>
                <c:pt idx="127">
                  <c:v>1.4157174293007413</c:v>
                </c:pt>
                <c:pt idx="128">
                  <c:v>1.324103763501703</c:v>
                </c:pt>
                <c:pt idx="129">
                  <c:v>1.2938022421201718</c:v>
                </c:pt>
                <c:pt idx="130">
                  <c:v>1.4282158260716491</c:v>
                </c:pt>
                <c:pt idx="131">
                  <c:v>1.624715541163444</c:v>
                </c:pt>
                <c:pt idx="132">
                  <c:v>1.7004413460929075</c:v>
                </c:pt>
                <c:pt idx="133">
                  <c:v>1.8149985376719642</c:v>
                </c:pt>
                <c:pt idx="134">
                  <c:v>2.3396192850252038</c:v>
                </c:pt>
                <c:pt idx="135">
                  <c:v>3.1134476303143517</c:v>
                </c:pt>
                <c:pt idx="136">
                  <c:v>3.3571729408285282</c:v>
                </c:pt>
                <c:pt idx="137">
                  <c:v>4.0069156166519759</c:v>
                </c:pt>
                <c:pt idx="138">
                  <c:v>4.3292671996233683</c:v>
                </c:pt>
                <c:pt idx="139">
                  <c:v>6.2668928639330748</c:v>
                </c:pt>
                <c:pt idx="140">
                  <c:v>4.7019220845065304</c:v>
                </c:pt>
                <c:pt idx="141">
                  <c:v>4.3863968284146999</c:v>
                </c:pt>
                <c:pt idx="142">
                  <c:v>4.3522614445359862</c:v>
                </c:pt>
                <c:pt idx="143">
                  <c:v>4.2382182302139215</c:v>
                </c:pt>
              </c:numCache>
            </c:numRef>
          </c:val>
          <c:smooth val="0"/>
          <c:extLst>
            <c:ext xmlns:c16="http://schemas.microsoft.com/office/drawing/2014/chart" uri="{C3380CC4-5D6E-409C-BE32-E72D297353CC}">
              <c16:uniqueId val="{00000000-B630-4E0D-996E-A0F3CB6A3778}"/>
            </c:ext>
          </c:extLst>
        </c:ser>
        <c:ser>
          <c:idx val="2"/>
          <c:order val="1"/>
          <c:tx>
            <c:v>Vol. (nat'l)</c:v>
          </c:tx>
          <c:spPr>
            <a:ln w="25400">
              <a:solidFill>
                <a:schemeClr val="accent3"/>
              </a:solidFill>
              <a:prstDash val="solid"/>
            </a:ln>
          </c:spPr>
          <c:marker>
            <c:symbol val="none"/>
          </c:marker>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Prices'!$O$26:$O$253</c:f>
              <c:numCache>
                <c:formatCode>0.0</c:formatCode>
                <c:ptCount val="228"/>
                <c:pt idx="0">
                  <c:v>0.88261552680221811</c:v>
                </c:pt>
                <c:pt idx="1">
                  <c:v>1.008703459202535</c:v>
                </c:pt>
                <c:pt idx="2">
                  <c:v>0.96667414840242927</c:v>
                </c:pt>
                <c:pt idx="3">
                  <c:v>0.88671903881700553</c:v>
                </c:pt>
                <c:pt idx="4">
                  <c:v>0.84660555848956953</c:v>
                </c:pt>
                <c:pt idx="5">
                  <c:v>0.76004489041457612</c:v>
                </c:pt>
                <c:pt idx="6">
                  <c:v>0.7304944547134935</c:v>
                </c:pt>
                <c:pt idx="7">
                  <c:v>0.7199075785582254</c:v>
                </c:pt>
                <c:pt idx="8">
                  <c:v>0.7199075785582254</c:v>
                </c:pt>
                <c:pt idx="9">
                  <c:v>0.72395519760584459</c:v>
                </c:pt>
                <c:pt idx="10">
                  <c:v>0.72395519760584459</c:v>
                </c:pt>
                <c:pt idx="11">
                  <c:v>0.70266239767626093</c:v>
                </c:pt>
                <c:pt idx="12">
                  <c:v>0.78564521168911206</c:v>
                </c:pt>
                <c:pt idx="13">
                  <c:v>0.79195471001904028</c:v>
                </c:pt>
                <c:pt idx="14">
                  <c:v>0.80277099287034603</c:v>
                </c:pt>
                <c:pt idx="15">
                  <c:v>0.80804396620015839</c:v>
                </c:pt>
                <c:pt idx="16">
                  <c:v>0.80804396620015839</c:v>
                </c:pt>
                <c:pt idx="17">
                  <c:v>0.80804396620015839</c:v>
                </c:pt>
                <c:pt idx="18">
                  <c:v>0.8132509242144178</c:v>
                </c:pt>
                <c:pt idx="19">
                  <c:v>0.8132509242144178</c:v>
                </c:pt>
                <c:pt idx="20">
                  <c:v>0.8132509242144178</c:v>
                </c:pt>
                <c:pt idx="21">
                  <c:v>0.77725494171790688</c:v>
                </c:pt>
                <c:pt idx="22">
                  <c:v>0.71675006601531532</c:v>
                </c:pt>
                <c:pt idx="23">
                  <c:v>0.71675006601531532</c:v>
                </c:pt>
                <c:pt idx="24">
                  <c:v>0.78679693688935826</c:v>
                </c:pt>
                <c:pt idx="25">
                  <c:v>0.7826339901333299</c:v>
                </c:pt>
                <c:pt idx="26">
                  <c:v>0.69937505501276309</c:v>
                </c:pt>
                <c:pt idx="27">
                  <c:v>0.70214241704075353</c:v>
                </c:pt>
                <c:pt idx="28">
                  <c:v>0.72016616212104068</c:v>
                </c:pt>
                <c:pt idx="29">
                  <c:v>0.71123265368994193</c:v>
                </c:pt>
                <c:pt idx="30">
                  <c:v>0.69121173612278031</c:v>
                </c:pt>
                <c:pt idx="31">
                  <c:v>0.6947204251386323</c:v>
                </c:pt>
                <c:pt idx="32">
                  <c:v>0.69582315597218536</c:v>
                </c:pt>
                <c:pt idx="33">
                  <c:v>0.69826940850277253</c:v>
                </c:pt>
                <c:pt idx="34">
                  <c:v>0.57282273987565058</c:v>
                </c:pt>
                <c:pt idx="35">
                  <c:v>0.55154310800105655</c:v>
                </c:pt>
                <c:pt idx="36">
                  <c:v>0.68025163316150239</c:v>
                </c:pt>
                <c:pt idx="37">
                  <c:v>0.64541655664114062</c:v>
                </c:pt>
                <c:pt idx="38">
                  <c:v>0.64541655664114062</c:v>
                </c:pt>
                <c:pt idx="39">
                  <c:v>0.64727994894815577</c:v>
                </c:pt>
                <c:pt idx="40">
                  <c:v>0.64727994894815577</c:v>
                </c:pt>
                <c:pt idx="41">
                  <c:v>0.64727994894815577</c:v>
                </c:pt>
                <c:pt idx="42">
                  <c:v>0.83082445127269511</c:v>
                </c:pt>
                <c:pt idx="43">
                  <c:v>1.0357271687031397</c:v>
                </c:pt>
                <c:pt idx="44">
                  <c:v>1.076503828888302</c:v>
                </c:pt>
                <c:pt idx="45">
                  <c:v>1.0681183625905561</c:v>
                </c:pt>
                <c:pt idx="46">
                  <c:v>1.0489922762080806</c:v>
                </c:pt>
                <c:pt idx="47">
                  <c:v>1.0489922762080808</c:v>
                </c:pt>
                <c:pt idx="48">
                  <c:v>1.0532898732505946</c:v>
                </c:pt>
                <c:pt idx="49">
                  <c:v>1.0532898732505944</c:v>
                </c:pt>
                <c:pt idx="50">
                  <c:v>1.0505932785930141</c:v>
                </c:pt>
                <c:pt idx="51">
                  <c:v>1.047784526010034</c:v>
                </c:pt>
                <c:pt idx="52">
                  <c:v>1.047784526010034</c:v>
                </c:pt>
                <c:pt idx="53">
                  <c:v>1.047784526010034</c:v>
                </c:pt>
                <c:pt idx="54">
                  <c:v>1.0522889710412811</c:v>
                </c:pt>
                <c:pt idx="55">
                  <c:v>1.0152518851040115</c:v>
                </c:pt>
                <c:pt idx="56">
                  <c:v>0.95662633731025593</c:v>
                </c:pt>
                <c:pt idx="57">
                  <c:v>0.91649502684622841</c:v>
                </c:pt>
                <c:pt idx="58">
                  <c:v>0.91649502684622841</c:v>
                </c:pt>
                <c:pt idx="59">
                  <c:v>0.8955750316682165</c:v>
                </c:pt>
                <c:pt idx="60">
                  <c:v>1.2590672035912334</c:v>
                </c:pt>
                <c:pt idx="61">
                  <c:v>0.84700884605228388</c:v>
                </c:pt>
                <c:pt idx="62">
                  <c:v>0.84700884605228399</c:v>
                </c:pt>
                <c:pt idx="63">
                  <c:v>0.85160901329108329</c:v>
                </c:pt>
                <c:pt idx="64">
                  <c:v>0.79023178710794251</c:v>
                </c:pt>
                <c:pt idx="65">
                  <c:v>0.66747733474166049</c:v>
                </c:pt>
                <c:pt idx="66">
                  <c:v>0.61838570548367167</c:v>
                </c:pt>
                <c:pt idx="67">
                  <c:v>0.58492327553325751</c:v>
                </c:pt>
                <c:pt idx="68">
                  <c:v>0.55413783997887556</c:v>
                </c:pt>
                <c:pt idx="69">
                  <c:v>0.55419593345656237</c:v>
                </c:pt>
                <c:pt idx="70">
                  <c:v>0.55419593345656237</c:v>
                </c:pt>
                <c:pt idx="71">
                  <c:v>0.44064600578638602</c:v>
                </c:pt>
                <c:pt idx="72">
                  <c:v>0.35305749933984693</c:v>
                </c:pt>
                <c:pt idx="73">
                  <c:v>0.35305749933984693</c:v>
                </c:pt>
                <c:pt idx="74">
                  <c:v>0.35305749933984693</c:v>
                </c:pt>
                <c:pt idx="75">
                  <c:v>0.35550514919461323</c:v>
                </c:pt>
                <c:pt idx="76">
                  <c:v>0.35550514919461323</c:v>
                </c:pt>
                <c:pt idx="77">
                  <c:v>0.35555918554500004</c:v>
                </c:pt>
                <c:pt idx="78">
                  <c:v>0.35904189772027101</c:v>
                </c:pt>
                <c:pt idx="79">
                  <c:v>0.30552012414706314</c:v>
                </c:pt>
                <c:pt idx="80">
                  <c:v>0.30308731625737179</c:v>
                </c:pt>
                <c:pt idx="81">
                  <c:v>0.3045720007041634</c:v>
                </c:pt>
                <c:pt idx="82">
                  <c:v>0.3045720007041634</c:v>
                </c:pt>
                <c:pt idx="83">
                  <c:v>0.3045720007041634</c:v>
                </c:pt>
                <c:pt idx="84">
                  <c:v>0.27458002256523528</c:v>
                </c:pt>
                <c:pt idx="85">
                  <c:v>0.26608859255347256</c:v>
                </c:pt>
                <c:pt idx="86">
                  <c:v>0.26608859255347267</c:v>
                </c:pt>
                <c:pt idx="87">
                  <c:v>0.26690916292579897</c:v>
                </c:pt>
                <c:pt idx="88">
                  <c:v>0.26690916292579903</c:v>
                </c:pt>
                <c:pt idx="89">
                  <c:v>0.26690916292579903</c:v>
                </c:pt>
                <c:pt idx="90">
                  <c:v>0.26823202182906436</c:v>
                </c:pt>
                <c:pt idx="91">
                  <c:v>0.28484816477422781</c:v>
                </c:pt>
                <c:pt idx="92">
                  <c:v>0.28922083397032317</c:v>
                </c:pt>
                <c:pt idx="93">
                  <c:v>0.29871380160197164</c:v>
                </c:pt>
                <c:pt idx="94">
                  <c:v>0.29871380160197164</c:v>
                </c:pt>
                <c:pt idx="95">
                  <c:v>0.42607130948497701</c:v>
                </c:pt>
                <c:pt idx="96">
                  <c:v>0.51200336678109359</c:v>
                </c:pt>
                <c:pt idx="97">
                  <c:v>0.51200336678109348</c:v>
                </c:pt>
                <c:pt idx="98">
                  <c:v>0.51784109799187716</c:v>
                </c:pt>
                <c:pt idx="99">
                  <c:v>0.57840079469865535</c:v>
                </c:pt>
                <c:pt idx="100">
                  <c:v>0.63035296188715739</c:v>
                </c:pt>
                <c:pt idx="101">
                  <c:v>0.63035296188715739</c:v>
                </c:pt>
                <c:pt idx="102">
                  <c:v>0.63285890326555716</c:v>
                </c:pt>
                <c:pt idx="103">
                  <c:v>0.63285890326555716</c:v>
                </c:pt>
                <c:pt idx="104">
                  <c:v>0.54318254045464853</c:v>
                </c:pt>
                <c:pt idx="105">
                  <c:v>0.51358595194085033</c:v>
                </c:pt>
                <c:pt idx="106">
                  <c:v>0.58450972625649134</c:v>
                </c:pt>
                <c:pt idx="107">
                  <c:v>0.70263449520288745</c:v>
                </c:pt>
                <c:pt idx="108">
                  <c:v>0.74397555547172622</c:v>
                </c:pt>
                <c:pt idx="109">
                  <c:v>0.64368744411861456</c:v>
                </c:pt>
                <c:pt idx="110">
                  <c:v>0.58551296540797437</c:v>
                </c:pt>
                <c:pt idx="111">
                  <c:v>0.55557928753756591</c:v>
                </c:pt>
                <c:pt idx="112">
                  <c:v>0.54782373910747306</c:v>
                </c:pt>
                <c:pt idx="113">
                  <c:v>0.56559099551095904</c:v>
                </c:pt>
                <c:pt idx="114">
                  <c:v>0.60550367066111732</c:v>
                </c:pt>
                <c:pt idx="115">
                  <c:v>0.61107256783573816</c:v>
                </c:pt>
                <c:pt idx="116">
                  <c:v>0.69657095106064648</c:v>
                </c:pt>
                <c:pt idx="117">
                  <c:v>0.69096250330076603</c:v>
                </c:pt>
                <c:pt idx="118">
                  <c:v>0.6873723703899306</c:v>
                </c:pt>
                <c:pt idx="119">
                  <c:v>0.70469180278396037</c:v>
                </c:pt>
                <c:pt idx="120">
                  <c:v>0.81360113546342738</c:v>
                </c:pt>
                <c:pt idx="121">
                  <c:v>0.81360113546342716</c:v>
                </c:pt>
                <c:pt idx="122">
                  <c:v>0.84468405670115432</c:v>
                </c:pt>
                <c:pt idx="123">
                  <c:v>0.76320678511700446</c:v>
                </c:pt>
                <c:pt idx="124">
                  <c:v>0.83056191180353856</c:v>
                </c:pt>
                <c:pt idx="125">
                  <c:v>0.96119820398332367</c:v>
                </c:pt>
                <c:pt idx="126">
                  <c:v>1.1045042449848359</c:v>
                </c:pt>
                <c:pt idx="127">
                  <c:v>1.4157174293007415</c:v>
                </c:pt>
                <c:pt idx="128">
                  <c:v>1.3276824223219788</c:v>
                </c:pt>
                <c:pt idx="129">
                  <c:v>1.2938022421201711</c:v>
                </c:pt>
                <c:pt idx="130">
                  <c:v>1.4189041105536475</c:v>
                </c:pt>
                <c:pt idx="131">
                  <c:v>1.6006083971481386</c:v>
                </c:pt>
                <c:pt idx="132">
                  <c:v>1.6808960432642535</c:v>
                </c:pt>
                <c:pt idx="133">
                  <c:v>1.7856805834289837</c:v>
                </c:pt>
                <c:pt idx="134">
                  <c:v>2.3047169585454657</c:v>
                </c:pt>
                <c:pt idx="135">
                  <c:v>2.9858860430328837</c:v>
                </c:pt>
                <c:pt idx="136">
                  <c:v>3.3249282062657102</c:v>
                </c:pt>
                <c:pt idx="137">
                  <c:v>3.9978961104805575</c:v>
                </c:pt>
                <c:pt idx="138">
                  <c:v>4.3268707051868232</c:v>
                </c:pt>
                <c:pt idx="139">
                  <c:v>6.2455041510868883</c:v>
                </c:pt>
                <c:pt idx="140">
                  <c:v>4.6995255900699835</c:v>
                </c:pt>
                <c:pt idx="141">
                  <c:v>4.3863968284146999</c:v>
                </c:pt>
                <c:pt idx="142">
                  <c:v>4.3522614445359862</c:v>
                </c:pt>
                <c:pt idx="143">
                  <c:v>4.0834452964911199</c:v>
                </c:pt>
              </c:numCache>
            </c:numRef>
          </c:val>
          <c:smooth val="0"/>
          <c:extLst>
            <c:ext xmlns:c16="http://schemas.microsoft.com/office/drawing/2014/chart" uri="{C3380CC4-5D6E-409C-BE32-E72D297353CC}">
              <c16:uniqueId val="{00000001-B630-4E0D-996E-A0F3CB6A3778}"/>
            </c:ext>
          </c:extLst>
        </c:ser>
        <c:ser>
          <c:idx val="1"/>
          <c:order val="2"/>
          <c:tx>
            <c:v>Vol. (west)</c:v>
          </c:tx>
          <c:spPr>
            <a:ln w="25400">
              <a:solidFill>
                <a:schemeClr val="accent3">
                  <a:lumMod val="50000"/>
                </a:schemeClr>
              </a:solidFill>
              <a:prstDash val="solid"/>
            </a:ln>
          </c:spPr>
          <c:marker>
            <c:symbol val="none"/>
          </c:marker>
          <c:dPt>
            <c:idx val="68"/>
            <c:bubble3D val="0"/>
            <c:spPr>
              <a:ln w="25400">
                <a:solidFill>
                  <a:schemeClr val="accent3">
                    <a:lumMod val="50000"/>
                  </a:schemeClr>
                </a:solidFill>
              </a:ln>
            </c:spPr>
            <c:extLst>
              <c:ext xmlns:c16="http://schemas.microsoft.com/office/drawing/2014/chart" uri="{C3380CC4-5D6E-409C-BE32-E72D297353CC}">
                <c16:uniqueId val="{00000003-B630-4E0D-996E-A0F3CB6A3778}"/>
              </c:ext>
            </c:extLst>
          </c:dPt>
          <c:cat>
            <c:numRef>
              <c:f>'REC Prices'!$A$26:$A$253</c:f>
              <c:numCache>
                <c:formatCode>mmm\-yyyy</c:formatCode>
                <c:ptCount val="228"/>
                <c:pt idx="0">
                  <c:v>40207</c:v>
                </c:pt>
                <c:pt idx="1">
                  <c:v>40210</c:v>
                </c:pt>
                <c:pt idx="2">
                  <c:v>40238</c:v>
                </c:pt>
                <c:pt idx="3">
                  <c:v>40269</c:v>
                </c:pt>
                <c:pt idx="4">
                  <c:v>40299</c:v>
                </c:pt>
                <c:pt idx="5">
                  <c:v>40330</c:v>
                </c:pt>
                <c:pt idx="6">
                  <c:v>40360</c:v>
                </c:pt>
                <c:pt idx="7">
                  <c:v>40391</c:v>
                </c:pt>
                <c:pt idx="8">
                  <c:v>40422</c:v>
                </c:pt>
                <c:pt idx="9">
                  <c:v>40452</c:v>
                </c:pt>
                <c:pt idx="10">
                  <c:v>40483</c:v>
                </c:pt>
                <c:pt idx="11">
                  <c:v>40513</c:v>
                </c:pt>
                <c:pt idx="12">
                  <c:v>40544</c:v>
                </c:pt>
                <c:pt idx="13">
                  <c:v>40575</c:v>
                </c:pt>
                <c:pt idx="14">
                  <c:v>40603</c:v>
                </c:pt>
                <c:pt idx="15">
                  <c:v>40634</c:v>
                </c:pt>
                <c:pt idx="16">
                  <c:v>40664</c:v>
                </c:pt>
                <c:pt idx="17">
                  <c:v>40695</c:v>
                </c:pt>
                <c:pt idx="18">
                  <c:v>40725</c:v>
                </c:pt>
                <c:pt idx="19">
                  <c:v>40756</c:v>
                </c:pt>
                <c:pt idx="20">
                  <c:v>40787</c:v>
                </c:pt>
                <c:pt idx="21">
                  <c:v>40817</c:v>
                </c:pt>
                <c:pt idx="22">
                  <c:v>40848</c:v>
                </c:pt>
                <c:pt idx="23">
                  <c:v>40878</c:v>
                </c:pt>
                <c:pt idx="24">
                  <c:v>40909</c:v>
                </c:pt>
                <c:pt idx="25">
                  <c:v>40940</c:v>
                </c:pt>
                <c:pt idx="26">
                  <c:v>40969</c:v>
                </c:pt>
                <c:pt idx="27">
                  <c:v>41000</c:v>
                </c:pt>
                <c:pt idx="28">
                  <c:v>41030</c:v>
                </c:pt>
                <c:pt idx="29">
                  <c:v>41061</c:v>
                </c:pt>
                <c:pt idx="30">
                  <c:v>41091</c:v>
                </c:pt>
                <c:pt idx="31">
                  <c:v>41122</c:v>
                </c:pt>
                <c:pt idx="32">
                  <c:v>41153</c:v>
                </c:pt>
                <c:pt idx="33">
                  <c:v>41183</c:v>
                </c:pt>
                <c:pt idx="34">
                  <c:v>41214</c:v>
                </c:pt>
                <c:pt idx="35">
                  <c:v>41244</c:v>
                </c:pt>
                <c:pt idx="36">
                  <c:v>41275</c:v>
                </c:pt>
                <c:pt idx="37">
                  <c:v>41306</c:v>
                </c:pt>
                <c:pt idx="38">
                  <c:v>41334</c:v>
                </c:pt>
                <c:pt idx="39">
                  <c:v>41365</c:v>
                </c:pt>
                <c:pt idx="40">
                  <c:v>41395</c:v>
                </c:pt>
                <c:pt idx="41">
                  <c:v>41426</c:v>
                </c:pt>
                <c:pt idx="42">
                  <c:v>41456</c:v>
                </c:pt>
                <c:pt idx="43">
                  <c:v>41487</c:v>
                </c:pt>
                <c:pt idx="44">
                  <c:v>41518</c:v>
                </c:pt>
                <c:pt idx="45">
                  <c:v>41548</c:v>
                </c:pt>
                <c:pt idx="46">
                  <c:v>41579</c:v>
                </c:pt>
                <c:pt idx="47">
                  <c:v>41609</c:v>
                </c:pt>
                <c:pt idx="48">
                  <c:v>41640</c:v>
                </c:pt>
                <c:pt idx="49">
                  <c:v>41671</c:v>
                </c:pt>
                <c:pt idx="50">
                  <c:v>41699</c:v>
                </c:pt>
                <c:pt idx="51">
                  <c:v>41730</c:v>
                </c:pt>
                <c:pt idx="52">
                  <c:v>41760</c:v>
                </c:pt>
                <c:pt idx="53">
                  <c:v>41791</c:v>
                </c:pt>
                <c:pt idx="54">
                  <c:v>41821</c:v>
                </c:pt>
                <c:pt idx="55">
                  <c:v>41852</c:v>
                </c:pt>
                <c:pt idx="56">
                  <c:v>41883</c:v>
                </c:pt>
                <c:pt idx="57">
                  <c:v>41913</c:v>
                </c:pt>
                <c:pt idx="58">
                  <c:v>41944</c:v>
                </c:pt>
                <c:pt idx="59">
                  <c:v>41974</c:v>
                </c:pt>
                <c:pt idx="60">
                  <c:v>42005</c:v>
                </c:pt>
                <c:pt idx="61">
                  <c:v>42036</c:v>
                </c:pt>
                <c:pt idx="62">
                  <c:v>42064</c:v>
                </c:pt>
                <c:pt idx="63">
                  <c:v>42095</c:v>
                </c:pt>
                <c:pt idx="64">
                  <c:v>42125</c:v>
                </c:pt>
                <c:pt idx="65">
                  <c:v>42156</c:v>
                </c:pt>
                <c:pt idx="66">
                  <c:v>42186</c:v>
                </c:pt>
                <c:pt idx="67">
                  <c:v>42217</c:v>
                </c:pt>
                <c:pt idx="68">
                  <c:v>42248</c:v>
                </c:pt>
                <c:pt idx="69">
                  <c:v>42278</c:v>
                </c:pt>
                <c:pt idx="70">
                  <c:v>42309</c:v>
                </c:pt>
                <c:pt idx="71">
                  <c:v>42339</c:v>
                </c:pt>
                <c:pt idx="72">
                  <c:v>42370</c:v>
                </c:pt>
                <c:pt idx="73">
                  <c:v>42401</c:v>
                </c:pt>
                <c:pt idx="74">
                  <c:v>42430</c:v>
                </c:pt>
                <c:pt idx="75">
                  <c:v>42461</c:v>
                </c:pt>
                <c:pt idx="76">
                  <c:v>42491</c:v>
                </c:pt>
                <c:pt idx="77">
                  <c:v>42522</c:v>
                </c:pt>
                <c:pt idx="78">
                  <c:v>42552</c:v>
                </c:pt>
                <c:pt idx="79">
                  <c:v>42583</c:v>
                </c:pt>
                <c:pt idx="80">
                  <c:v>42614</c:v>
                </c:pt>
                <c:pt idx="81">
                  <c:v>42644</c:v>
                </c:pt>
                <c:pt idx="82">
                  <c:v>42675</c:v>
                </c:pt>
                <c:pt idx="83">
                  <c:v>42705</c:v>
                </c:pt>
                <c:pt idx="84">
                  <c:v>42736</c:v>
                </c:pt>
                <c:pt idx="85">
                  <c:v>42767</c:v>
                </c:pt>
                <c:pt idx="86">
                  <c:v>42795</c:v>
                </c:pt>
                <c:pt idx="87">
                  <c:v>42826</c:v>
                </c:pt>
                <c:pt idx="88">
                  <c:v>42856</c:v>
                </c:pt>
                <c:pt idx="89">
                  <c:v>42887</c:v>
                </c:pt>
                <c:pt idx="90">
                  <c:v>42917</c:v>
                </c:pt>
                <c:pt idx="91">
                  <c:v>42948</c:v>
                </c:pt>
                <c:pt idx="92">
                  <c:v>42979</c:v>
                </c:pt>
                <c:pt idx="93">
                  <c:v>43009</c:v>
                </c:pt>
                <c:pt idx="94">
                  <c:v>43040</c:v>
                </c:pt>
                <c:pt idx="95">
                  <c:v>43070</c:v>
                </c:pt>
                <c:pt idx="96">
                  <c:v>43101</c:v>
                </c:pt>
                <c:pt idx="97">
                  <c:v>43132</c:v>
                </c:pt>
                <c:pt idx="98">
                  <c:v>43160</c:v>
                </c:pt>
                <c:pt idx="99">
                  <c:v>43191</c:v>
                </c:pt>
                <c:pt idx="100">
                  <c:v>43221</c:v>
                </c:pt>
                <c:pt idx="101">
                  <c:v>43252</c:v>
                </c:pt>
                <c:pt idx="102">
                  <c:v>43282</c:v>
                </c:pt>
                <c:pt idx="103">
                  <c:v>43313</c:v>
                </c:pt>
                <c:pt idx="104">
                  <c:v>43344</c:v>
                </c:pt>
                <c:pt idx="105">
                  <c:v>43374</c:v>
                </c:pt>
                <c:pt idx="106">
                  <c:v>43405</c:v>
                </c:pt>
                <c:pt idx="107">
                  <c:v>43435</c:v>
                </c:pt>
                <c:pt idx="108">
                  <c:v>43466</c:v>
                </c:pt>
                <c:pt idx="109">
                  <c:v>43497</c:v>
                </c:pt>
                <c:pt idx="110">
                  <c:v>43525</c:v>
                </c:pt>
                <c:pt idx="111">
                  <c:v>43556</c:v>
                </c:pt>
                <c:pt idx="112">
                  <c:v>43586</c:v>
                </c:pt>
                <c:pt idx="113">
                  <c:v>43617</c:v>
                </c:pt>
                <c:pt idx="114">
                  <c:v>43647</c:v>
                </c:pt>
                <c:pt idx="115">
                  <c:v>43678</c:v>
                </c:pt>
                <c:pt idx="116">
                  <c:v>43709</c:v>
                </c:pt>
                <c:pt idx="117">
                  <c:v>43739</c:v>
                </c:pt>
                <c:pt idx="118">
                  <c:v>43770</c:v>
                </c:pt>
                <c:pt idx="119">
                  <c:v>43800</c:v>
                </c:pt>
                <c:pt idx="120">
                  <c:v>43831</c:v>
                </c:pt>
                <c:pt idx="121">
                  <c:v>43862</c:v>
                </c:pt>
                <c:pt idx="122">
                  <c:v>43891</c:v>
                </c:pt>
                <c:pt idx="123">
                  <c:v>43922</c:v>
                </c:pt>
                <c:pt idx="124">
                  <c:v>43952</c:v>
                </c:pt>
                <c:pt idx="125">
                  <c:v>43983</c:v>
                </c:pt>
                <c:pt idx="126">
                  <c:v>44013</c:v>
                </c:pt>
                <c:pt idx="127">
                  <c:v>44044</c:v>
                </c:pt>
                <c:pt idx="128">
                  <c:v>44075</c:v>
                </c:pt>
                <c:pt idx="129">
                  <c:v>44105</c:v>
                </c:pt>
                <c:pt idx="130">
                  <c:v>44136</c:v>
                </c:pt>
                <c:pt idx="131">
                  <c:v>44166</c:v>
                </c:pt>
                <c:pt idx="132">
                  <c:v>44197</c:v>
                </c:pt>
                <c:pt idx="133">
                  <c:v>44228</c:v>
                </c:pt>
                <c:pt idx="134">
                  <c:v>44256</c:v>
                </c:pt>
                <c:pt idx="135">
                  <c:v>44287</c:v>
                </c:pt>
                <c:pt idx="136">
                  <c:v>44317</c:v>
                </c:pt>
                <c:pt idx="137">
                  <c:v>44348</c:v>
                </c:pt>
                <c:pt idx="138">
                  <c:v>44378</c:v>
                </c:pt>
                <c:pt idx="139">
                  <c:v>44409</c:v>
                </c:pt>
                <c:pt idx="140">
                  <c:v>44440</c:v>
                </c:pt>
                <c:pt idx="141">
                  <c:v>44470</c:v>
                </c:pt>
                <c:pt idx="142">
                  <c:v>44501</c:v>
                </c:pt>
                <c:pt idx="143">
                  <c:v>44531</c:v>
                </c:pt>
              </c:numCache>
            </c:numRef>
          </c:cat>
          <c:val>
            <c:numRef>
              <c:f>'REC Prices'!$P$26:$P$253</c:f>
              <c:numCache>
                <c:formatCode>0.0</c:formatCode>
                <c:ptCount val="228"/>
                <c:pt idx="0">
                  <c:v>5.0435172960126744</c:v>
                </c:pt>
                <c:pt idx="1">
                  <c:v>4.8333707420121463</c:v>
                </c:pt>
                <c:pt idx="2">
                  <c:v>4.2029310800105621</c:v>
                </c:pt>
                <c:pt idx="3">
                  <c:v>3.6946626617375231</c:v>
                </c:pt>
                <c:pt idx="4">
                  <c:v>6.5448310007921835</c:v>
                </c:pt>
                <c:pt idx="5">
                  <c:v>6.5448310007921835</c:v>
                </c:pt>
                <c:pt idx="6">
                  <c:v>6.5638632162661725</c:v>
                </c:pt>
                <c:pt idx="7">
                  <c:v>5.9286506469500919</c:v>
                </c:pt>
                <c:pt idx="8">
                  <c:v>5.2934380776340104</c:v>
                </c:pt>
                <c:pt idx="9">
                  <c:v>5.3231999823959164</c:v>
                </c:pt>
                <c:pt idx="10">
                  <c:v>4.6844159845084059</c:v>
                </c:pt>
                <c:pt idx="11">
                  <c:v>4.4182559853886101</c:v>
                </c:pt>
                <c:pt idx="12">
                  <c:v>7.4925292667898962</c:v>
                </c:pt>
                <c:pt idx="13">
                  <c:v>7.4925292667898962</c:v>
                </c:pt>
                <c:pt idx="14">
                  <c:v>7.3622244099761582</c:v>
                </c:pt>
                <c:pt idx="15">
                  <c:v>6.0333949476278494</c:v>
                </c:pt>
                <c:pt idx="16">
                  <c:v>5.6229599171769751</c:v>
                </c:pt>
                <c:pt idx="17">
                  <c:v>5.0637421881876596</c:v>
                </c:pt>
                <c:pt idx="18">
                  <c:v>4.1855314232902039</c:v>
                </c:pt>
                <c:pt idx="19">
                  <c:v>3.795170979667283</c:v>
                </c:pt>
                <c:pt idx="20">
                  <c:v>3.795170979667283</c:v>
                </c:pt>
                <c:pt idx="21">
                  <c:v>3.8009473197781887</c:v>
                </c:pt>
                <c:pt idx="22">
                  <c:v>2.7746915434380779</c:v>
                </c:pt>
                <c:pt idx="23">
                  <c:v>2.1744380446263536</c:v>
                </c:pt>
                <c:pt idx="24">
                  <c:v>2.5233134087108207</c:v>
                </c:pt>
                <c:pt idx="25">
                  <c:v>2.3728796509361603</c:v>
                </c:pt>
                <c:pt idx="26">
                  <c:v>2.1855470469148841</c:v>
                </c:pt>
                <c:pt idx="27">
                  <c:v>2.1941950532523542</c:v>
                </c:pt>
                <c:pt idx="28">
                  <c:v>1.7954239522699691</c:v>
                </c:pt>
                <c:pt idx="29">
                  <c:v>1.3604009330164601</c:v>
                </c:pt>
                <c:pt idx="30">
                  <c:v>1.367386233606197</c:v>
                </c:pt>
                <c:pt idx="31">
                  <c:v>1.4162899488333467</c:v>
                </c:pt>
                <c:pt idx="32">
                  <c:v>1.4142522940322153</c:v>
                </c:pt>
                <c:pt idx="33">
                  <c:v>0.97102336655147514</c:v>
                </c:pt>
                <c:pt idx="34">
                  <c:v>0.83429591665266345</c:v>
                </c:pt>
                <c:pt idx="35">
                  <c:v>0.63229535252178504</c:v>
                </c:pt>
                <c:pt idx="36">
                  <c:v>0.73443952997095363</c:v>
                </c:pt>
                <c:pt idx="37">
                  <c:v>0.73443952997095374</c:v>
                </c:pt>
                <c:pt idx="38">
                  <c:v>0.73443952997095374</c:v>
                </c:pt>
                <c:pt idx="39">
                  <c:v>0.73655994190652263</c:v>
                </c:pt>
                <c:pt idx="40">
                  <c:v>0.73655994190652263</c:v>
                </c:pt>
                <c:pt idx="41">
                  <c:v>0.73655994190652274</c:v>
                </c:pt>
                <c:pt idx="42">
                  <c:v>0.74707372199239153</c:v>
                </c:pt>
                <c:pt idx="43">
                  <c:v>1.0601931648142373</c:v>
                </c:pt>
                <c:pt idx="44">
                  <c:v>1.1213581550919813</c:v>
                </c:pt>
                <c:pt idx="45">
                  <c:v>1.1279486840947102</c:v>
                </c:pt>
                <c:pt idx="46">
                  <c:v>1.1279486840947102</c:v>
                </c:pt>
                <c:pt idx="47">
                  <c:v>1.1279486840947102</c:v>
                </c:pt>
                <c:pt idx="48">
                  <c:v>1.1325697561834345</c:v>
                </c:pt>
                <c:pt idx="49">
                  <c:v>1.1325697561834345</c:v>
                </c:pt>
                <c:pt idx="50">
                  <c:v>1.1325697561834345</c:v>
                </c:pt>
                <c:pt idx="51">
                  <c:v>1.1388962239239502</c:v>
                </c:pt>
                <c:pt idx="52">
                  <c:v>1.1388962239239502</c:v>
                </c:pt>
                <c:pt idx="53">
                  <c:v>1.1388962239239502</c:v>
                </c:pt>
                <c:pt idx="54">
                  <c:v>1.14379235982748</c:v>
                </c:pt>
                <c:pt idx="55">
                  <c:v>1.1130905649057947</c:v>
                </c:pt>
                <c:pt idx="56">
                  <c:v>1.1094785890326551</c:v>
                </c:pt>
                <c:pt idx="57">
                  <c:v>1.1112502200510515</c:v>
                </c:pt>
                <c:pt idx="58">
                  <c:v>1.1112502200510517</c:v>
                </c:pt>
                <c:pt idx="59">
                  <c:v>1.1635502079960813</c:v>
                </c:pt>
                <c:pt idx="61">
                  <c:v>1.2590672035912334</c:v>
                </c:pt>
                <c:pt idx="62">
                  <c:v>1.2590672035912334</c:v>
                </c:pt>
                <c:pt idx="63">
                  <c:v>1.1403609637435883</c:v>
                </c:pt>
                <c:pt idx="64">
                  <c:v>0.98970777220315065</c:v>
                </c:pt>
                <c:pt idx="65">
                  <c:v>0.98970777220315065</c:v>
                </c:pt>
                <c:pt idx="66">
                  <c:v>0.99283029662881739</c:v>
                </c:pt>
                <c:pt idx="67">
                  <c:v>0.99283029662881739</c:v>
                </c:pt>
                <c:pt idx="68">
                  <c:v>0.65698918149010532</c:v>
                </c:pt>
                <c:pt idx="69">
                  <c:v>0.62347042513863171</c:v>
                </c:pt>
                <c:pt idx="70">
                  <c:v>0.62347042513863171</c:v>
                </c:pt>
                <c:pt idx="71">
                  <c:v>0.62347042513863171</c:v>
                </c:pt>
                <c:pt idx="72">
                  <c:v>0.62304264589384684</c:v>
                </c:pt>
                <c:pt idx="73">
                  <c:v>0.62304264589384684</c:v>
                </c:pt>
                <c:pt idx="74">
                  <c:v>0.62304264589384684</c:v>
                </c:pt>
                <c:pt idx="75">
                  <c:v>0.62736202799049334</c:v>
                </c:pt>
                <c:pt idx="76">
                  <c:v>0.62736202799049334</c:v>
                </c:pt>
                <c:pt idx="77">
                  <c:v>0.62736202799049334</c:v>
                </c:pt>
                <c:pt idx="78">
                  <c:v>0.62948904145761764</c:v>
                </c:pt>
                <c:pt idx="79">
                  <c:v>0.62948904145761764</c:v>
                </c:pt>
                <c:pt idx="80">
                  <c:v>0.62948904145761764</c:v>
                </c:pt>
                <c:pt idx="81">
                  <c:v>0.63257261684710797</c:v>
                </c:pt>
                <c:pt idx="82">
                  <c:v>0.63257261684710808</c:v>
                </c:pt>
                <c:pt idx="83">
                  <c:v>0.68512870012869975</c:v>
                </c:pt>
                <c:pt idx="84">
                  <c:v>2.590242936361236</c:v>
                </c:pt>
                <c:pt idx="85">
                  <c:v>2.590242936361236</c:v>
                </c:pt>
                <c:pt idx="86">
                  <c:v>2.590242936361236</c:v>
                </c:pt>
                <c:pt idx="87">
                  <c:v>2.598230789543174</c:v>
                </c:pt>
                <c:pt idx="88">
                  <c:v>2.598230789543174</c:v>
                </c:pt>
                <c:pt idx="89">
                  <c:v>2.598230789543174</c:v>
                </c:pt>
                <c:pt idx="90">
                  <c:v>2.6111081770970865</c:v>
                </c:pt>
                <c:pt idx="91">
                  <c:v>2.6111081770970865</c:v>
                </c:pt>
                <c:pt idx="92">
                  <c:v>2.6111081770970865</c:v>
                </c:pt>
                <c:pt idx="93">
                  <c:v>2.6286814540973507</c:v>
                </c:pt>
                <c:pt idx="94">
                  <c:v>2.6286814540973507</c:v>
                </c:pt>
                <c:pt idx="95">
                  <c:v>2.6286814540973507</c:v>
                </c:pt>
                <c:pt idx="96">
                  <c:v>2.6441488425314672</c:v>
                </c:pt>
                <c:pt idx="97">
                  <c:v>2.6441488425314672</c:v>
                </c:pt>
                <c:pt idx="98">
                  <c:v>2.6441488425314672</c:v>
                </c:pt>
                <c:pt idx="99">
                  <c:v>2.6668779156764368</c:v>
                </c:pt>
                <c:pt idx="100">
                  <c:v>2.6668779156764368</c:v>
                </c:pt>
                <c:pt idx="101">
                  <c:v>2.6668779156764368</c:v>
                </c:pt>
                <c:pt idx="102">
                  <c:v>2.6774799753542826</c:v>
                </c:pt>
                <c:pt idx="103">
                  <c:v>2.6774799753542826</c:v>
                </c:pt>
                <c:pt idx="104">
                  <c:v>2.6774799753542826</c:v>
                </c:pt>
                <c:pt idx="105">
                  <c:v>2.6902121292139776</c:v>
                </c:pt>
                <c:pt idx="106">
                  <c:v>2.0298873338614563</c:v>
                </c:pt>
                <c:pt idx="107">
                  <c:v>1.8684746061086175</c:v>
                </c:pt>
                <c:pt idx="108">
                  <c:v>1.1033535780301029</c:v>
                </c:pt>
                <c:pt idx="109">
                  <c:v>1.1033535780301029</c:v>
                </c:pt>
                <c:pt idx="110">
                  <c:v>1.1033535780301029</c:v>
                </c:pt>
                <c:pt idx="111">
                  <c:v>1.1104535252178505</c:v>
                </c:pt>
                <c:pt idx="112">
                  <c:v>1.1104535252178505</c:v>
                </c:pt>
                <c:pt idx="113">
                  <c:v>1.1104535252178505</c:v>
                </c:pt>
                <c:pt idx="114">
                  <c:v>1.1143154211777133</c:v>
                </c:pt>
                <c:pt idx="115">
                  <c:v>1.1250817537494788</c:v>
                </c:pt>
                <c:pt idx="116">
                  <c:v>1.2381282457530147</c:v>
                </c:pt>
                <c:pt idx="117">
                  <c:v>1.2427383152891471</c:v>
                </c:pt>
                <c:pt idx="118">
                  <c:v>1.2427383152891471</c:v>
                </c:pt>
              </c:numCache>
            </c:numRef>
          </c:val>
          <c:smooth val="0"/>
          <c:extLst>
            <c:ext xmlns:c16="http://schemas.microsoft.com/office/drawing/2014/chart" uri="{C3380CC4-5D6E-409C-BE32-E72D297353CC}">
              <c16:uniqueId val="{00000004-B630-4E0D-996E-A0F3CB6A3778}"/>
            </c:ext>
          </c:extLst>
        </c:ser>
        <c:dLbls>
          <c:showLegendKey val="0"/>
          <c:showVal val="0"/>
          <c:showCatName val="0"/>
          <c:showSerName val="0"/>
          <c:showPercent val="0"/>
          <c:showBubbleSize val="0"/>
        </c:dLbls>
        <c:smooth val="0"/>
        <c:axId val="2079140296"/>
        <c:axId val="2079143672"/>
        <c:extLst/>
      </c:lineChart>
      <c:dateAx>
        <c:axId val="2079140296"/>
        <c:scaling>
          <c:orientation val="minMax"/>
          <c:max val="44562"/>
          <c:min val="40179"/>
        </c:scaling>
        <c:delete val="0"/>
        <c:axPos val="b"/>
        <c:numFmt formatCode="yyyy" sourceLinked="0"/>
        <c:majorTickMark val="out"/>
        <c:minorTickMark val="none"/>
        <c:tickLblPos val="nextTo"/>
        <c:spPr>
          <a:ln w="3175">
            <a:noFill/>
            <a:prstDash val="solid"/>
          </a:ln>
        </c:spPr>
        <c:txPr>
          <a:bodyPr rot="-5400000" vert="horz"/>
          <a:lstStyle/>
          <a:p>
            <a:pPr>
              <a:defRPr sz="1000">
                <a:latin typeface="Arial" panose="020B0604020202020204" pitchFamily="34" charset="0"/>
                <a:cs typeface="Arial" panose="020B0604020202020204" pitchFamily="34" charset="0"/>
              </a:defRPr>
            </a:pPr>
            <a:endParaRPr lang="en-US"/>
          </a:p>
        </c:txPr>
        <c:crossAx val="2079143672"/>
        <c:crosses val="autoZero"/>
        <c:auto val="0"/>
        <c:lblOffset val="0"/>
        <c:baseTimeUnit val="months"/>
        <c:majorUnit val="24"/>
        <c:majorTimeUnit val="months"/>
        <c:minorUnit val="3"/>
        <c:minorTimeUnit val="months"/>
      </c:dateAx>
      <c:valAx>
        <c:axId val="2079143672"/>
        <c:scaling>
          <c:orientation val="minMax"/>
          <c:max val="8"/>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3175">
            <a:noFill/>
            <a:prstDash val="solid"/>
          </a:ln>
        </c:spPr>
        <c:txPr>
          <a:bodyPr rot="0" vert="horz"/>
          <a:lstStyle/>
          <a:p>
            <a:pPr>
              <a:defRPr sz="1000">
                <a:latin typeface="Arial" panose="020B0604020202020204" pitchFamily="34" charset="0"/>
                <a:cs typeface="Arial" panose="020B0604020202020204" pitchFamily="34" charset="0"/>
              </a:defRPr>
            </a:pPr>
            <a:endParaRPr lang="en-US"/>
          </a:p>
        </c:txPr>
        <c:crossAx val="2079140296"/>
        <c:crosses val="autoZero"/>
        <c:crossBetween val="midCat"/>
        <c:majorUnit val="2"/>
        <c:minorUnit val="0.5"/>
      </c:valAx>
      <c:spPr>
        <a:noFill/>
        <a:ln w="12700">
          <a:noFill/>
          <a:prstDash val="solid"/>
        </a:ln>
      </c:spPr>
    </c:plotArea>
    <c:legend>
      <c:legendPos val="r"/>
      <c:layout>
        <c:manualLayout>
          <c:xMode val="edge"/>
          <c:yMode val="edge"/>
          <c:x val="0.3352267832669843"/>
          <c:y val="0.12111542810471995"/>
          <c:w val="0.55068028574983618"/>
          <c:h val="0.16443123225271999"/>
        </c:manualLayout>
      </c:layout>
      <c:overlay val="0"/>
      <c:spPr>
        <a:solidFill>
          <a:sysClr val="window" lastClr="FFFFFF"/>
        </a:solidFill>
        <a:ln w="3175">
          <a:solidFill>
            <a:schemeClr val="bg1">
              <a:lumMod val="75000"/>
            </a:schemeClr>
          </a:solidFill>
        </a:ln>
      </c:spPr>
      <c:txPr>
        <a:bodyPr/>
        <a:lstStyle/>
        <a:p>
          <a:pPr>
            <a:defRPr sz="1000">
              <a:latin typeface="Arial" panose="020B0604020202020204" pitchFamily="34" charset="0"/>
              <a:cs typeface="Arial" panose="020B0604020202020204" pitchFamily="34" charset="0"/>
            </a:defRPr>
          </a:pPr>
          <a:endParaRPr lang="en-US"/>
        </a:p>
      </c:txPr>
    </c:legend>
    <c:plotVisOnly val="1"/>
    <c:dispBlanksAs val="span"/>
    <c:showDLblsOverMax val="0"/>
  </c:chart>
  <c:spPr>
    <a:solidFill>
      <a:sysClr val="window" lastClr="FFFFFF"/>
    </a:solidFill>
    <a:ln w="9525">
      <a:noFill/>
    </a:ln>
  </c:spPr>
  <c:txPr>
    <a:bodyPr/>
    <a:lstStyle/>
    <a:p>
      <a:pPr>
        <a:defRPr sz="900" b="0" i="0" u="none" strike="noStrike" baseline="0">
          <a:solidFill>
            <a:srgbClr val="000000"/>
          </a:solidFill>
          <a:latin typeface="+mn-lt"/>
          <a:ea typeface="Arial"/>
          <a:cs typeface="Arial"/>
        </a:defRPr>
      </a:pPr>
      <a:endParaRPr lang="en-US"/>
    </a:p>
  </c:txPr>
  <c:printSettings>
    <c:headerFooter alignWithMargins="0"/>
    <c:pageMargins b="1" l="0.750000000000006" r="0.750000000000006" t="1" header="0.5" footer="0.5"/>
    <c:pageSetup orientation="landscape" horizontalDpi="300" verticalDpi="300"/>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tx>
            <c:v>  Utility-Scale Solar (291 PPAs totaling 19.9 GW)</c:v>
          </c:tx>
          <c:spPr>
            <a:noFill/>
            <a:ln w="6350">
              <a:solidFill>
                <a:schemeClr val="accent6"/>
              </a:solidFill>
            </a:ln>
          </c:spPr>
          <c:invertIfNegative val="0"/>
          <c:xVal>
            <c:numRef>
              <c:f>'Wind &amp; PV PPAs vs Gas'!$J$31:$J$395</c:f>
              <c:numCache>
                <c:formatCode>m/d/yyyy</c:formatCode>
                <c:ptCount val="365"/>
                <c:pt idx="0">
                  <c:v>39867</c:v>
                </c:pt>
                <c:pt idx="1">
                  <c:v>39873</c:v>
                </c:pt>
                <c:pt idx="2">
                  <c:v>39877</c:v>
                </c:pt>
                <c:pt idx="3">
                  <c:v>39934</c:v>
                </c:pt>
                <c:pt idx="4">
                  <c:v>39941</c:v>
                </c:pt>
                <c:pt idx="5">
                  <c:v>39965</c:v>
                </c:pt>
                <c:pt idx="6">
                  <c:v>39965</c:v>
                </c:pt>
                <c:pt idx="7">
                  <c:v>39965</c:v>
                </c:pt>
                <c:pt idx="8">
                  <c:v>39986</c:v>
                </c:pt>
                <c:pt idx="9">
                  <c:v>40042</c:v>
                </c:pt>
                <c:pt idx="10">
                  <c:v>40064</c:v>
                </c:pt>
                <c:pt idx="11">
                  <c:v>40137</c:v>
                </c:pt>
                <c:pt idx="12">
                  <c:v>40170</c:v>
                </c:pt>
                <c:pt idx="13">
                  <c:v>40171</c:v>
                </c:pt>
                <c:pt idx="14">
                  <c:v>40171</c:v>
                </c:pt>
                <c:pt idx="15">
                  <c:v>40171</c:v>
                </c:pt>
                <c:pt idx="16">
                  <c:v>40204</c:v>
                </c:pt>
                <c:pt idx="17">
                  <c:v>40204</c:v>
                </c:pt>
                <c:pt idx="18">
                  <c:v>40204</c:v>
                </c:pt>
                <c:pt idx="19">
                  <c:v>40211</c:v>
                </c:pt>
                <c:pt idx="20">
                  <c:v>40233</c:v>
                </c:pt>
                <c:pt idx="21">
                  <c:v>40243</c:v>
                </c:pt>
                <c:pt idx="22">
                  <c:v>40287</c:v>
                </c:pt>
                <c:pt idx="23">
                  <c:v>40289</c:v>
                </c:pt>
                <c:pt idx="24">
                  <c:v>40297</c:v>
                </c:pt>
                <c:pt idx="25">
                  <c:v>40308</c:v>
                </c:pt>
                <c:pt idx="26">
                  <c:v>40318</c:v>
                </c:pt>
                <c:pt idx="27">
                  <c:v>40330</c:v>
                </c:pt>
                <c:pt idx="28">
                  <c:v>40330</c:v>
                </c:pt>
                <c:pt idx="29">
                  <c:v>40353</c:v>
                </c:pt>
                <c:pt idx="30">
                  <c:v>40359</c:v>
                </c:pt>
                <c:pt idx="31">
                  <c:v>40359</c:v>
                </c:pt>
                <c:pt idx="32">
                  <c:v>40385</c:v>
                </c:pt>
                <c:pt idx="33">
                  <c:v>40388</c:v>
                </c:pt>
                <c:pt idx="34">
                  <c:v>40388</c:v>
                </c:pt>
                <c:pt idx="35">
                  <c:v>40400</c:v>
                </c:pt>
                <c:pt idx="36">
                  <c:v>40400</c:v>
                </c:pt>
                <c:pt idx="37">
                  <c:v>40414</c:v>
                </c:pt>
                <c:pt idx="38">
                  <c:v>40441</c:v>
                </c:pt>
                <c:pt idx="39">
                  <c:v>40492</c:v>
                </c:pt>
                <c:pt idx="40">
                  <c:v>40497</c:v>
                </c:pt>
                <c:pt idx="41">
                  <c:v>40497</c:v>
                </c:pt>
                <c:pt idx="42">
                  <c:v>40513</c:v>
                </c:pt>
                <c:pt idx="43">
                  <c:v>40513</c:v>
                </c:pt>
                <c:pt idx="44">
                  <c:v>40533</c:v>
                </c:pt>
                <c:pt idx="45">
                  <c:v>40542</c:v>
                </c:pt>
                <c:pt idx="46">
                  <c:v>40542</c:v>
                </c:pt>
                <c:pt idx="47">
                  <c:v>40548</c:v>
                </c:pt>
                <c:pt idx="48">
                  <c:v>40550</c:v>
                </c:pt>
                <c:pt idx="49">
                  <c:v>40568</c:v>
                </c:pt>
                <c:pt idx="50">
                  <c:v>40581</c:v>
                </c:pt>
                <c:pt idx="51">
                  <c:v>40585</c:v>
                </c:pt>
                <c:pt idx="52">
                  <c:v>40585</c:v>
                </c:pt>
                <c:pt idx="53">
                  <c:v>40610</c:v>
                </c:pt>
                <c:pt idx="54">
                  <c:v>40697</c:v>
                </c:pt>
                <c:pt idx="55">
                  <c:v>40697</c:v>
                </c:pt>
                <c:pt idx="56">
                  <c:v>40715</c:v>
                </c:pt>
                <c:pt idx="57">
                  <c:v>40732</c:v>
                </c:pt>
                <c:pt idx="58">
                  <c:v>40738</c:v>
                </c:pt>
                <c:pt idx="59">
                  <c:v>40742</c:v>
                </c:pt>
                <c:pt idx="60">
                  <c:v>40745</c:v>
                </c:pt>
                <c:pt idx="61">
                  <c:v>40815</c:v>
                </c:pt>
                <c:pt idx="62">
                  <c:v>40817</c:v>
                </c:pt>
                <c:pt idx="63">
                  <c:v>40878</c:v>
                </c:pt>
                <c:pt idx="64">
                  <c:v>40885</c:v>
                </c:pt>
                <c:pt idx="65">
                  <c:v>40897</c:v>
                </c:pt>
                <c:pt idx="66">
                  <c:v>40897</c:v>
                </c:pt>
                <c:pt idx="67">
                  <c:v>40897</c:v>
                </c:pt>
                <c:pt idx="68">
                  <c:v>40909</c:v>
                </c:pt>
                <c:pt idx="69">
                  <c:v>40909</c:v>
                </c:pt>
                <c:pt idx="70">
                  <c:v>40942</c:v>
                </c:pt>
                <c:pt idx="71">
                  <c:v>40966</c:v>
                </c:pt>
                <c:pt idx="72">
                  <c:v>41093</c:v>
                </c:pt>
                <c:pt idx="73">
                  <c:v>41093</c:v>
                </c:pt>
                <c:pt idx="74">
                  <c:v>41124</c:v>
                </c:pt>
                <c:pt idx="75">
                  <c:v>41134</c:v>
                </c:pt>
                <c:pt idx="76">
                  <c:v>41137</c:v>
                </c:pt>
                <c:pt idx="77">
                  <c:v>41150</c:v>
                </c:pt>
                <c:pt idx="78">
                  <c:v>41152</c:v>
                </c:pt>
                <c:pt idx="79">
                  <c:v>41169</c:v>
                </c:pt>
                <c:pt idx="80">
                  <c:v>41169</c:v>
                </c:pt>
                <c:pt idx="81">
                  <c:v>41199</c:v>
                </c:pt>
                <c:pt idx="82">
                  <c:v>41207</c:v>
                </c:pt>
                <c:pt idx="83">
                  <c:v>41214</c:v>
                </c:pt>
                <c:pt idx="84">
                  <c:v>41228</c:v>
                </c:pt>
                <c:pt idx="85">
                  <c:v>41255</c:v>
                </c:pt>
                <c:pt idx="86">
                  <c:v>41256</c:v>
                </c:pt>
                <c:pt idx="87">
                  <c:v>41309</c:v>
                </c:pt>
                <c:pt idx="88">
                  <c:v>41333</c:v>
                </c:pt>
                <c:pt idx="89">
                  <c:v>41355</c:v>
                </c:pt>
                <c:pt idx="90">
                  <c:v>41355</c:v>
                </c:pt>
                <c:pt idx="91">
                  <c:v>41358</c:v>
                </c:pt>
                <c:pt idx="92">
                  <c:v>41374</c:v>
                </c:pt>
                <c:pt idx="93">
                  <c:v>41380</c:v>
                </c:pt>
                <c:pt idx="94">
                  <c:v>41426</c:v>
                </c:pt>
                <c:pt idx="95">
                  <c:v>41428</c:v>
                </c:pt>
                <c:pt idx="96">
                  <c:v>41428</c:v>
                </c:pt>
                <c:pt idx="97">
                  <c:v>41444</c:v>
                </c:pt>
                <c:pt idx="98">
                  <c:v>41458</c:v>
                </c:pt>
                <c:pt idx="99">
                  <c:v>41465</c:v>
                </c:pt>
                <c:pt idx="100">
                  <c:v>41465</c:v>
                </c:pt>
                <c:pt idx="101">
                  <c:v>41472</c:v>
                </c:pt>
                <c:pt idx="102">
                  <c:v>41472</c:v>
                </c:pt>
                <c:pt idx="103">
                  <c:v>41523</c:v>
                </c:pt>
                <c:pt idx="104">
                  <c:v>41536</c:v>
                </c:pt>
                <c:pt idx="105">
                  <c:v>41544</c:v>
                </c:pt>
                <c:pt idx="106">
                  <c:v>41556</c:v>
                </c:pt>
                <c:pt idx="107">
                  <c:v>41569</c:v>
                </c:pt>
                <c:pt idx="108">
                  <c:v>41609</c:v>
                </c:pt>
                <c:pt idx="109">
                  <c:v>41614</c:v>
                </c:pt>
                <c:pt idx="110">
                  <c:v>41627</c:v>
                </c:pt>
                <c:pt idx="111">
                  <c:v>41669</c:v>
                </c:pt>
                <c:pt idx="112">
                  <c:v>41690</c:v>
                </c:pt>
                <c:pt idx="113">
                  <c:v>41715</c:v>
                </c:pt>
                <c:pt idx="114">
                  <c:v>41724</c:v>
                </c:pt>
                <c:pt idx="115">
                  <c:v>41730</c:v>
                </c:pt>
                <c:pt idx="116">
                  <c:v>41760</c:v>
                </c:pt>
                <c:pt idx="117">
                  <c:v>41786</c:v>
                </c:pt>
                <c:pt idx="118">
                  <c:v>41791</c:v>
                </c:pt>
                <c:pt idx="119">
                  <c:v>41802</c:v>
                </c:pt>
                <c:pt idx="120">
                  <c:v>41838</c:v>
                </c:pt>
                <c:pt idx="121">
                  <c:v>41843</c:v>
                </c:pt>
                <c:pt idx="122">
                  <c:v>41844</c:v>
                </c:pt>
                <c:pt idx="123">
                  <c:v>41844</c:v>
                </c:pt>
                <c:pt idx="124">
                  <c:v>41870</c:v>
                </c:pt>
                <c:pt idx="125">
                  <c:v>41876</c:v>
                </c:pt>
                <c:pt idx="126">
                  <c:v>41885</c:v>
                </c:pt>
                <c:pt idx="127">
                  <c:v>41886</c:v>
                </c:pt>
                <c:pt idx="128">
                  <c:v>41886</c:v>
                </c:pt>
                <c:pt idx="129">
                  <c:v>41915</c:v>
                </c:pt>
                <c:pt idx="130">
                  <c:v>41920</c:v>
                </c:pt>
                <c:pt idx="131">
                  <c:v>41920</c:v>
                </c:pt>
                <c:pt idx="132">
                  <c:v>41920</c:v>
                </c:pt>
                <c:pt idx="133">
                  <c:v>41920</c:v>
                </c:pt>
                <c:pt idx="134">
                  <c:v>41920</c:v>
                </c:pt>
                <c:pt idx="135">
                  <c:v>41920</c:v>
                </c:pt>
                <c:pt idx="136">
                  <c:v>41932</c:v>
                </c:pt>
                <c:pt idx="137">
                  <c:v>41933</c:v>
                </c:pt>
                <c:pt idx="138">
                  <c:v>41933</c:v>
                </c:pt>
                <c:pt idx="139">
                  <c:v>41934</c:v>
                </c:pt>
                <c:pt idx="140">
                  <c:v>41934</c:v>
                </c:pt>
                <c:pt idx="141">
                  <c:v>41934</c:v>
                </c:pt>
                <c:pt idx="142">
                  <c:v>41934</c:v>
                </c:pt>
                <c:pt idx="143">
                  <c:v>41934</c:v>
                </c:pt>
                <c:pt idx="144">
                  <c:v>41934</c:v>
                </c:pt>
                <c:pt idx="145">
                  <c:v>41934</c:v>
                </c:pt>
                <c:pt idx="146">
                  <c:v>41934</c:v>
                </c:pt>
                <c:pt idx="147">
                  <c:v>41936</c:v>
                </c:pt>
                <c:pt idx="148">
                  <c:v>41950</c:v>
                </c:pt>
                <c:pt idx="149">
                  <c:v>41950</c:v>
                </c:pt>
                <c:pt idx="150">
                  <c:v>41956</c:v>
                </c:pt>
                <c:pt idx="151">
                  <c:v>41961</c:v>
                </c:pt>
                <c:pt idx="152">
                  <c:v>41982</c:v>
                </c:pt>
                <c:pt idx="153">
                  <c:v>42036</c:v>
                </c:pt>
                <c:pt idx="154">
                  <c:v>42065</c:v>
                </c:pt>
                <c:pt idx="155">
                  <c:v>42065</c:v>
                </c:pt>
                <c:pt idx="156">
                  <c:v>42066</c:v>
                </c:pt>
                <c:pt idx="157">
                  <c:v>42067</c:v>
                </c:pt>
                <c:pt idx="158">
                  <c:v>42067</c:v>
                </c:pt>
                <c:pt idx="159">
                  <c:v>42068</c:v>
                </c:pt>
                <c:pt idx="160">
                  <c:v>42086</c:v>
                </c:pt>
                <c:pt idx="161">
                  <c:v>42088</c:v>
                </c:pt>
                <c:pt idx="162">
                  <c:v>42097</c:v>
                </c:pt>
                <c:pt idx="163">
                  <c:v>42097</c:v>
                </c:pt>
                <c:pt idx="164">
                  <c:v>42108</c:v>
                </c:pt>
                <c:pt idx="165">
                  <c:v>42111</c:v>
                </c:pt>
                <c:pt idx="166">
                  <c:v>42124</c:v>
                </c:pt>
                <c:pt idx="167">
                  <c:v>42124</c:v>
                </c:pt>
                <c:pt idx="168">
                  <c:v>42124</c:v>
                </c:pt>
                <c:pt idx="169">
                  <c:v>42151</c:v>
                </c:pt>
                <c:pt idx="170">
                  <c:v>42156</c:v>
                </c:pt>
                <c:pt idx="171">
                  <c:v>42160</c:v>
                </c:pt>
                <c:pt idx="172">
                  <c:v>42164</c:v>
                </c:pt>
                <c:pt idx="173">
                  <c:v>42174</c:v>
                </c:pt>
                <c:pt idx="174">
                  <c:v>42178</c:v>
                </c:pt>
                <c:pt idx="175">
                  <c:v>42180</c:v>
                </c:pt>
                <c:pt idx="176">
                  <c:v>42185</c:v>
                </c:pt>
                <c:pt idx="177">
                  <c:v>42186</c:v>
                </c:pt>
                <c:pt idx="178">
                  <c:v>42186</c:v>
                </c:pt>
                <c:pt idx="179">
                  <c:v>42186</c:v>
                </c:pt>
                <c:pt idx="180">
                  <c:v>42200</c:v>
                </c:pt>
                <c:pt idx="181">
                  <c:v>42201</c:v>
                </c:pt>
                <c:pt idx="182">
                  <c:v>42201</c:v>
                </c:pt>
                <c:pt idx="183">
                  <c:v>42206</c:v>
                </c:pt>
                <c:pt idx="184">
                  <c:v>42221</c:v>
                </c:pt>
                <c:pt idx="185">
                  <c:v>42225</c:v>
                </c:pt>
                <c:pt idx="186">
                  <c:v>42228</c:v>
                </c:pt>
                <c:pt idx="187">
                  <c:v>42232</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42356</c:v>
                </c:pt>
                <c:pt idx="210">
                  <c:v>42356</c:v>
                </c:pt>
                <c:pt idx="211">
                  <c:v>42356</c:v>
                </c:pt>
                <c:pt idx="212">
                  <c:v>42356</c:v>
                </c:pt>
                <c:pt idx="213">
                  <c:v>42375</c:v>
                </c:pt>
                <c:pt idx="214">
                  <c:v>42472</c:v>
                </c:pt>
                <c:pt idx="215">
                  <c:v>42472</c:v>
                </c:pt>
                <c:pt idx="216">
                  <c:v>42509</c:v>
                </c:pt>
                <c:pt idx="217">
                  <c:v>42586</c:v>
                </c:pt>
                <c:pt idx="218">
                  <c:v>42608</c:v>
                </c:pt>
                <c:pt idx="219">
                  <c:v>42611</c:v>
                </c:pt>
                <c:pt idx="220">
                  <c:v>42628</c:v>
                </c:pt>
                <c:pt idx="221">
                  <c:v>42633</c:v>
                </c:pt>
                <c:pt idx="222">
                  <c:v>42635</c:v>
                </c:pt>
                <c:pt idx="223">
                  <c:v>42692</c:v>
                </c:pt>
                <c:pt idx="224">
                  <c:v>42692</c:v>
                </c:pt>
                <c:pt idx="225">
                  <c:v>42717</c:v>
                </c:pt>
                <c:pt idx="226">
                  <c:v>42719</c:v>
                </c:pt>
                <c:pt idx="227">
                  <c:v>42738</c:v>
                </c:pt>
                <c:pt idx="228">
                  <c:v>42747</c:v>
                </c:pt>
                <c:pt idx="229">
                  <c:v>42747</c:v>
                </c:pt>
                <c:pt idx="230">
                  <c:v>42747</c:v>
                </c:pt>
                <c:pt idx="231">
                  <c:v>42752</c:v>
                </c:pt>
                <c:pt idx="232">
                  <c:v>42766</c:v>
                </c:pt>
                <c:pt idx="233">
                  <c:v>42817</c:v>
                </c:pt>
                <c:pt idx="234">
                  <c:v>42825</c:v>
                </c:pt>
                <c:pt idx="235">
                  <c:v>42826</c:v>
                </c:pt>
                <c:pt idx="236">
                  <c:v>42877</c:v>
                </c:pt>
                <c:pt idx="237">
                  <c:v>42880</c:v>
                </c:pt>
                <c:pt idx="238">
                  <c:v>42880</c:v>
                </c:pt>
                <c:pt idx="239">
                  <c:v>42881</c:v>
                </c:pt>
                <c:pt idx="240">
                  <c:v>42887</c:v>
                </c:pt>
                <c:pt idx="241">
                  <c:v>42887</c:v>
                </c:pt>
                <c:pt idx="242">
                  <c:v>42887</c:v>
                </c:pt>
                <c:pt idx="243">
                  <c:v>42893</c:v>
                </c:pt>
                <c:pt idx="244">
                  <c:v>42905</c:v>
                </c:pt>
                <c:pt idx="245">
                  <c:v>42906</c:v>
                </c:pt>
                <c:pt idx="246">
                  <c:v>42906</c:v>
                </c:pt>
                <c:pt idx="247">
                  <c:v>42906</c:v>
                </c:pt>
                <c:pt idx="248">
                  <c:v>42906</c:v>
                </c:pt>
                <c:pt idx="249">
                  <c:v>42912</c:v>
                </c:pt>
                <c:pt idx="250">
                  <c:v>42944</c:v>
                </c:pt>
                <c:pt idx="251">
                  <c:v>42944</c:v>
                </c:pt>
                <c:pt idx="252">
                  <c:v>42955</c:v>
                </c:pt>
                <c:pt idx="253">
                  <c:v>42972</c:v>
                </c:pt>
                <c:pt idx="254">
                  <c:v>43001</c:v>
                </c:pt>
                <c:pt idx="255">
                  <c:v>43004</c:v>
                </c:pt>
                <c:pt idx="256">
                  <c:v>43004</c:v>
                </c:pt>
                <c:pt idx="257">
                  <c:v>43014</c:v>
                </c:pt>
                <c:pt idx="258">
                  <c:v>43014</c:v>
                </c:pt>
                <c:pt idx="259">
                  <c:v>43038</c:v>
                </c:pt>
                <c:pt idx="260">
                  <c:v>43052</c:v>
                </c:pt>
                <c:pt idx="261">
                  <c:v>43052</c:v>
                </c:pt>
                <c:pt idx="262">
                  <c:v>43077</c:v>
                </c:pt>
                <c:pt idx="263">
                  <c:v>43083</c:v>
                </c:pt>
                <c:pt idx="264">
                  <c:v>43084</c:v>
                </c:pt>
                <c:pt idx="265">
                  <c:v>43105</c:v>
                </c:pt>
                <c:pt idx="266">
                  <c:v>43109</c:v>
                </c:pt>
                <c:pt idx="267">
                  <c:v>43126</c:v>
                </c:pt>
                <c:pt idx="268">
                  <c:v>43129</c:v>
                </c:pt>
                <c:pt idx="269">
                  <c:v>43129</c:v>
                </c:pt>
                <c:pt idx="270">
                  <c:v>43132</c:v>
                </c:pt>
                <c:pt idx="271">
                  <c:v>43152</c:v>
                </c:pt>
                <c:pt idx="272">
                  <c:v>43206</c:v>
                </c:pt>
                <c:pt idx="273">
                  <c:v>43227</c:v>
                </c:pt>
                <c:pt idx="274">
                  <c:v>43236</c:v>
                </c:pt>
                <c:pt idx="275">
                  <c:v>43236</c:v>
                </c:pt>
                <c:pt idx="276">
                  <c:v>43250</c:v>
                </c:pt>
                <c:pt idx="277">
                  <c:v>43250</c:v>
                </c:pt>
                <c:pt idx="278">
                  <c:v>43250</c:v>
                </c:pt>
                <c:pt idx="279">
                  <c:v>43250</c:v>
                </c:pt>
                <c:pt idx="280">
                  <c:v>43250</c:v>
                </c:pt>
                <c:pt idx="281">
                  <c:v>43250</c:v>
                </c:pt>
                <c:pt idx="282">
                  <c:v>43251</c:v>
                </c:pt>
                <c:pt idx="283">
                  <c:v>43252</c:v>
                </c:pt>
                <c:pt idx="284">
                  <c:v>43257</c:v>
                </c:pt>
                <c:pt idx="285">
                  <c:v>43259</c:v>
                </c:pt>
                <c:pt idx="286">
                  <c:v>43264</c:v>
                </c:pt>
                <c:pt idx="287">
                  <c:v>43264</c:v>
                </c:pt>
                <c:pt idx="288">
                  <c:v>43278</c:v>
                </c:pt>
                <c:pt idx="289">
                  <c:v>43281</c:v>
                </c:pt>
                <c:pt idx="290">
                  <c:v>43281</c:v>
                </c:pt>
                <c:pt idx="291">
                  <c:v>43291</c:v>
                </c:pt>
                <c:pt idx="292">
                  <c:v>43322</c:v>
                </c:pt>
                <c:pt idx="293">
                  <c:v>43322</c:v>
                </c:pt>
                <c:pt idx="294">
                  <c:v>43334</c:v>
                </c:pt>
                <c:pt idx="295">
                  <c:v>43334</c:v>
                </c:pt>
                <c:pt idx="296">
                  <c:v>43335</c:v>
                </c:pt>
                <c:pt idx="297">
                  <c:v>43343</c:v>
                </c:pt>
                <c:pt idx="298">
                  <c:v>43352</c:v>
                </c:pt>
                <c:pt idx="299">
                  <c:v>43363</c:v>
                </c:pt>
                <c:pt idx="300">
                  <c:v>43374</c:v>
                </c:pt>
                <c:pt idx="301">
                  <c:v>43374</c:v>
                </c:pt>
                <c:pt idx="302">
                  <c:v>43391</c:v>
                </c:pt>
                <c:pt idx="303">
                  <c:v>43391</c:v>
                </c:pt>
                <c:pt idx="304">
                  <c:v>43398</c:v>
                </c:pt>
                <c:pt idx="305">
                  <c:v>43405</c:v>
                </c:pt>
                <c:pt idx="306">
                  <c:v>43445</c:v>
                </c:pt>
                <c:pt idx="307">
                  <c:v>43497</c:v>
                </c:pt>
                <c:pt idx="308">
                  <c:v>43507</c:v>
                </c:pt>
                <c:pt idx="309">
                  <c:v>43510</c:v>
                </c:pt>
                <c:pt idx="310">
                  <c:v>43545</c:v>
                </c:pt>
                <c:pt idx="311">
                  <c:v>43546</c:v>
                </c:pt>
                <c:pt idx="312">
                  <c:v>43615</c:v>
                </c:pt>
                <c:pt idx="313">
                  <c:v>43643</c:v>
                </c:pt>
                <c:pt idx="314">
                  <c:v>43643</c:v>
                </c:pt>
                <c:pt idx="315">
                  <c:v>43647</c:v>
                </c:pt>
                <c:pt idx="316">
                  <c:v>43647</c:v>
                </c:pt>
                <c:pt idx="317">
                  <c:v>43655</c:v>
                </c:pt>
                <c:pt idx="318">
                  <c:v>43671</c:v>
                </c:pt>
                <c:pt idx="319">
                  <c:v>43685</c:v>
                </c:pt>
                <c:pt idx="320">
                  <c:v>43696</c:v>
                </c:pt>
                <c:pt idx="321">
                  <c:v>43727</c:v>
                </c:pt>
                <c:pt idx="322">
                  <c:v>43730</c:v>
                </c:pt>
                <c:pt idx="323">
                  <c:v>43730</c:v>
                </c:pt>
                <c:pt idx="324">
                  <c:v>43730</c:v>
                </c:pt>
                <c:pt idx="325">
                  <c:v>43739</c:v>
                </c:pt>
                <c:pt idx="326">
                  <c:v>43755</c:v>
                </c:pt>
                <c:pt idx="327">
                  <c:v>43755</c:v>
                </c:pt>
                <c:pt idx="328">
                  <c:v>43761</c:v>
                </c:pt>
                <c:pt idx="329">
                  <c:v>43774</c:v>
                </c:pt>
                <c:pt idx="330">
                  <c:v>43788</c:v>
                </c:pt>
                <c:pt idx="331">
                  <c:v>43790</c:v>
                </c:pt>
                <c:pt idx="332">
                  <c:v>43795</c:v>
                </c:pt>
                <c:pt idx="333">
                  <c:v>43804</c:v>
                </c:pt>
                <c:pt idx="334">
                  <c:v>43816</c:v>
                </c:pt>
                <c:pt idx="335">
                  <c:v>43819</c:v>
                </c:pt>
                <c:pt idx="336">
                  <c:v>43836</c:v>
                </c:pt>
                <c:pt idx="337">
                  <c:v>43875</c:v>
                </c:pt>
                <c:pt idx="338">
                  <c:v>43875</c:v>
                </c:pt>
                <c:pt idx="339">
                  <c:v>43915</c:v>
                </c:pt>
                <c:pt idx="340">
                  <c:v>43929</c:v>
                </c:pt>
                <c:pt idx="341">
                  <c:v>43953</c:v>
                </c:pt>
                <c:pt idx="342">
                  <c:v>43983</c:v>
                </c:pt>
                <c:pt idx="343">
                  <c:v>44067</c:v>
                </c:pt>
                <c:pt idx="344">
                  <c:v>44097</c:v>
                </c:pt>
                <c:pt idx="345">
                  <c:v>44099</c:v>
                </c:pt>
                <c:pt idx="346">
                  <c:v>44106</c:v>
                </c:pt>
                <c:pt idx="347">
                  <c:v>44137</c:v>
                </c:pt>
                <c:pt idx="348">
                  <c:v>44140</c:v>
                </c:pt>
                <c:pt idx="349">
                  <c:v>44195</c:v>
                </c:pt>
                <c:pt idx="350">
                  <c:v>44211</c:v>
                </c:pt>
                <c:pt idx="351">
                  <c:v>44211</c:v>
                </c:pt>
                <c:pt idx="352">
                  <c:v>44228</c:v>
                </c:pt>
                <c:pt idx="353">
                  <c:v>44231</c:v>
                </c:pt>
                <c:pt idx="354">
                  <c:v>44250</c:v>
                </c:pt>
                <c:pt idx="355">
                  <c:v>44280</c:v>
                </c:pt>
                <c:pt idx="356">
                  <c:v>44287</c:v>
                </c:pt>
                <c:pt idx="357">
                  <c:v>44287</c:v>
                </c:pt>
                <c:pt idx="358">
                  <c:v>44323</c:v>
                </c:pt>
                <c:pt idx="359">
                  <c:v>44348</c:v>
                </c:pt>
                <c:pt idx="360">
                  <c:v>44348</c:v>
                </c:pt>
                <c:pt idx="361">
                  <c:v>44348</c:v>
                </c:pt>
                <c:pt idx="362">
                  <c:v>44364</c:v>
                </c:pt>
                <c:pt idx="363">
                  <c:v>44477</c:v>
                </c:pt>
                <c:pt idx="364">
                  <c:v>44484</c:v>
                </c:pt>
              </c:numCache>
            </c:numRef>
          </c:xVal>
          <c:yVal>
            <c:numRef>
              <c:f>'Wind &amp; PV PPAs vs Gas'!$K$31:$K$395</c:f>
              <c:numCache>
                <c:formatCode>"$"#,##0.00_);\("$"#,##0.00\)</c:formatCode>
                <c:ptCount val="365"/>
                <c:pt idx="0">
                  <c:v>136.28773736505249</c:v>
                </c:pt>
                <c:pt idx="1">
                  <c:v>162.33217303673203</c:v>
                </c:pt>
                <c:pt idx="2">
                  <c:v>153.93549518683298</c:v>
                </c:pt>
                <c:pt idx="3">
                  <c:v>212.59553231422001</c:v>
                </c:pt>
                <c:pt idx="4">
                  <c:v>149.35757364506364</c:v>
                </c:pt>
                <c:pt idx="5">
                  <c:v>132.96337202582075</c:v>
                </c:pt>
                <c:pt idx="6">
                  <c:v>204.84112282756993</c:v>
                </c:pt>
                <c:pt idx="7">
                  <c:v>232.25235540770518</c:v>
                </c:pt>
                <c:pt idx="8">
                  <c:v>173.380451473486</c:v>
                </c:pt>
                <c:pt idx="9">
                  <c:v>149.48674745606854</c:v>
                </c:pt>
                <c:pt idx="10">
                  <c:v>206.09133891297768</c:v>
                </c:pt>
                <c:pt idx="11">
                  <c:v>121.85618252708419</c:v>
                </c:pt>
                <c:pt idx="12">
                  <c:v>135.48357211962542</c:v>
                </c:pt>
                <c:pt idx="13">
                  <c:v>258.17367248864218</c:v>
                </c:pt>
                <c:pt idx="14">
                  <c:v>258.17367248864218</c:v>
                </c:pt>
                <c:pt idx="15">
                  <c:v>258.17367248864218</c:v>
                </c:pt>
                <c:pt idx="16">
                  <c:v>168.54152020168098</c:v>
                </c:pt>
                <c:pt idx="17">
                  <c:v>168.54152020168095</c:v>
                </c:pt>
                <c:pt idx="18">
                  <c:v>172.11700926435711</c:v>
                </c:pt>
                <c:pt idx="19">
                  <c:v>141.31089563121787</c:v>
                </c:pt>
                <c:pt idx="20">
                  <c:v>145.3820442773563</c:v>
                </c:pt>
                <c:pt idx="21">
                  <c:v>138.9658333198864</c:v>
                </c:pt>
                <c:pt idx="22">
                  <c:v>108.03982415251301</c:v>
                </c:pt>
                <c:pt idx="23">
                  <c:v>144.02271780387858</c:v>
                </c:pt>
                <c:pt idx="24">
                  <c:v>134.93186775377816</c:v>
                </c:pt>
                <c:pt idx="25">
                  <c:v>136.46539196527621</c:v>
                </c:pt>
                <c:pt idx="26">
                  <c:v>163.35222453510283</c:v>
                </c:pt>
                <c:pt idx="27">
                  <c:v>326.19412809484692</c:v>
                </c:pt>
                <c:pt idx="28">
                  <c:v>134.93186775377822</c:v>
                </c:pt>
                <c:pt idx="29">
                  <c:v>131.56235098674244</c:v>
                </c:pt>
                <c:pt idx="30">
                  <c:v>102.50041472001405</c:v>
                </c:pt>
                <c:pt idx="31">
                  <c:v>102.48606067589452</c:v>
                </c:pt>
                <c:pt idx="32">
                  <c:v>136.28306010866524</c:v>
                </c:pt>
                <c:pt idx="33">
                  <c:v>160.68264393215188</c:v>
                </c:pt>
                <c:pt idx="34">
                  <c:v>132.07971162605025</c:v>
                </c:pt>
                <c:pt idx="35">
                  <c:v>136.04433699779426</c:v>
                </c:pt>
                <c:pt idx="36">
                  <c:v>197.87416577478228</c:v>
                </c:pt>
                <c:pt idx="37">
                  <c:v>116.04071153987502</c:v>
                </c:pt>
                <c:pt idx="38">
                  <c:v>132.41586415243808</c:v>
                </c:pt>
                <c:pt idx="39">
                  <c:v>133.79530404356763</c:v>
                </c:pt>
                <c:pt idx="40">
                  <c:v>82.593428419612934</c:v>
                </c:pt>
                <c:pt idx="41">
                  <c:v>80.023209960483314</c:v>
                </c:pt>
                <c:pt idx="42">
                  <c:v>141.40556445491134</c:v>
                </c:pt>
                <c:pt idx="43">
                  <c:v>150.931290613789</c:v>
                </c:pt>
                <c:pt idx="44">
                  <c:v>136.42546094316356</c:v>
                </c:pt>
                <c:pt idx="45">
                  <c:v>116.81599818263969</c:v>
                </c:pt>
                <c:pt idx="46">
                  <c:v>152.14346650927337</c:v>
                </c:pt>
                <c:pt idx="47">
                  <c:v>117.05173814562183</c:v>
                </c:pt>
                <c:pt idx="48">
                  <c:v>131.75504203245902</c:v>
                </c:pt>
                <c:pt idx="49">
                  <c:v>137.74637208473538</c:v>
                </c:pt>
                <c:pt idx="50">
                  <c:v>122.32278801231679</c:v>
                </c:pt>
                <c:pt idx="51">
                  <c:v>116.20458769616205</c:v>
                </c:pt>
                <c:pt idx="52">
                  <c:v>119.51495043776096</c:v>
                </c:pt>
                <c:pt idx="53">
                  <c:v>96.477829144742998</c:v>
                </c:pt>
                <c:pt idx="54">
                  <c:v>121.68532982030329</c:v>
                </c:pt>
                <c:pt idx="55">
                  <c:v>113.02424103595345</c:v>
                </c:pt>
                <c:pt idx="56">
                  <c:v>109.47745085135146</c:v>
                </c:pt>
                <c:pt idx="57">
                  <c:v>127.5525299397017</c:v>
                </c:pt>
                <c:pt idx="58">
                  <c:v>102.40472189325315</c:v>
                </c:pt>
                <c:pt idx="59">
                  <c:v>199.8990633389306</c:v>
                </c:pt>
                <c:pt idx="60">
                  <c:v>119.94753707389431</c:v>
                </c:pt>
                <c:pt idx="61">
                  <c:v>87.590614469332195</c:v>
                </c:pt>
                <c:pt idx="62">
                  <c:v>140.19920807275901</c:v>
                </c:pt>
                <c:pt idx="63">
                  <c:v>229.88392283977035</c:v>
                </c:pt>
                <c:pt idx="64">
                  <c:v>109.84442465716801</c:v>
                </c:pt>
                <c:pt idx="65">
                  <c:v>86.511692729742308</c:v>
                </c:pt>
                <c:pt idx="66">
                  <c:v>116.41484740571465</c:v>
                </c:pt>
                <c:pt idx="67">
                  <c:v>85.183583764420419</c:v>
                </c:pt>
                <c:pt idx="68">
                  <c:v>87.30673861314709</c:v>
                </c:pt>
                <c:pt idx="69">
                  <c:v>78.329911175824208</c:v>
                </c:pt>
                <c:pt idx="70">
                  <c:v>90.011837661183449</c:v>
                </c:pt>
                <c:pt idx="71">
                  <c:v>82.407081509694152</c:v>
                </c:pt>
                <c:pt idx="72">
                  <c:v>93.392172124711976</c:v>
                </c:pt>
                <c:pt idx="73">
                  <c:v>99.481841991668176</c:v>
                </c:pt>
                <c:pt idx="74">
                  <c:v>91.6202358527093</c:v>
                </c:pt>
                <c:pt idx="75">
                  <c:v>97.136159894028225</c:v>
                </c:pt>
                <c:pt idx="76">
                  <c:v>94.393951166627033</c:v>
                </c:pt>
                <c:pt idx="77">
                  <c:v>90.990652432940351</c:v>
                </c:pt>
                <c:pt idx="78">
                  <c:v>93.044003982005293</c:v>
                </c:pt>
                <c:pt idx="79">
                  <c:v>88.725598762206502</c:v>
                </c:pt>
                <c:pt idx="80">
                  <c:v>106.69657818195031</c:v>
                </c:pt>
                <c:pt idx="81">
                  <c:v>91.466407850140229</c:v>
                </c:pt>
                <c:pt idx="82">
                  <c:v>56.706892696487976</c:v>
                </c:pt>
                <c:pt idx="83">
                  <c:v>72.234592044484103</c:v>
                </c:pt>
                <c:pt idx="84">
                  <c:v>83.020220924405564</c:v>
                </c:pt>
                <c:pt idx="85">
                  <c:v>81.194392151744793</c:v>
                </c:pt>
                <c:pt idx="86">
                  <c:v>86.825433051296827</c:v>
                </c:pt>
                <c:pt idx="87">
                  <c:v>101.92062170727571</c:v>
                </c:pt>
                <c:pt idx="88">
                  <c:v>81.509618665683689</c:v>
                </c:pt>
                <c:pt idx="89">
                  <c:v>92.47577733127811</c:v>
                </c:pt>
                <c:pt idx="90">
                  <c:v>91.055314426228946</c:v>
                </c:pt>
                <c:pt idx="91">
                  <c:v>77.215429817813444</c:v>
                </c:pt>
                <c:pt idx="92">
                  <c:v>88.66515926774504</c:v>
                </c:pt>
                <c:pt idx="93">
                  <c:v>64.940600935474848</c:v>
                </c:pt>
                <c:pt idx="94">
                  <c:v>59.173894663766987</c:v>
                </c:pt>
                <c:pt idx="95">
                  <c:v>66.89243207399079</c:v>
                </c:pt>
                <c:pt idx="96">
                  <c:v>67.789040627378981</c:v>
                </c:pt>
                <c:pt idx="97">
                  <c:v>154.78841152389455</c:v>
                </c:pt>
                <c:pt idx="98">
                  <c:v>57.532987873256211</c:v>
                </c:pt>
                <c:pt idx="99">
                  <c:v>58.97664834822109</c:v>
                </c:pt>
                <c:pt idx="100">
                  <c:v>63.264611729653517</c:v>
                </c:pt>
                <c:pt idx="101">
                  <c:v>82.851898225458427</c:v>
                </c:pt>
                <c:pt idx="102">
                  <c:v>82.851898225458413</c:v>
                </c:pt>
                <c:pt idx="103">
                  <c:v>67.145887159794512</c:v>
                </c:pt>
                <c:pt idx="104">
                  <c:v>100.93170736697877</c:v>
                </c:pt>
                <c:pt idx="105">
                  <c:v>64.328934955224256</c:v>
                </c:pt>
                <c:pt idx="106">
                  <c:v>66.841260809351695</c:v>
                </c:pt>
                <c:pt idx="107">
                  <c:v>64.56371209009734</c:v>
                </c:pt>
                <c:pt idx="108">
                  <c:v>82.328036473913585</c:v>
                </c:pt>
                <c:pt idx="109">
                  <c:v>67.599278183371567</c:v>
                </c:pt>
                <c:pt idx="110">
                  <c:v>56.158435626033288</c:v>
                </c:pt>
                <c:pt idx="111">
                  <c:v>69.502433729543611</c:v>
                </c:pt>
                <c:pt idx="112">
                  <c:v>49.293654473752362</c:v>
                </c:pt>
                <c:pt idx="113">
                  <c:v>64.068269159803592</c:v>
                </c:pt>
                <c:pt idx="114">
                  <c:v>59.84972580874809</c:v>
                </c:pt>
                <c:pt idx="115">
                  <c:v>65.831037070508998</c:v>
                </c:pt>
                <c:pt idx="116">
                  <c:v>44.073362846108658</c:v>
                </c:pt>
                <c:pt idx="117">
                  <c:v>63.215431339893797</c:v>
                </c:pt>
                <c:pt idx="118">
                  <c:v>66.113559997310134</c:v>
                </c:pt>
                <c:pt idx="119">
                  <c:v>57.537638011189422</c:v>
                </c:pt>
                <c:pt idx="120">
                  <c:v>57.288380153262089</c:v>
                </c:pt>
                <c:pt idx="121">
                  <c:v>57.846288735517582</c:v>
                </c:pt>
                <c:pt idx="122">
                  <c:v>57.532987873256197</c:v>
                </c:pt>
                <c:pt idx="123">
                  <c:v>58.099728095495436</c:v>
                </c:pt>
                <c:pt idx="124">
                  <c:v>60.747467571269425</c:v>
                </c:pt>
                <c:pt idx="125">
                  <c:v>61.322779970333777</c:v>
                </c:pt>
                <c:pt idx="126">
                  <c:v>50.562020325185166</c:v>
                </c:pt>
                <c:pt idx="127">
                  <c:v>46.861516120666991</c:v>
                </c:pt>
                <c:pt idx="128">
                  <c:v>56.205739064360714</c:v>
                </c:pt>
                <c:pt idx="129">
                  <c:v>60.003593475618864</c:v>
                </c:pt>
                <c:pt idx="130">
                  <c:v>52.869574006459096</c:v>
                </c:pt>
                <c:pt idx="131">
                  <c:v>53.636676260682918</c:v>
                </c:pt>
                <c:pt idx="132">
                  <c:v>53.579857340120789</c:v>
                </c:pt>
                <c:pt idx="133">
                  <c:v>57.381618583149574</c:v>
                </c:pt>
                <c:pt idx="134">
                  <c:v>60.060643056471577</c:v>
                </c:pt>
                <c:pt idx="135">
                  <c:v>57.829126647389259</c:v>
                </c:pt>
                <c:pt idx="136">
                  <c:v>57.164984915262032</c:v>
                </c:pt>
                <c:pt idx="137">
                  <c:v>62.258645875695386</c:v>
                </c:pt>
                <c:pt idx="138">
                  <c:v>64.839487363926253</c:v>
                </c:pt>
                <c:pt idx="139">
                  <c:v>56.873316601318386</c:v>
                </c:pt>
                <c:pt idx="140">
                  <c:v>56.873316601318386</c:v>
                </c:pt>
                <c:pt idx="141">
                  <c:v>56.873316601318379</c:v>
                </c:pt>
                <c:pt idx="142">
                  <c:v>56.873316601318386</c:v>
                </c:pt>
                <c:pt idx="143">
                  <c:v>49.875442640769954</c:v>
                </c:pt>
                <c:pt idx="144">
                  <c:v>69.859069327093252</c:v>
                </c:pt>
                <c:pt idx="145">
                  <c:v>67.750307273027417</c:v>
                </c:pt>
                <c:pt idx="146">
                  <c:v>67.76717736945993</c:v>
                </c:pt>
                <c:pt idx="147">
                  <c:v>66.609217413338271</c:v>
                </c:pt>
                <c:pt idx="148">
                  <c:v>70.474394406695311</c:v>
                </c:pt>
                <c:pt idx="149">
                  <c:v>70.474394406695296</c:v>
                </c:pt>
                <c:pt idx="150">
                  <c:v>61.889803331720408</c:v>
                </c:pt>
                <c:pt idx="151">
                  <c:v>49.301469041668383</c:v>
                </c:pt>
                <c:pt idx="152">
                  <c:v>61.937393296612001</c:v>
                </c:pt>
                <c:pt idx="153">
                  <c:v>58.567611786056794</c:v>
                </c:pt>
                <c:pt idx="154">
                  <c:v>101.90544891640184</c:v>
                </c:pt>
                <c:pt idx="155">
                  <c:v>42.505516667943624</c:v>
                </c:pt>
                <c:pt idx="156">
                  <c:v>62.570151722248319</c:v>
                </c:pt>
                <c:pt idx="157">
                  <c:v>37.600360104455525</c:v>
                </c:pt>
                <c:pt idx="158">
                  <c:v>38.078486447249382</c:v>
                </c:pt>
                <c:pt idx="159">
                  <c:v>84.473945455041601</c:v>
                </c:pt>
                <c:pt idx="160">
                  <c:v>68.5817827755411</c:v>
                </c:pt>
                <c:pt idx="161">
                  <c:v>47.972421298773916</c:v>
                </c:pt>
                <c:pt idx="162">
                  <c:v>47.589476717256638</c:v>
                </c:pt>
                <c:pt idx="163">
                  <c:v>45.560600678452055</c:v>
                </c:pt>
                <c:pt idx="164">
                  <c:v>63.620491705116272</c:v>
                </c:pt>
                <c:pt idx="165">
                  <c:v>53.522028756176532</c:v>
                </c:pt>
                <c:pt idx="166">
                  <c:v>44.900955948506507</c:v>
                </c:pt>
                <c:pt idx="167">
                  <c:v>59.675860441493803</c:v>
                </c:pt>
                <c:pt idx="168">
                  <c:v>20.039225130699396</c:v>
                </c:pt>
                <c:pt idx="169">
                  <c:v>67.480819887347621</c:v>
                </c:pt>
                <c:pt idx="170">
                  <c:v>74.497768731219793</c:v>
                </c:pt>
                <c:pt idx="171">
                  <c:v>42.236972727520801</c:v>
                </c:pt>
                <c:pt idx="172">
                  <c:v>67.857313215116363</c:v>
                </c:pt>
                <c:pt idx="173">
                  <c:v>44.210579352241361</c:v>
                </c:pt>
                <c:pt idx="174">
                  <c:v>48.974276758961736</c:v>
                </c:pt>
                <c:pt idx="175">
                  <c:v>55.25886895018197</c:v>
                </c:pt>
                <c:pt idx="176">
                  <c:v>61.367339689343623</c:v>
                </c:pt>
                <c:pt idx="177">
                  <c:v>64.273654150575126</c:v>
                </c:pt>
                <c:pt idx="178">
                  <c:v>66.015525265929071</c:v>
                </c:pt>
                <c:pt idx="179">
                  <c:v>131.15195490949597</c:v>
                </c:pt>
                <c:pt idx="180">
                  <c:v>52.51249107623493</c:v>
                </c:pt>
                <c:pt idx="181">
                  <c:v>49.147003647309838</c:v>
                </c:pt>
                <c:pt idx="182">
                  <c:v>49.547324909535298</c:v>
                </c:pt>
                <c:pt idx="183">
                  <c:v>46.123073813870917</c:v>
                </c:pt>
                <c:pt idx="184">
                  <c:v>45.504166346506416</c:v>
                </c:pt>
                <c:pt idx="185">
                  <c:v>41.179285588538299</c:v>
                </c:pt>
                <c:pt idx="186">
                  <c:v>50.491546310573234</c:v>
                </c:pt>
                <c:pt idx="187">
                  <c:v>50.491546310573206</c:v>
                </c:pt>
                <c:pt idx="188">
                  <c:v>51.250325162380186</c:v>
                </c:pt>
                <c:pt idx="189">
                  <c:v>74.320250951154165</c:v>
                </c:pt>
                <c:pt idx="190">
                  <c:v>43.31529270604905</c:v>
                </c:pt>
                <c:pt idx="191">
                  <c:v>47.167597195756287</c:v>
                </c:pt>
                <c:pt idx="192">
                  <c:v>41.329687220628124</c:v>
                </c:pt>
                <c:pt idx="193">
                  <c:v>19.635836877483836</c:v>
                </c:pt>
                <c:pt idx="194">
                  <c:v>19.635836877483836</c:v>
                </c:pt>
                <c:pt idx="195">
                  <c:v>36.358458750002342</c:v>
                </c:pt>
                <c:pt idx="196">
                  <c:v>33.650200695455375</c:v>
                </c:pt>
                <c:pt idx="197">
                  <c:v>58.924520432370905</c:v>
                </c:pt>
                <c:pt idx="198">
                  <c:v>49.352984437048754</c:v>
                </c:pt>
                <c:pt idx="199">
                  <c:v>42.70992596829786</c:v>
                </c:pt>
                <c:pt idx="200">
                  <c:v>38.823467694039735</c:v>
                </c:pt>
                <c:pt idx="201">
                  <c:v>43.996304672335192</c:v>
                </c:pt>
                <c:pt idx="202">
                  <c:v>51.868838899514131</c:v>
                </c:pt>
                <c:pt idx="203">
                  <c:v>44.899738399473193</c:v>
                </c:pt>
                <c:pt idx="204">
                  <c:v>38.447863615684795</c:v>
                </c:pt>
                <c:pt idx="205">
                  <c:v>44.073362846108651</c:v>
                </c:pt>
                <c:pt idx="206">
                  <c:v>44.000880241765287</c:v>
                </c:pt>
                <c:pt idx="207">
                  <c:v>46.326412298594533</c:v>
                </c:pt>
                <c:pt idx="208">
                  <c:v>41.616315253005276</c:v>
                </c:pt>
                <c:pt idx="209">
                  <c:v>52.924011922843313</c:v>
                </c:pt>
                <c:pt idx="210">
                  <c:v>52.908337307708216</c:v>
                </c:pt>
                <c:pt idx="211">
                  <c:v>52.993916144085951</c:v>
                </c:pt>
                <c:pt idx="212">
                  <c:v>51.186383857176835</c:v>
                </c:pt>
                <c:pt idx="213">
                  <c:v>29.007106290254555</c:v>
                </c:pt>
                <c:pt idx="214">
                  <c:v>48.622447509613174</c:v>
                </c:pt>
                <c:pt idx="215">
                  <c:v>45.817306307135496</c:v>
                </c:pt>
                <c:pt idx="216">
                  <c:v>34.613636155274605</c:v>
                </c:pt>
                <c:pt idx="217">
                  <c:v>41.410389844235752</c:v>
                </c:pt>
                <c:pt idx="218">
                  <c:v>51.890923121516721</c:v>
                </c:pt>
                <c:pt idx="219">
                  <c:v>43.122574681558561</c:v>
                </c:pt>
                <c:pt idx="220">
                  <c:v>41.974889313323182</c:v>
                </c:pt>
                <c:pt idx="221">
                  <c:v>42.230974433758092</c:v>
                </c:pt>
                <c:pt idx="222">
                  <c:v>149.39121602712225</c:v>
                </c:pt>
                <c:pt idx="223">
                  <c:v>34.377918243669868</c:v>
                </c:pt>
                <c:pt idx="224">
                  <c:v>34.262340846931075</c:v>
                </c:pt>
                <c:pt idx="225">
                  <c:v>41.115283755007134</c:v>
                </c:pt>
                <c:pt idx="226">
                  <c:v>31.721528868396696</c:v>
                </c:pt>
                <c:pt idx="227">
                  <c:v>51.93509526948268</c:v>
                </c:pt>
                <c:pt idx="228">
                  <c:v>98.584162792772133</c:v>
                </c:pt>
                <c:pt idx="229">
                  <c:v>90.209651199347334</c:v>
                </c:pt>
                <c:pt idx="230">
                  <c:v>36.806740035978478</c:v>
                </c:pt>
                <c:pt idx="231">
                  <c:v>39.335675964872415</c:v>
                </c:pt>
                <c:pt idx="232">
                  <c:v>36.709438470571335</c:v>
                </c:pt>
                <c:pt idx="233">
                  <c:v>32.630800806601009</c:v>
                </c:pt>
                <c:pt idx="234">
                  <c:v>94.980270806747214</c:v>
                </c:pt>
                <c:pt idx="235">
                  <c:v>52.46751883227703</c:v>
                </c:pt>
                <c:pt idx="236">
                  <c:v>21.486127300346524</c:v>
                </c:pt>
                <c:pt idx="237">
                  <c:v>72.731037051712477</c:v>
                </c:pt>
                <c:pt idx="238">
                  <c:v>67.673722748764902</c:v>
                </c:pt>
                <c:pt idx="239">
                  <c:v>37.61994911240707</c:v>
                </c:pt>
                <c:pt idx="240">
                  <c:v>28.027150930444201</c:v>
                </c:pt>
                <c:pt idx="241">
                  <c:v>27.364423788099774</c:v>
                </c:pt>
                <c:pt idx="242">
                  <c:v>27.364423788099774</c:v>
                </c:pt>
                <c:pt idx="243">
                  <c:v>29.783408289856403</c:v>
                </c:pt>
                <c:pt idx="244">
                  <c:v>28.09107309395689</c:v>
                </c:pt>
                <c:pt idx="245">
                  <c:v>89.394088504753057</c:v>
                </c:pt>
                <c:pt idx="246">
                  <c:v>81.902776550278489</c:v>
                </c:pt>
                <c:pt idx="247">
                  <c:v>81.362758243353582</c:v>
                </c:pt>
                <c:pt idx="248">
                  <c:v>82.731630352736104</c:v>
                </c:pt>
                <c:pt idx="249">
                  <c:v>48.620671548962846</c:v>
                </c:pt>
                <c:pt idx="250">
                  <c:v>82.931245912713933</c:v>
                </c:pt>
                <c:pt idx="251">
                  <c:v>82.475629296527899</c:v>
                </c:pt>
                <c:pt idx="252">
                  <c:v>48.274171774799626</c:v>
                </c:pt>
                <c:pt idx="253">
                  <c:v>27.744109812953617</c:v>
                </c:pt>
                <c:pt idx="254">
                  <c:v>29.77540657600499</c:v>
                </c:pt>
                <c:pt idx="255">
                  <c:v>28.631435989791978</c:v>
                </c:pt>
                <c:pt idx="256">
                  <c:v>28.112689925687032</c:v>
                </c:pt>
                <c:pt idx="257">
                  <c:v>27.605696311870158</c:v>
                </c:pt>
                <c:pt idx="258">
                  <c:v>27.605696311870158</c:v>
                </c:pt>
                <c:pt idx="259">
                  <c:v>30.115007167893602</c:v>
                </c:pt>
                <c:pt idx="260">
                  <c:v>26.356096208443319</c:v>
                </c:pt>
                <c:pt idx="261">
                  <c:v>24.99544652873</c:v>
                </c:pt>
                <c:pt idx="262">
                  <c:v>19.402776171925069</c:v>
                </c:pt>
                <c:pt idx="263">
                  <c:v>20.034992957548919</c:v>
                </c:pt>
                <c:pt idx="264">
                  <c:v>34.825302763501654</c:v>
                </c:pt>
                <c:pt idx="265">
                  <c:v>23.657046969037864</c:v>
                </c:pt>
                <c:pt idx="266">
                  <c:v>27.883128127433324</c:v>
                </c:pt>
                <c:pt idx="267">
                  <c:v>24.265904508323462</c:v>
                </c:pt>
                <c:pt idx="268">
                  <c:v>23.726985201973193</c:v>
                </c:pt>
                <c:pt idx="269">
                  <c:v>26.224093717129382</c:v>
                </c:pt>
                <c:pt idx="270">
                  <c:v>36.720489771128442</c:v>
                </c:pt>
                <c:pt idx="271">
                  <c:v>45.658566229768297</c:v>
                </c:pt>
                <c:pt idx="272">
                  <c:v>158.50168077348471</c:v>
                </c:pt>
                <c:pt idx="273">
                  <c:v>30.278881526719669</c:v>
                </c:pt>
                <c:pt idx="274">
                  <c:v>29.678590740789925</c:v>
                </c:pt>
                <c:pt idx="275">
                  <c:v>29.678590740789925</c:v>
                </c:pt>
                <c:pt idx="276">
                  <c:v>18.748880453113397</c:v>
                </c:pt>
                <c:pt idx="277">
                  <c:v>21.49566994362544</c:v>
                </c:pt>
                <c:pt idx="278">
                  <c:v>24.126732829292372</c:v>
                </c:pt>
                <c:pt idx="279">
                  <c:v>20.910998821864688</c:v>
                </c:pt>
                <c:pt idx="280">
                  <c:v>20.918889764816331</c:v>
                </c:pt>
                <c:pt idx="281">
                  <c:v>23.641265083134559</c:v>
                </c:pt>
                <c:pt idx="282">
                  <c:v>30.43805096834998</c:v>
                </c:pt>
                <c:pt idx="283">
                  <c:v>59.402739067407083</c:v>
                </c:pt>
                <c:pt idx="284">
                  <c:v>24.543347612625613</c:v>
                </c:pt>
                <c:pt idx="285">
                  <c:v>21.420726174688216</c:v>
                </c:pt>
                <c:pt idx="286">
                  <c:v>19.493496079873218</c:v>
                </c:pt>
                <c:pt idx="287">
                  <c:v>23.037034290665908</c:v>
                </c:pt>
                <c:pt idx="288">
                  <c:v>40.287014037028797</c:v>
                </c:pt>
                <c:pt idx="289">
                  <c:v>25.075870775011946</c:v>
                </c:pt>
                <c:pt idx="290">
                  <c:v>22.508726938614782</c:v>
                </c:pt>
                <c:pt idx="291">
                  <c:v>27.689936170868425</c:v>
                </c:pt>
                <c:pt idx="292">
                  <c:v>42.531628259022774</c:v>
                </c:pt>
                <c:pt idx="293">
                  <c:v>42.531628259022774</c:v>
                </c:pt>
                <c:pt idx="294">
                  <c:v>25.011065069237663</c:v>
                </c:pt>
                <c:pt idx="295">
                  <c:v>25.011065069237663</c:v>
                </c:pt>
                <c:pt idx="296">
                  <c:v>27.949428786757505</c:v>
                </c:pt>
                <c:pt idx="297">
                  <c:v>22.571234093876807</c:v>
                </c:pt>
                <c:pt idx="298">
                  <c:v>27.22145782275668</c:v>
                </c:pt>
                <c:pt idx="299">
                  <c:v>21.374235039132213</c:v>
                </c:pt>
                <c:pt idx="300">
                  <c:v>42.514732610369293</c:v>
                </c:pt>
                <c:pt idx="301">
                  <c:v>21.341622933041236</c:v>
                </c:pt>
                <c:pt idx="302">
                  <c:v>30.488032761487485</c:v>
                </c:pt>
                <c:pt idx="303">
                  <c:v>36.323284620881779</c:v>
                </c:pt>
                <c:pt idx="304">
                  <c:v>24.169759290292543</c:v>
                </c:pt>
                <c:pt idx="305">
                  <c:v>37.232580407531934</c:v>
                </c:pt>
                <c:pt idx="306">
                  <c:v>25.645564592852917</c:v>
                </c:pt>
                <c:pt idx="307">
                  <c:v>42.911546350196197</c:v>
                </c:pt>
                <c:pt idx="308">
                  <c:v>30.419264249808762</c:v>
                </c:pt>
                <c:pt idx="309">
                  <c:v>24.849609845026929</c:v>
                </c:pt>
                <c:pt idx="310">
                  <c:v>26.770224871558177</c:v>
                </c:pt>
                <c:pt idx="311">
                  <c:v>19.517352683422782</c:v>
                </c:pt>
                <c:pt idx="312">
                  <c:v>18.92871291163209</c:v>
                </c:pt>
                <c:pt idx="313">
                  <c:v>16.137710686885679</c:v>
                </c:pt>
                <c:pt idx="314">
                  <c:v>14.914358994936403</c:v>
                </c:pt>
                <c:pt idx="315">
                  <c:v>15.057485736801725</c:v>
                </c:pt>
                <c:pt idx="316">
                  <c:v>23.003120346486927</c:v>
                </c:pt>
                <c:pt idx="317">
                  <c:v>25.06714851707094</c:v>
                </c:pt>
                <c:pt idx="318">
                  <c:v>23.971088284849198</c:v>
                </c:pt>
                <c:pt idx="319">
                  <c:v>21.756988984896221</c:v>
                </c:pt>
                <c:pt idx="320">
                  <c:v>37.243894260079372</c:v>
                </c:pt>
                <c:pt idx="321">
                  <c:v>38.479244335784124</c:v>
                </c:pt>
                <c:pt idx="322">
                  <c:v>32.047864741722613</c:v>
                </c:pt>
                <c:pt idx="323">
                  <c:v>31.329977989015507</c:v>
                </c:pt>
                <c:pt idx="324">
                  <c:v>31.329977989015504</c:v>
                </c:pt>
                <c:pt idx="325">
                  <c:v>20.540349673701318</c:v>
                </c:pt>
                <c:pt idx="326">
                  <c:v>11.987466023275967</c:v>
                </c:pt>
                <c:pt idx="327">
                  <c:v>16.785651222719313</c:v>
                </c:pt>
                <c:pt idx="328">
                  <c:v>20.435344604423996</c:v>
                </c:pt>
                <c:pt idx="329">
                  <c:v>22.478879064866401</c:v>
                </c:pt>
                <c:pt idx="330">
                  <c:v>21.34162293304124</c:v>
                </c:pt>
                <c:pt idx="331">
                  <c:v>22.754744617798252</c:v>
                </c:pt>
                <c:pt idx="332">
                  <c:v>23.388017741632648</c:v>
                </c:pt>
                <c:pt idx="333">
                  <c:v>22.61569693321789</c:v>
                </c:pt>
                <c:pt idx="334">
                  <c:v>20.435344604423996</c:v>
                </c:pt>
                <c:pt idx="335">
                  <c:v>42.343984385087559</c:v>
                </c:pt>
                <c:pt idx="336">
                  <c:v>25.290320042498994</c:v>
                </c:pt>
                <c:pt idx="337">
                  <c:v>29.793029487866487</c:v>
                </c:pt>
                <c:pt idx="338">
                  <c:v>23.037390238854751</c:v>
                </c:pt>
                <c:pt idx="339">
                  <c:v>17.979945713778267</c:v>
                </c:pt>
                <c:pt idx="340">
                  <c:v>18.748329061957659</c:v>
                </c:pt>
                <c:pt idx="341">
                  <c:v>20.861080950349507</c:v>
                </c:pt>
                <c:pt idx="342">
                  <c:v>23.996696548407979</c:v>
                </c:pt>
                <c:pt idx="343">
                  <c:v>41.928811569911204</c:v>
                </c:pt>
                <c:pt idx="344">
                  <c:v>21.87172753412926</c:v>
                </c:pt>
                <c:pt idx="345">
                  <c:v>21.040042099559074</c:v>
                </c:pt>
                <c:pt idx="346">
                  <c:v>21.077685337291118</c:v>
                </c:pt>
                <c:pt idx="347">
                  <c:v>17.34429260772022</c:v>
                </c:pt>
                <c:pt idx="348">
                  <c:v>21.928637785879619</c:v>
                </c:pt>
                <c:pt idx="349">
                  <c:v>36.298337577576447</c:v>
                </c:pt>
                <c:pt idx="350">
                  <c:v>46.860233769466447</c:v>
                </c:pt>
                <c:pt idx="351">
                  <c:v>39.11058886468787</c:v>
                </c:pt>
                <c:pt idx="352">
                  <c:v>16.13067419949612</c:v>
                </c:pt>
                <c:pt idx="353">
                  <c:v>16.231459184355813</c:v>
                </c:pt>
                <c:pt idx="354">
                  <c:v>20.319647731923414</c:v>
                </c:pt>
                <c:pt idx="355">
                  <c:v>18.624126929862136</c:v>
                </c:pt>
                <c:pt idx="356">
                  <c:v>11.636905951089984</c:v>
                </c:pt>
                <c:pt idx="357">
                  <c:v>14.950571581219034</c:v>
                </c:pt>
                <c:pt idx="358">
                  <c:v>31.420672806692124</c:v>
                </c:pt>
                <c:pt idx="359">
                  <c:v>18.414450132494149</c:v>
                </c:pt>
                <c:pt idx="360">
                  <c:v>19.498576923069237</c:v>
                </c:pt>
                <c:pt idx="361">
                  <c:v>17.193548080858271</c:v>
                </c:pt>
                <c:pt idx="362">
                  <c:v>24.243746194903856</c:v>
                </c:pt>
                <c:pt idx="363">
                  <c:v>36.454044397249298</c:v>
                </c:pt>
                <c:pt idx="364">
                  <c:v>37.618106345319745</c:v>
                </c:pt>
              </c:numCache>
            </c:numRef>
          </c:yVal>
          <c:bubbleSize>
            <c:numRef>
              <c:f>'Wind &amp; PV PPAs vs Gas'!$L$31:$L$395</c:f>
              <c:numCache>
                <c:formatCode>0.0</c:formatCode>
                <c:ptCount val="365"/>
                <c:pt idx="0">
                  <c:v>30</c:v>
                </c:pt>
                <c:pt idx="1">
                  <c:v>30</c:v>
                </c:pt>
                <c:pt idx="2">
                  <c:v>19</c:v>
                </c:pt>
                <c:pt idx="3">
                  <c:v>12.6</c:v>
                </c:pt>
                <c:pt idx="4">
                  <c:v>230</c:v>
                </c:pt>
                <c:pt idx="5">
                  <c:v>20</c:v>
                </c:pt>
                <c:pt idx="6">
                  <c:v>14</c:v>
                </c:pt>
                <c:pt idx="7">
                  <c:v>10.08</c:v>
                </c:pt>
                <c:pt idx="8">
                  <c:v>48</c:v>
                </c:pt>
                <c:pt idx="9">
                  <c:v>250</c:v>
                </c:pt>
                <c:pt idx="10">
                  <c:v>250</c:v>
                </c:pt>
                <c:pt idx="11">
                  <c:v>21</c:v>
                </c:pt>
                <c:pt idx="12">
                  <c:v>50</c:v>
                </c:pt>
                <c:pt idx="13">
                  <c:v>6</c:v>
                </c:pt>
                <c:pt idx="14">
                  <c:v>19</c:v>
                </c:pt>
                <c:pt idx="15">
                  <c:v>20</c:v>
                </c:pt>
                <c:pt idx="16">
                  <c:v>50</c:v>
                </c:pt>
                <c:pt idx="17">
                  <c:v>20</c:v>
                </c:pt>
                <c:pt idx="18">
                  <c:v>20</c:v>
                </c:pt>
                <c:pt idx="19">
                  <c:v>50</c:v>
                </c:pt>
                <c:pt idx="20">
                  <c:v>300</c:v>
                </c:pt>
                <c:pt idx="21">
                  <c:v>40</c:v>
                </c:pt>
                <c:pt idx="22">
                  <c:v>29</c:v>
                </c:pt>
                <c:pt idx="23">
                  <c:v>66</c:v>
                </c:pt>
                <c:pt idx="24">
                  <c:v>25</c:v>
                </c:pt>
                <c:pt idx="25">
                  <c:v>125</c:v>
                </c:pt>
                <c:pt idx="26">
                  <c:v>25.8</c:v>
                </c:pt>
                <c:pt idx="27">
                  <c:v>32</c:v>
                </c:pt>
                <c:pt idx="28">
                  <c:v>20</c:v>
                </c:pt>
                <c:pt idx="29">
                  <c:v>23</c:v>
                </c:pt>
                <c:pt idx="30">
                  <c:v>12</c:v>
                </c:pt>
                <c:pt idx="31">
                  <c:v>10</c:v>
                </c:pt>
                <c:pt idx="32">
                  <c:v>20</c:v>
                </c:pt>
                <c:pt idx="33">
                  <c:v>150</c:v>
                </c:pt>
                <c:pt idx="34">
                  <c:v>45</c:v>
                </c:pt>
                <c:pt idx="35">
                  <c:v>30</c:v>
                </c:pt>
                <c:pt idx="36">
                  <c:v>5.5</c:v>
                </c:pt>
                <c:pt idx="37">
                  <c:v>23</c:v>
                </c:pt>
                <c:pt idx="38">
                  <c:v>62.5</c:v>
                </c:pt>
                <c:pt idx="39">
                  <c:v>130</c:v>
                </c:pt>
                <c:pt idx="40">
                  <c:v>14</c:v>
                </c:pt>
                <c:pt idx="41">
                  <c:v>20</c:v>
                </c:pt>
                <c:pt idx="42">
                  <c:v>9</c:v>
                </c:pt>
                <c:pt idx="43">
                  <c:v>7.65</c:v>
                </c:pt>
                <c:pt idx="44">
                  <c:v>60</c:v>
                </c:pt>
                <c:pt idx="45">
                  <c:v>309</c:v>
                </c:pt>
                <c:pt idx="46">
                  <c:v>20</c:v>
                </c:pt>
                <c:pt idx="47">
                  <c:v>270</c:v>
                </c:pt>
                <c:pt idx="48">
                  <c:v>110</c:v>
                </c:pt>
                <c:pt idx="49">
                  <c:v>26</c:v>
                </c:pt>
                <c:pt idx="50">
                  <c:v>250</c:v>
                </c:pt>
                <c:pt idx="51">
                  <c:v>30</c:v>
                </c:pt>
                <c:pt idx="52">
                  <c:v>20</c:v>
                </c:pt>
                <c:pt idx="53">
                  <c:v>150</c:v>
                </c:pt>
                <c:pt idx="54">
                  <c:v>110</c:v>
                </c:pt>
                <c:pt idx="55">
                  <c:v>127</c:v>
                </c:pt>
                <c:pt idx="56">
                  <c:v>150</c:v>
                </c:pt>
                <c:pt idx="57">
                  <c:v>23</c:v>
                </c:pt>
                <c:pt idx="58">
                  <c:v>20</c:v>
                </c:pt>
                <c:pt idx="59">
                  <c:v>6</c:v>
                </c:pt>
                <c:pt idx="60">
                  <c:v>150</c:v>
                </c:pt>
                <c:pt idx="61">
                  <c:v>250</c:v>
                </c:pt>
                <c:pt idx="62">
                  <c:v>9</c:v>
                </c:pt>
                <c:pt idx="63">
                  <c:v>20</c:v>
                </c:pt>
                <c:pt idx="64">
                  <c:v>19</c:v>
                </c:pt>
                <c:pt idx="65">
                  <c:v>20</c:v>
                </c:pt>
                <c:pt idx="66">
                  <c:v>30</c:v>
                </c:pt>
                <c:pt idx="67">
                  <c:v>20</c:v>
                </c:pt>
                <c:pt idx="68">
                  <c:v>15</c:v>
                </c:pt>
                <c:pt idx="69">
                  <c:v>15</c:v>
                </c:pt>
                <c:pt idx="70">
                  <c:v>200</c:v>
                </c:pt>
                <c:pt idx="71">
                  <c:v>20</c:v>
                </c:pt>
                <c:pt idx="72">
                  <c:v>20</c:v>
                </c:pt>
                <c:pt idx="73">
                  <c:v>20</c:v>
                </c:pt>
                <c:pt idx="74">
                  <c:v>20</c:v>
                </c:pt>
                <c:pt idx="75">
                  <c:v>20</c:v>
                </c:pt>
                <c:pt idx="76">
                  <c:v>102</c:v>
                </c:pt>
                <c:pt idx="77">
                  <c:v>20</c:v>
                </c:pt>
                <c:pt idx="78">
                  <c:v>250</c:v>
                </c:pt>
                <c:pt idx="79">
                  <c:v>20</c:v>
                </c:pt>
                <c:pt idx="80">
                  <c:v>20.8</c:v>
                </c:pt>
                <c:pt idx="81">
                  <c:v>10</c:v>
                </c:pt>
                <c:pt idx="82">
                  <c:v>50</c:v>
                </c:pt>
                <c:pt idx="83">
                  <c:v>20</c:v>
                </c:pt>
                <c:pt idx="84">
                  <c:v>20</c:v>
                </c:pt>
                <c:pt idx="85">
                  <c:v>250</c:v>
                </c:pt>
                <c:pt idx="86">
                  <c:v>20</c:v>
                </c:pt>
                <c:pt idx="87">
                  <c:v>28.8</c:v>
                </c:pt>
                <c:pt idx="88">
                  <c:v>45</c:v>
                </c:pt>
                <c:pt idx="89">
                  <c:v>20</c:v>
                </c:pt>
                <c:pt idx="90">
                  <c:v>20</c:v>
                </c:pt>
                <c:pt idx="91">
                  <c:v>20</c:v>
                </c:pt>
                <c:pt idx="92">
                  <c:v>20</c:v>
                </c:pt>
                <c:pt idx="93">
                  <c:v>20</c:v>
                </c:pt>
                <c:pt idx="94">
                  <c:v>20</c:v>
                </c:pt>
                <c:pt idx="95">
                  <c:v>48</c:v>
                </c:pt>
                <c:pt idx="96">
                  <c:v>40</c:v>
                </c:pt>
                <c:pt idx="97">
                  <c:v>12</c:v>
                </c:pt>
                <c:pt idx="98">
                  <c:v>50</c:v>
                </c:pt>
                <c:pt idx="99">
                  <c:v>40</c:v>
                </c:pt>
                <c:pt idx="100">
                  <c:v>20</c:v>
                </c:pt>
                <c:pt idx="101">
                  <c:v>20</c:v>
                </c:pt>
                <c:pt idx="102">
                  <c:v>12</c:v>
                </c:pt>
                <c:pt idx="103">
                  <c:v>15</c:v>
                </c:pt>
                <c:pt idx="104">
                  <c:v>20</c:v>
                </c:pt>
                <c:pt idx="105">
                  <c:v>20</c:v>
                </c:pt>
                <c:pt idx="106">
                  <c:v>20</c:v>
                </c:pt>
                <c:pt idx="107">
                  <c:v>20</c:v>
                </c:pt>
                <c:pt idx="108">
                  <c:v>7.3140000000000001</c:v>
                </c:pt>
                <c:pt idx="109">
                  <c:v>20</c:v>
                </c:pt>
                <c:pt idx="110">
                  <c:v>150</c:v>
                </c:pt>
                <c:pt idx="111">
                  <c:v>7</c:v>
                </c:pt>
                <c:pt idx="112">
                  <c:v>10.416</c:v>
                </c:pt>
                <c:pt idx="113">
                  <c:v>20</c:v>
                </c:pt>
                <c:pt idx="114">
                  <c:v>26.66</c:v>
                </c:pt>
                <c:pt idx="115">
                  <c:v>10.3</c:v>
                </c:pt>
                <c:pt idx="116">
                  <c:v>157.5</c:v>
                </c:pt>
                <c:pt idx="117">
                  <c:v>30</c:v>
                </c:pt>
                <c:pt idx="118">
                  <c:v>20</c:v>
                </c:pt>
                <c:pt idx="119">
                  <c:v>30</c:v>
                </c:pt>
                <c:pt idx="120">
                  <c:v>93.6</c:v>
                </c:pt>
                <c:pt idx="121">
                  <c:v>75</c:v>
                </c:pt>
                <c:pt idx="122">
                  <c:v>56</c:v>
                </c:pt>
                <c:pt idx="123">
                  <c:v>56</c:v>
                </c:pt>
                <c:pt idx="124">
                  <c:v>105</c:v>
                </c:pt>
                <c:pt idx="125">
                  <c:v>60</c:v>
                </c:pt>
                <c:pt idx="126">
                  <c:v>60</c:v>
                </c:pt>
                <c:pt idx="127">
                  <c:v>52</c:v>
                </c:pt>
                <c:pt idx="128">
                  <c:v>120</c:v>
                </c:pt>
                <c:pt idx="129">
                  <c:v>30</c:v>
                </c:pt>
                <c:pt idx="130">
                  <c:v>101.3</c:v>
                </c:pt>
                <c:pt idx="131">
                  <c:v>51</c:v>
                </c:pt>
                <c:pt idx="132">
                  <c:v>76.5</c:v>
                </c:pt>
                <c:pt idx="133">
                  <c:v>30</c:v>
                </c:pt>
                <c:pt idx="134">
                  <c:v>80</c:v>
                </c:pt>
                <c:pt idx="135">
                  <c:v>103</c:v>
                </c:pt>
                <c:pt idx="136">
                  <c:v>40</c:v>
                </c:pt>
                <c:pt idx="137">
                  <c:v>11.4</c:v>
                </c:pt>
                <c:pt idx="138">
                  <c:v>20</c:v>
                </c:pt>
                <c:pt idx="139">
                  <c:v>20</c:v>
                </c:pt>
                <c:pt idx="140">
                  <c:v>20</c:v>
                </c:pt>
                <c:pt idx="141">
                  <c:v>15</c:v>
                </c:pt>
                <c:pt idx="142">
                  <c:v>20</c:v>
                </c:pt>
                <c:pt idx="143">
                  <c:v>20</c:v>
                </c:pt>
                <c:pt idx="144">
                  <c:v>14.7</c:v>
                </c:pt>
                <c:pt idx="145">
                  <c:v>19.5</c:v>
                </c:pt>
                <c:pt idx="146">
                  <c:v>19.5</c:v>
                </c:pt>
                <c:pt idx="147">
                  <c:v>100</c:v>
                </c:pt>
                <c:pt idx="148">
                  <c:v>40</c:v>
                </c:pt>
                <c:pt idx="149">
                  <c:v>50</c:v>
                </c:pt>
                <c:pt idx="150">
                  <c:v>30</c:v>
                </c:pt>
                <c:pt idx="151">
                  <c:v>45</c:v>
                </c:pt>
                <c:pt idx="152">
                  <c:v>130</c:v>
                </c:pt>
                <c:pt idx="153">
                  <c:v>80</c:v>
                </c:pt>
                <c:pt idx="154">
                  <c:v>6</c:v>
                </c:pt>
                <c:pt idx="155">
                  <c:v>25</c:v>
                </c:pt>
                <c:pt idx="156">
                  <c:v>62.25</c:v>
                </c:pt>
                <c:pt idx="157">
                  <c:v>70</c:v>
                </c:pt>
                <c:pt idx="158">
                  <c:v>70</c:v>
                </c:pt>
                <c:pt idx="159">
                  <c:v>10.5</c:v>
                </c:pt>
                <c:pt idx="160">
                  <c:v>20</c:v>
                </c:pt>
                <c:pt idx="161">
                  <c:v>30</c:v>
                </c:pt>
                <c:pt idx="162">
                  <c:v>81</c:v>
                </c:pt>
                <c:pt idx="163">
                  <c:v>54</c:v>
                </c:pt>
                <c:pt idx="164">
                  <c:v>6.8</c:v>
                </c:pt>
                <c:pt idx="165">
                  <c:v>20</c:v>
                </c:pt>
                <c:pt idx="166">
                  <c:v>50.6</c:v>
                </c:pt>
                <c:pt idx="167">
                  <c:v>52</c:v>
                </c:pt>
                <c:pt idx="168">
                  <c:v>80</c:v>
                </c:pt>
                <c:pt idx="169">
                  <c:v>4.9000000000000004</c:v>
                </c:pt>
                <c:pt idx="170">
                  <c:v>3.6</c:v>
                </c:pt>
                <c:pt idx="171">
                  <c:v>100</c:v>
                </c:pt>
                <c:pt idx="172">
                  <c:v>80</c:v>
                </c:pt>
                <c:pt idx="173">
                  <c:v>100</c:v>
                </c:pt>
                <c:pt idx="174">
                  <c:v>46</c:v>
                </c:pt>
                <c:pt idx="175">
                  <c:v>100.815</c:v>
                </c:pt>
                <c:pt idx="176">
                  <c:v>7.06</c:v>
                </c:pt>
                <c:pt idx="177">
                  <c:v>13</c:v>
                </c:pt>
                <c:pt idx="178">
                  <c:v>20</c:v>
                </c:pt>
                <c:pt idx="179">
                  <c:v>27.6</c:v>
                </c:pt>
                <c:pt idx="180">
                  <c:v>125</c:v>
                </c:pt>
                <c:pt idx="181">
                  <c:v>150</c:v>
                </c:pt>
                <c:pt idx="182">
                  <c:v>180</c:v>
                </c:pt>
                <c:pt idx="183">
                  <c:v>20</c:v>
                </c:pt>
                <c:pt idx="184">
                  <c:v>30</c:v>
                </c:pt>
                <c:pt idx="185">
                  <c:v>30</c:v>
                </c:pt>
                <c:pt idx="186">
                  <c:v>10</c:v>
                </c:pt>
                <c:pt idx="187">
                  <c:v>10</c:v>
                </c:pt>
                <c:pt idx="188">
                  <c:v>150</c:v>
                </c:pt>
                <c:pt idx="189">
                  <c:v>10.88</c:v>
                </c:pt>
                <c:pt idx="190">
                  <c:v>52</c:v>
                </c:pt>
                <c:pt idx="191">
                  <c:v>52</c:v>
                </c:pt>
                <c:pt idx="192">
                  <c:v>25</c:v>
                </c:pt>
                <c:pt idx="193">
                  <c:v>46.2</c:v>
                </c:pt>
                <c:pt idx="194">
                  <c:v>71.400000000000006</c:v>
                </c:pt>
                <c:pt idx="195">
                  <c:v>118.5</c:v>
                </c:pt>
                <c:pt idx="196">
                  <c:v>170</c:v>
                </c:pt>
                <c:pt idx="197">
                  <c:v>146</c:v>
                </c:pt>
                <c:pt idx="198">
                  <c:v>55</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26</c:v>
                </c:pt>
                <c:pt idx="214">
                  <c:v>8.16</c:v>
                </c:pt>
                <c:pt idx="215">
                  <c:v>20.399999999999999</c:v>
                </c:pt>
                <c:pt idx="216">
                  <c:v>100</c:v>
                </c:pt>
                <c:pt idx="217">
                  <c:v>20</c:v>
                </c:pt>
                <c:pt idx="218">
                  <c:v>60</c:v>
                </c:pt>
                <c:pt idx="219">
                  <c:v>20</c:v>
                </c:pt>
                <c:pt idx="220">
                  <c:v>100</c:v>
                </c:pt>
                <c:pt idx="221">
                  <c:v>100</c:v>
                </c:pt>
                <c:pt idx="222">
                  <c:v>24.9</c:v>
                </c:pt>
                <c:pt idx="223">
                  <c:v>150</c:v>
                </c:pt>
                <c:pt idx="224">
                  <c:v>80</c:v>
                </c:pt>
                <c:pt idx="225">
                  <c:v>7.8</c:v>
                </c:pt>
                <c:pt idx="226">
                  <c:v>200</c:v>
                </c:pt>
                <c:pt idx="227">
                  <c:v>7.2</c:v>
                </c:pt>
                <c:pt idx="228">
                  <c:v>14.7</c:v>
                </c:pt>
                <c:pt idx="229">
                  <c:v>45.9</c:v>
                </c:pt>
                <c:pt idx="230">
                  <c:v>100</c:v>
                </c:pt>
                <c:pt idx="231">
                  <c:v>60</c:v>
                </c:pt>
                <c:pt idx="232">
                  <c:v>20</c:v>
                </c:pt>
                <c:pt idx="233">
                  <c:v>17</c:v>
                </c:pt>
                <c:pt idx="234">
                  <c:v>49</c:v>
                </c:pt>
                <c:pt idx="235">
                  <c:v>56</c:v>
                </c:pt>
                <c:pt idx="236">
                  <c:v>130</c:v>
                </c:pt>
                <c:pt idx="237">
                  <c:v>78.400000000000006</c:v>
                </c:pt>
                <c:pt idx="238">
                  <c:v>49.36</c:v>
                </c:pt>
                <c:pt idx="239">
                  <c:v>52.5</c:v>
                </c:pt>
                <c:pt idx="240">
                  <c:v>40</c:v>
                </c:pt>
                <c:pt idx="241">
                  <c:v>86</c:v>
                </c:pt>
                <c:pt idx="242">
                  <c:v>74</c:v>
                </c:pt>
                <c:pt idx="243">
                  <c:v>50</c:v>
                </c:pt>
                <c:pt idx="244">
                  <c:v>100</c:v>
                </c:pt>
                <c:pt idx="245">
                  <c:v>19.59</c:v>
                </c:pt>
                <c:pt idx="246">
                  <c:v>19.579999999999998</c:v>
                </c:pt>
                <c:pt idx="247">
                  <c:v>19.579999999999998</c:v>
                </c:pt>
                <c:pt idx="248">
                  <c:v>19.600000000000001</c:v>
                </c:pt>
                <c:pt idx="249">
                  <c:v>5</c:v>
                </c:pt>
                <c:pt idx="250">
                  <c:v>8.4</c:v>
                </c:pt>
                <c:pt idx="251">
                  <c:v>8.4</c:v>
                </c:pt>
                <c:pt idx="252">
                  <c:v>252.32</c:v>
                </c:pt>
                <c:pt idx="253">
                  <c:v>100</c:v>
                </c:pt>
                <c:pt idx="254">
                  <c:v>200</c:v>
                </c:pt>
                <c:pt idx="255">
                  <c:v>62.5</c:v>
                </c:pt>
                <c:pt idx="256">
                  <c:v>50</c:v>
                </c:pt>
                <c:pt idx="257">
                  <c:v>25</c:v>
                </c:pt>
                <c:pt idx="258">
                  <c:v>25</c:v>
                </c:pt>
                <c:pt idx="259">
                  <c:v>50</c:v>
                </c:pt>
                <c:pt idx="260">
                  <c:v>150</c:v>
                </c:pt>
                <c:pt idx="261">
                  <c:v>200</c:v>
                </c:pt>
                <c:pt idx="262">
                  <c:v>45</c:v>
                </c:pt>
                <c:pt idx="263">
                  <c:v>150</c:v>
                </c:pt>
                <c:pt idx="264">
                  <c:v>50</c:v>
                </c:pt>
                <c:pt idx="265">
                  <c:v>50</c:v>
                </c:pt>
                <c:pt idx="266">
                  <c:v>30</c:v>
                </c:pt>
                <c:pt idx="267">
                  <c:v>100</c:v>
                </c:pt>
                <c:pt idx="268">
                  <c:v>57.5</c:v>
                </c:pt>
                <c:pt idx="269">
                  <c:v>120</c:v>
                </c:pt>
                <c:pt idx="270">
                  <c:v>10</c:v>
                </c:pt>
                <c:pt idx="271">
                  <c:v>106.688</c:v>
                </c:pt>
                <c:pt idx="272">
                  <c:v>6.3</c:v>
                </c:pt>
                <c:pt idx="273">
                  <c:v>100</c:v>
                </c:pt>
                <c:pt idx="274">
                  <c:v>74.5</c:v>
                </c:pt>
                <c:pt idx="275">
                  <c:v>74.5</c:v>
                </c:pt>
                <c:pt idx="276">
                  <c:v>300</c:v>
                </c:pt>
                <c:pt idx="277">
                  <c:v>250</c:v>
                </c:pt>
                <c:pt idx="278">
                  <c:v>50</c:v>
                </c:pt>
                <c:pt idx="279">
                  <c:v>101</c:v>
                </c:pt>
                <c:pt idx="280">
                  <c:v>200</c:v>
                </c:pt>
                <c:pt idx="281">
                  <c:v>100</c:v>
                </c:pt>
                <c:pt idx="282">
                  <c:v>80</c:v>
                </c:pt>
                <c:pt idx="283">
                  <c:v>5.6814814814814811</c:v>
                </c:pt>
                <c:pt idx="284">
                  <c:v>60</c:v>
                </c:pt>
                <c:pt idx="285">
                  <c:v>30</c:v>
                </c:pt>
                <c:pt idx="286">
                  <c:v>58</c:v>
                </c:pt>
                <c:pt idx="287">
                  <c:v>122</c:v>
                </c:pt>
                <c:pt idx="288">
                  <c:v>42</c:v>
                </c:pt>
                <c:pt idx="289">
                  <c:v>68</c:v>
                </c:pt>
                <c:pt idx="290">
                  <c:v>20</c:v>
                </c:pt>
                <c:pt idx="291">
                  <c:v>35</c:v>
                </c:pt>
                <c:pt idx="292">
                  <c:v>40</c:v>
                </c:pt>
                <c:pt idx="293">
                  <c:v>10</c:v>
                </c:pt>
                <c:pt idx="294">
                  <c:v>50</c:v>
                </c:pt>
                <c:pt idx="295">
                  <c:v>50</c:v>
                </c:pt>
                <c:pt idx="296">
                  <c:v>86</c:v>
                </c:pt>
                <c:pt idx="297">
                  <c:v>102.5</c:v>
                </c:pt>
                <c:pt idx="298">
                  <c:v>100</c:v>
                </c:pt>
                <c:pt idx="299">
                  <c:v>100</c:v>
                </c:pt>
                <c:pt idx="300">
                  <c:v>10.5</c:v>
                </c:pt>
                <c:pt idx="301">
                  <c:v>20</c:v>
                </c:pt>
                <c:pt idx="302">
                  <c:v>144</c:v>
                </c:pt>
                <c:pt idx="303">
                  <c:v>13</c:v>
                </c:pt>
                <c:pt idx="304">
                  <c:v>128</c:v>
                </c:pt>
                <c:pt idx="305">
                  <c:v>70</c:v>
                </c:pt>
                <c:pt idx="306">
                  <c:v>250</c:v>
                </c:pt>
                <c:pt idx="307">
                  <c:v>4.5999999999999996</c:v>
                </c:pt>
                <c:pt idx="308">
                  <c:v>50</c:v>
                </c:pt>
                <c:pt idx="309">
                  <c:v>22</c:v>
                </c:pt>
                <c:pt idx="310">
                  <c:v>160</c:v>
                </c:pt>
                <c:pt idx="311">
                  <c:v>120</c:v>
                </c:pt>
                <c:pt idx="312">
                  <c:v>50</c:v>
                </c:pt>
                <c:pt idx="313">
                  <c:v>50</c:v>
                </c:pt>
                <c:pt idx="314">
                  <c:v>300</c:v>
                </c:pt>
                <c:pt idx="315">
                  <c:v>400</c:v>
                </c:pt>
                <c:pt idx="316">
                  <c:v>80</c:v>
                </c:pt>
                <c:pt idx="317">
                  <c:v>62.5</c:v>
                </c:pt>
                <c:pt idx="318">
                  <c:v>17.5</c:v>
                </c:pt>
                <c:pt idx="319">
                  <c:v>66</c:v>
                </c:pt>
                <c:pt idx="320">
                  <c:v>100</c:v>
                </c:pt>
                <c:pt idx="321">
                  <c:v>9.3076923076923066</c:v>
                </c:pt>
                <c:pt idx="322">
                  <c:v>88</c:v>
                </c:pt>
                <c:pt idx="323">
                  <c:v>90</c:v>
                </c:pt>
                <c:pt idx="324">
                  <c:v>70</c:v>
                </c:pt>
                <c:pt idx="325">
                  <c:v>150</c:v>
                </c:pt>
                <c:pt idx="326">
                  <c:v>100</c:v>
                </c:pt>
                <c:pt idx="327">
                  <c:v>100</c:v>
                </c:pt>
                <c:pt idx="328">
                  <c:v>107</c:v>
                </c:pt>
                <c:pt idx="329">
                  <c:v>132</c:v>
                </c:pt>
                <c:pt idx="330">
                  <c:v>25</c:v>
                </c:pt>
                <c:pt idx="331">
                  <c:v>100</c:v>
                </c:pt>
                <c:pt idx="332">
                  <c:v>44</c:v>
                </c:pt>
                <c:pt idx="333">
                  <c:v>100</c:v>
                </c:pt>
                <c:pt idx="334">
                  <c:v>100</c:v>
                </c:pt>
                <c:pt idx="335">
                  <c:v>50</c:v>
                </c:pt>
                <c:pt idx="336">
                  <c:v>50.5</c:v>
                </c:pt>
                <c:pt idx="337">
                  <c:v>50</c:v>
                </c:pt>
                <c:pt idx="338">
                  <c:v>160.5</c:v>
                </c:pt>
                <c:pt idx="339">
                  <c:v>200</c:v>
                </c:pt>
                <c:pt idx="340">
                  <c:v>127.86</c:v>
                </c:pt>
                <c:pt idx="341">
                  <c:v>100</c:v>
                </c:pt>
                <c:pt idx="342">
                  <c:v>150</c:v>
                </c:pt>
                <c:pt idx="343">
                  <c:v>50</c:v>
                </c:pt>
                <c:pt idx="344">
                  <c:v>100</c:v>
                </c:pt>
                <c:pt idx="345">
                  <c:v>200</c:v>
                </c:pt>
                <c:pt idx="346">
                  <c:v>233</c:v>
                </c:pt>
                <c:pt idx="347">
                  <c:v>63</c:v>
                </c:pt>
                <c:pt idx="348">
                  <c:v>26</c:v>
                </c:pt>
                <c:pt idx="349">
                  <c:v>7.5</c:v>
                </c:pt>
                <c:pt idx="350">
                  <c:v>90</c:v>
                </c:pt>
                <c:pt idx="351">
                  <c:v>500</c:v>
                </c:pt>
                <c:pt idx="352">
                  <c:v>190</c:v>
                </c:pt>
                <c:pt idx="353">
                  <c:v>50</c:v>
                </c:pt>
                <c:pt idx="354">
                  <c:v>50</c:v>
                </c:pt>
                <c:pt idx="355">
                  <c:v>130</c:v>
                </c:pt>
                <c:pt idx="356">
                  <c:v>150</c:v>
                </c:pt>
                <c:pt idx="357">
                  <c:v>300</c:v>
                </c:pt>
                <c:pt idx="358">
                  <c:v>30</c:v>
                </c:pt>
                <c:pt idx="359">
                  <c:v>350</c:v>
                </c:pt>
                <c:pt idx="360">
                  <c:v>250</c:v>
                </c:pt>
                <c:pt idx="361">
                  <c:v>90</c:v>
                </c:pt>
                <c:pt idx="362">
                  <c:v>200</c:v>
                </c:pt>
                <c:pt idx="363">
                  <c:v>100</c:v>
                </c:pt>
                <c:pt idx="364">
                  <c:v>125</c:v>
                </c:pt>
              </c:numCache>
            </c:numRef>
          </c:bubbleSize>
          <c:bubble3D val="0"/>
          <c:extLst>
            <c:ext xmlns:c16="http://schemas.microsoft.com/office/drawing/2014/chart" uri="{C3380CC4-5D6E-409C-BE32-E72D297353CC}">
              <c16:uniqueId val="{00000000-42C2-48A0-AA9D-44B682E836D8}"/>
            </c:ext>
          </c:extLst>
        </c:ser>
        <c:ser>
          <c:idx val="0"/>
          <c:order val="1"/>
          <c:tx>
            <c:v>  Utility-Scale Wind (327 PPAs totaling 34.4 GW)</c:v>
          </c:tx>
          <c:spPr>
            <a:noFill/>
            <a:ln w="6350">
              <a:solidFill>
                <a:schemeClr val="accent1"/>
              </a:solidFill>
              <a:prstDash val="solid"/>
            </a:ln>
          </c:spPr>
          <c:invertIfNegative val="1"/>
          <c:xVal>
            <c:numRef>
              <c:f>'Wind &amp; PV PPAs vs Gas'!$F$68:$F$414</c:f>
              <c:numCache>
                <c:formatCode>m/d/yyyy</c:formatCode>
                <c:ptCount val="347"/>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41257</c:v>
                </c:pt>
                <c:pt idx="156">
                  <c:v>41290</c:v>
                </c:pt>
                <c:pt idx="157">
                  <c:v>41312</c:v>
                </c:pt>
                <c:pt idx="158">
                  <c:v>41380</c:v>
                </c:pt>
                <c:pt idx="159">
                  <c:v>41400</c:v>
                </c:pt>
                <c:pt idx="160">
                  <c:v>41418</c:v>
                </c:pt>
                <c:pt idx="161">
                  <c:v>41426</c:v>
                </c:pt>
                <c:pt idx="162">
                  <c:v>41426</c:v>
                </c:pt>
                <c:pt idx="163">
                  <c:v>41430</c:v>
                </c:pt>
                <c:pt idx="164">
                  <c:v>41440</c:v>
                </c:pt>
                <c:pt idx="165">
                  <c:v>41440</c:v>
                </c:pt>
                <c:pt idx="166">
                  <c:v>41446</c:v>
                </c:pt>
                <c:pt idx="167">
                  <c:v>41453</c:v>
                </c:pt>
                <c:pt idx="168">
                  <c:v>41457</c:v>
                </c:pt>
                <c:pt idx="169">
                  <c:v>41457</c:v>
                </c:pt>
                <c:pt idx="170">
                  <c:v>41462</c:v>
                </c:pt>
                <c:pt idx="171">
                  <c:v>41463</c:v>
                </c:pt>
                <c:pt idx="172">
                  <c:v>41465</c:v>
                </c:pt>
                <c:pt idx="173">
                  <c:v>41472</c:v>
                </c:pt>
                <c:pt idx="174">
                  <c:v>41479</c:v>
                </c:pt>
                <c:pt idx="175">
                  <c:v>41498</c:v>
                </c:pt>
                <c:pt idx="176">
                  <c:v>41506</c:v>
                </c:pt>
                <c:pt idx="177">
                  <c:v>41506</c:v>
                </c:pt>
                <c:pt idx="178">
                  <c:v>41528</c:v>
                </c:pt>
                <c:pt idx="179">
                  <c:v>41556</c:v>
                </c:pt>
                <c:pt idx="180">
                  <c:v>41557</c:v>
                </c:pt>
                <c:pt idx="181">
                  <c:v>41557</c:v>
                </c:pt>
                <c:pt idx="182">
                  <c:v>41557</c:v>
                </c:pt>
                <c:pt idx="183">
                  <c:v>41564</c:v>
                </c:pt>
                <c:pt idx="184">
                  <c:v>41572</c:v>
                </c:pt>
                <c:pt idx="185">
                  <c:v>41579</c:v>
                </c:pt>
                <c:pt idx="186">
                  <c:v>41584</c:v>
                </c:pt>
                <c:pt idx="187">
                  <c:v>41584</c:v>
                </c:pt>
                <c:pt idx="188">
                  <c:v>41596</c:v>
                </c:pt>
                <c:pt idx="189">
                  <c:v>41596</c:v>
                </c:pt>
                <c:pt idx="190">
                  <c:v>41619</c:v>
                </c:pt>
                <c:pt idx="191">
                  <c:v>41628</c:v>
                </c:pt>
                <c:pt idx="192">
                  <c:v>41635</c:v>
                </c:pt>
                <c:pt idx="193">
                  <c:v>41660</c:v>
                </c:pt>
                <c:pt idx="194">
                  <c:v>41662</c:v>
                </c:pt>
                <c:pt idx="195">
                  <c:v>41663</c:v>
                </c:pt>
                <c:pt idx="196">
                  <c:v>41697</c:v>
                </c:pt>
                <c:pt idx="197">
                  <c:v>41801</c:v>
                </c:pt>
                <c:pt idx="198">
                  <c:v>41821</c:v>
                </c:pt>
                <c:pt idx="199">
                  <c:v>41852</c:v>
                </c:pt>
                <c:pt idx="200">
                  <c:v>41852</c:v>
                </c:pt>
                <c:pt idx="201">
                  <c:v>41865</c:v>
                </c:pt>
                <c:pt idx="202">
                  <c:v>41893</c:v>
                </c:pt>
                <c:pt idx="203">
                  <c:v>41906</c:v>
                </c:pt>
                <c:pt idx="204">
                  <c:v>41942</c:v>
                </c:pt>
                <c:pt idx="205">
                  <c:v>41974</c:v>
                </c:pt>
                <c:pt idx="206">
                  <c:v>41974</c:v>
                </c:pt>
                <c:pt idx="207">
                  <c:v>41974</c:v>
                </c:pt>
                <c:pt idx="208">
                  <c:v>41990</c:v>
                </c:pt>
                <c:pt idx="209">
                  <c:v>41990</c:v>
                </c:pt>
                <c:pt idx="210">
                  <c:v>42004</c:v>
                </c:pt>
                <c:pt idx="211">
                  <c:v>42087</c:v>
                </c:pt>
                <c:pt idx="212">
                  <c:v>42101</c:v>
                </c:pt>
                <c:pt idx="213">
                  <c:v>42118</c:v>
                </c:pt>
                <c:pt idx="214">
                  <c:v>42125</c:v>
                </c:pt>
                <c:pt idx="215">
                  <c:v>42125</c:v>
                </c:pt>
                <c:pt idx="216">
                  <c:v>42128</c:v>
                </c:pt>
                <c:pt idx="217">
                  <c:v>42146</c:v>
                </c:pt>
                <c:pt idx="218">
                  <c:v>42164</c:v>
                </c:pt>
                <c:pt idx="219">
                  <c:v>42193</c:v>
                </c:pt>
                <c:pt idx="220">
                  <c:v>42209</c:v>
                </c:pt>
                <c:pt idx="221">
                  <c:v>42223</c:v>
                </c:pt>
                <c:pt idx="222">
                  <c:v>42262</c:v>
                </c:pt>
                <c:pt idx="223">
                  <c:v>42262</c:v>
                </c:pt>
                <c:pt idx="224">
                  <c:v>42264</c:v>
                </c:pt>
                <c:pt idx="225">
                  <c:v>42278</c:v>
                </c:pt>
                <c:pt idx="226">
                  <c:v>42286</c:v>
                </c:pt>
                <c:pt idx="227">
                  <c:v>42293</c:v>
                </c:pt>
                <c:pt idx="228">
                  <c:v>42304</c:v>
                </c:pt>
                <c:pt idx="229">
                  <c:v>42317</c:v>
                </c:pt>
                <c:pt idx="230">
                  <c:v>42327</c:v>
                </c:pt>
                <c:pt idx="231">
                  <c:v>42328</c:v>
                </c:pt>
                <c:pt idx="232">
                  <c:v>42342</c:v>
                </c:pt>
                <c:pt idx="233">
                  <c:v>42354</c:v>
                </c:pt>
                <c:pt idx="234">
                  <c:v>42356</c:v>
                </c:pt>
                <c:pt idx="235">
                  <c:v>42361</c:v>
                </c:pt>
                <c:pt idx="236">
                  <c:v>42377</c:v>
                </c:pt>
                <c:pt idx="237">
                  <c:v>42388</c:v>
                </c:pt>
                <c:pt idx="238">
                  <c:v>42401</c:v>
                </c:pt>
                <c:pt idx="239">
                  <c:v>42401</c:v>
                </c:pt>
                <c:pt idx="240">
                  <c:v>42402</c:v>
                </c:pt>
                <c:pt idx="241">
                  <c:v>42432</c:v>
                </c:pt>
                <c:pt idx="242">
                  <c:v>42433</c:v>
                </c:pt>
                <c:pt idx="243">
                  <c:v>42502</c:v>
                </c:pt>
                <c:pt idx="244">
                  <c:v>42521</c:v>
                </c:pt>
                <c:pt idx="245">
                  <c:v>42521</c:v>
                </c:pt>
                <c:pt idx="246">
                  <c:v>42569</c:v>
                </c:pt>
                <c:pt idx="247">
                  <c:v>42577</c:v>
                </c:pt>
                <c:pt idx="248">
                  <c:v>42593</c:v>
                </c:pt>
                <c:pt idx="249">
                  <c:v>42671</c:v>
                </c:pt>
                <c:pt idx="250">
                  <c:v>42671</c:v>
                </c:pt>
                <c:pt idx="251">
                  <c:v>42675</c:v>
                </c:pt>
                <c:pt idx="252">
                  <c:v>42685</c:v>
                </c:pt>
                <c:pt idx="253">
                  <c:v>42705</c:v>
                </c:pt>
                <c:pt idx="254">
                  <c:v>42709</c:v>
                </c:pt>
                <c:pt idx="255">
                  <c:v>42709</c:v>
                </c:pt>
                <c:pt idx="256">
                  <c:v>42710</c:v>
                </c:pt>
                <c:pt idx="257">
                  <c:v>42719</c:v>
                </c:pt>
                <c:pt idx="258">
                  <c:v>42736</c:v>
                </c:pt>
                <c:pt idx="259">
                  <c:v>42754</c:v>
                </c:pt>
                <c:pt idx="260">
                  <c:v>42762</c:v>
                </c:pt>
                <c:pt idx="261">
                  <c:v>42775</c:v>
                </c:pt>
                <c:pt idx="262">
                  <c:v>42783</c:v>
                </c:pt>
                <c:pt idx="263">
                  <c:v>42801</c:v>
                </c:pt>
                <c:pt idx="264">
                  <c:v>42801</c:v>
                </c:pt>
                <c:pt idx="265">
                  <c:v>42807</c:v>
                </c:pt>
                <c:pt idx="266">
                  <c:v>42808</c:v>
                </c:pt>
                <c:pt idx="267">
                  <c:v>42860</c:v>
                </c:pt>
                <c:pt idx="268">
                  <c:v>42872</c:v>
                </c:pt>
                <c:pt idx="269">
                  <c:v>42892</c:v>
                </c:pt>
                <c:pt idx="270">
                  <c:v>42895</c:v>
                </c:pt>
                <c:pt idx="271">
                  <c:v>42906</c:v>
                </c:pt>
                <c:pt idx="272">
                  <c:v>42923</c:v>
                </c:pt>
                <c:pt idx="273">
                  <c:v>42935</c:v>
                </c:pt>
                <c:pt idx="274">
                  <c:v>42937</c:v>
                </c:pt>
                <c:pt idx="275">
                  <c:v>42948</c:v>
                </c:pt>
                <c:pt idx="276">
                  <c:v>42958</c:v>
                </c:pt>
                <c:pt idx="277">
                  <c:v>42958</c:v>
                </c:pt>
                <c:pt idx="278">
                  <c:v>42979</c:v>
                </c:pt>
                <c:pt idx="279">
                  <c:v>43004</c:v>
                </c:pt>
                <c:pt idx="280">
                  <c:v>43009</c:v>
                </c:pt>
                <c:pt idx="281">
                  <c:v>43010</c:v>
                </c:pt>
                <c:pt idx="282">
                  <c:v>43020</c:v>
                </c:pt>
                <c:pt idx="283">
                  <c:v>43024</c:v>
                </c:pt>
                <c:pt idx="284">
                  <c:v>43054</c:v>
                </c:pt>
                <c:pt idx="285">
                  <c:v>43056</c:v>
                </c:pt>
                <c:pt idx="286">
                  <c:v>43056</c:v>
                </c:pt>
                <c:pt idx="287">
                  <c:v>43056</c:v>
                </c:pt>
                <c:pt idx="288">
                  <c:v>43089</c:v>
                </c:pt>
                <c:pt idx="289">
                  <c:v>43090</c:v>
                </c:pt>
                <c:pt idx="290">
                  <c:v>43110</c:v>
                </c:pt>
                <c:pt idx="291">
                  <c:v>43122</c:v>
                </c:pt>
                <c:pt idx="292">
                  <c:v>43122</c:v>
                </c:pt>
                <c:pt idx="293">
                  <c:v>43172</c:v>
                </c:pt>
                <c:pt idx="294">
                  <c:v>43210</c:v>
                </c:pt>
                <c:pt idx="295">
                  <c:v>43303</c:v>
                </c:pt>
                <c:pt idx="296">
                  <c:v>43303</c:v>
                </c:pt>
                <c:pt idx="297">
                  <c:v>43332</c:v>
                </c:pt>
                <c:pt idx="298">
                  <c:v>43343</c:v>
                </c:pt>
                <c:pt idx="299">
                  <c:v>43378</c:v>
                </c:pt>
                <c:pt idx="300">
                  <c:v>43392</c:v>
                </c:pt>
                <c:pt idx="301">
                  <c:v>43395</c:v>
                </c:pt>
                <c:pt idx="302">
                  <c:v>43402</c:v>
                </c:pt>
                <c:pt idx="303">
                  <c:v>43423</c:v>
                </c:pt>
                <c:pt idx="304">
                  <c:v>43425</c:v>
                </c:pt>
                <c:pt idx="305">
                  <c:v>43439</c:v>
                </c:pt>
                <c:pt idx="306">
                  <c:v>43465</c:v>
                </c:pt>
                <c:pt idx="307">
                  <c:v>43466</c:v>
                </c:pt>
                <c:pt idx="308">
                  <c:v>43468</c:v>
                </c:pt>
                <c:pt idx="309">
                  <c:v>43473</c:v>
                </c:pt>
                <c:pt idx="310">
                  <c:v>43476</c:v>
                </c:pt>
                <c:pt idx="311">
                  <c:v>43487</c:v>
                </c:pt>
                <c:pt idx="312">
                  <c:v>43501</c:v>
                </c:pt>
                <c:pt idx="313">
                  <c:v>43502</c:v>
                </c:pt>
                <c:pt idx="314">
                  <c:v>43507</c:v>
                </c:pt>
                <c:pt idx="315">
                  <c:v>43531</c:v>
                </c:pt>
                <c:pt idx="316">
                  <c:v>43601</c:v>
                </c:pt>
                <c:pt idx="317">
                  <c:v>43606</c:v>
                </c:pt>
                <c:pt idx="318">
                  <c:v>43621</c:v>
                </c:pt>
                <c:pt idx="319">
                  <c:v>43654</c:v>
                </c:pt>
                <c:pt idx="320">
                  <c:v>43698</c:v>
                </c:pt>
                <c:pt idx="321">
                  <c:v>43730</c:v>
                </c:pt>
                <c:pt idx="322">
                  <c:v>43740</c:v>
                </c:pt>
                <c:pt idx="323">
                  <c:v>43741</c:v>
                </c:pt>
                <c:pt idx="324">
                  <c:v>43755</c:v>
                </c:pt>
                <c:pt idx="325">
                  <c:v>43755</c:v>
                </c:pt>
                <c:pt idx="326">
                  <c:v>43759</c:v>
                </c:pt>
                <c:pt idx="327">
                  <c:v>43794</c:v>
                </c:pt>
                <c:pt idx="328">
                  <c:v>43812</c:v>
                </c:pt>
                <c:pt idx="329">
                  <c:v>43817</c:v>
                </c:pt>
                <c:pt idx="330">
                  <c:v>43819</c:v>
                </c:pt>
                <c:pt idx="331">
                  <c:v>43936</c:v>
                </c:pt>
                <c:pt idx="332">
                  <c:v>43937</c:v>
                </c:pt>
                <c:pt idx="333">
                  <c:v>43978</c:v>
                </c:pt>
                <c:pt idx="334">
                  <c:v>43978</c:v>
                </c:pt>
                <c:pt idx="335">
                  <c:v>43986</c:v>
                </c:pt>
                <c:pt idx="336">
                  <c:v>44050</c:v>
                </c:pt>
                <c:pt idx="337">
                  <c:v>44068</c:v>
                </c:pt>
                <c:pt idx="338">
                  <c:v>44074</c:v>
                </c:pt>
                <c:pt idx="339">
                  <c:v>44090</c:v>
                </c:pt>
                <c:pt idx="340">
                  <c:v>44091</c:v>
                </c:pt>
                <c:pt idx="341">
                  <c:v>44091</c:v>
                </c:pt>
                <c:pt idx="342">
                  <c:v>44165</c:v>
                </c:pt>
                <c:pt idx="343">
                  <c:v>44218</c:v>
                </c:pt>
                <c:pt idx="344">
                  <c:v>44307</c:v>
                </c:pt>
                <c:pt idx="345">
                  <c:v>44307</c:v>
                </c:pt>
                <c:pt idx="346">
                  <c:v>44440</c:v>
                </c:pt>
              </c:numCache>
            </c:numRef>
          </c:xVal>
          <c:yVal>
            <c:numRef>
              <c:f>'Wind &amp; PV PPAs vs Gas'!$G$68:$G$414</c:f>
              <c:numCache>
                <c:formatCode>"$"#,##0.00_);\("$"#,##0.00\)</c:formatCode>
                <c:ptCount val="347"/>
                <c:pt idx="0">
                  <c:v>55.889456038501159</c:v>
                </c:pt>
                <c:pt idx="1">
                  <c:v>63.662325905365599</c:v>
                </c:pt>
                <c:pt idx="2">
                  <c:v>53.931406313957744</c:v>
                </c:pt>
                <c:pt idx="3">
                  <c:v>95.214476908816792</c:v>
                </c:pt>
                <c:pt idx="4">
                  <c:v>97.934928087827345</c:v>
                </c:pt>
                <c:pt idx="5">
                  <c:v>97.955251008166471</c:v>
                </c:pt>
                <c:pt idx="6">
                  <c:v>95.988678301856979</c:v>
                </c:pt>
                <c:pt idx="7">
                  <c:v>122.04766395624132</c:v>
                </c:pt>
                <c:pt idx="8">
                  <c:v>119.10229729968393</c:v>
                </c:pt>
                <c:pt idx="9">
                  <c:v>91.064019118994281</c:v>
                </c:pt>
                <c:pt idx="10">
                  <c:v>62.373488152595236</c:v>
                </c:pt>
                <c:pt idx="11">
                  <c:v>62.372727007243761</c:v>
                </c:pt>
                <c:pt idx="12">
                  <c:v>83.240846345436623</c:v>
                </c:pt>
                <c:pt idx="13">
                  <c:v>52.170536599063908</c:v>
                </c:pt>
                <c:pt idx="14">
                  <c:v>108.34739570321054</c:v>
                </c:pt>
                <c:pt idx="15">
                  <c:v>71.069684242614173</c:v>
                </c:pt>
                <c:pt idx="16">
                  <c:v>65.817839872718608</c:v>
                </c:pt>
                <c:pt idx="17">
                  <c:v>78.749009539743909</c:v>
                </c:pt>
                <c:pt idx="18">
                  <c:v>74.688626116084635</c:v>
                </c:pt>
                <c:pt idx="19">
                  <c:v>75.894689177680519</c:v>
                </c:pt>
                <c:pt idx="20">
                  <c:v>68.328184398306561</c:v>
                </c:pt>
                <c:pt idx="21">
                  <c:v>88.249042492022824</c:v>
                </c:pt>
                <c:pt idx="22">
                  <c:v>88.249042935012682</c:v>
                </c:pt>
                <c:pt idx="23">
                  <c:v>88.249042749300386</c:v>
                </c:pt>
                <c:pt idx="24">
                  <c:v>56.54180805052561</c:v>
                </c:pt>
                <c:pt idx="25">
                  <c:v>66.72505672343928</c:v>
                </c:pt>
                <c:pt idx="26">
                  <c:v>75.956830214528452</c:v>
                </c:pt>
                <c:pt idx="27">
                  <c:v>75.881303818181848</c:v>
                </c:pt>
                <c:pt idx="28">
                  <c:v>107.9330533464</c:v>
                </c:pt>
                <c:pt idx="29">
                  <c:v>69.500117104312594</c:v>
                </c:pt>
                <c:pt idx="30">
                  <c:v>57.664845839357071</c:v>
                </c:pt>
                <c:pt idx="31">
                  <c:v>48.946592824663824</c:v>
                </c:pt>
                <c:pt idx="32">
                  <c:v>50.274844626241673</c:v>
                </c:pt>
                <c:pt idx="33">
                  <c:v>69.479758483943243</c:v>
                </c:pt>
                <c:pt idx="34">
                  <c:v>51.022058174156811</c:v>
                </c:pt>
                <c:pt idx="35">
                  <c:v>80.718499373364054</c:v>
                </c:pt>
                <c:pt idx="36">
                  <c:v>72.860244680831116</c:v>
                </c:pt>
                <c:pt idx="37">
                  <c:v>68.213787374648959</c:v>
                </c:pt>
                <c:pt idx="38">
                  <c:v>80.258440471147864</c:v>
                </c:pt>
                <c:pt idx="39">
                  <c:v>68.861857758063778</c:v>
                </c:pt>
                <c:pt idx="40">
                  <c:v>117.79341988426631</c:v>
                </c:pt>
                <c:pt idx="41">
                  <c:v>117.80875490241773</c:v>
                </c:pt>
                <c:pt idx="42">
                  <c:v>117.79697389351691</c:v>
                </c:pt>
                <c:pt idx="43">
                  <c:v>117.79022794203554</c:v>
                </c:pt>
                <c:pt idx="44">
                  <c:v>117.789779956503</c:v>
                </c:pt>
                <c:pt idx="45">
                  <c:v>102.03771341762526</c:v>
                </c:pt>
                <c:pt idx="46">
                  <c:v>127.64576226583364</c:v>
                </c:pt>
                <c:pt idx="47">
                  <c:v>130.49693577503808</c:v>
                </c:pt>
                <c:pt idx="48">
                  <c:v>75.608344375249331</c:v>
                </c:pt>
                <c:pt idx="49">
                  <c:v>106.917596058936</c:v>
                </c:pt>
                <c:pt idx="50">
                  <c:v>55.051194055015038</c:v>
                </c:pt>
                <c:pt idx="51">
                  <c:v>75.377349998446761</c:v>
                </c:pt>
                <c:pt idx="52">
                  <c:v>113.30033005639363</c:v>
                </c:pt>
                <c:pt idx="53">
                  <c:v>60.189213137540712</c:v>
                </c:pt>
                <c:pt idx="54">
                  <c:v>61.785907414106148</c:v>
                </c:pt>
                <c:pt idx="55">
                  <c:v>43.685160695759585</c:v>
                </c:pt>
                <c:pt idx="56">
                  <c:v>89.580064969960929</c:v>
                </c:pt>
                <c:pt idx="57">
                  <c:v>51.476278012128354</c:v>
                </c:pt>
                <c:pt idx="58">
                  <c:v>116.79871840570902</c:v>
                </c:pt>
                <c:pt idx="59">
                  <c:v>81.143762706375625</c:v>
                </c:pt>
                <c:pt idx="60">
                  <c:v>84.365440414938803</c:v>
                </c:pt>
                <c:pt idx="61">
                  <c:v>60.839436320990202</c:v>
                </c:pt>
                <c:pt idx="62">
                  <c:v>54.018361506032235</c:v>
                </c:pt>
                <c:pt idx="63">
                  <c:v>119.27050266805395</c:v>
                </c:pt>
                <c:pt idx="64">
                  <c:v>50.615674600031234</c:v>
                </c:pt>
                <c:pt idx="65">
                  <c:v>94.286549025983675</c:v>
                </c:pt>
                <c:pt idx="66">
                  <c:v>100.71723244459014</c:v>
                </c:pt>
                <c:pt idx="67">
                  <c:v>68.130142831247824</c:v>
                </c:pt>
                <c:pt idx="68">
                  <c:v>122.52493974062378</c:v>
                </c:pt>
                <c:pt idx="69">
                  <c:v>120.18053811377862</c:v>
                </c:pt>
                <c:pt idx="70">
                  <c:v>120.18053811377862</c:v>
                </c:pt>
                <c:pt idx="71">
                  <c:v>122.52493974062378</c:v>
                </c:pt>
                <c:pt idx="72">
                  <c:v>92.779375064336662</c:v>
                </c:pt>
                <c:pt idx="73">
                  <c:v>57.299487605525094</c:v>
                </c:pt>
                <c:pt idx="74">
                  <c:v>38.705952937374548</c:v>
                </c:pt>
                <c:pt idx="75">
                  <c:v>57.38856250754133</c:v>
                </c:pt>
                <c:pt idx="76">
                  <c:v>46.111471705826936</c:v>
                </c:pt>
                <c:pt idx="77">
                  <c:v>82.406463681578899</c:v>
                </c:pt>
                <c:pt idx="78">
                  <c:v>116.11602660256214</c:v>
                </c:pt>
                <c:pt idx="79">
                  <c:v>92.536741983765111</c:v>
                </c:pt>
                <c:pt idx="80">
                  <c:v>57.410270108349678</c:v>
                </c:pt>
                <c:pt idx="81">
                  <c:v>127.77349874768892</c:v>
                </c:pt>
                <c:pt idx="82">
                  <c:v>71.465216504911709</c:v>
                </c:pt>
                <c:pt idx="83">
                  <c:v>83.631121049636917</c:v>
                </c:pt>
                <c:pt idx="84">
                  <c:v>35.953297489585509</c:v>
                </c:pt>
                <c:pt idx="85">
                  <c:v>44.895809867274615</c:v>
                </c:pt>
                <c:pt idx="86">
                  <c:v>113.94941035458316</c:v>
                </c:pt>
                <c:pt idx="87">
                  <c:v>113.09324457826661</c:v>
                </c:pt>
                <c:pt idx="88">
                  <c:v>40.565686131616694</c:v>
                </c:pt>
                <c:pt idx="89">
                  <c:v>67.000165743498997</c:v>
                </c:pt>
                <c:pt idx="90">
                  <c:v>34.896993028465928</c:v>
                </c:pt>
                <c:pt idx="91">
                  <c:v>29.336662873283966</c:v>
                </c:pt>
                <c:pt idx="92">
                  <c:v>106.13620243392859</c:v>
                </c:pt>
                <c:pt idx="93">
                  <c:v>99.686893443446621</c:v>
                </c:pt>
                <c:pt idx="94">
                  <c:v>57.32659221737881</c:v>
                </c:pt>
                <c:pt idx="95">
                  <c:v>54.101682083902233</c:v>
                </c:pt>
                <c:pt idx="96">
                  <c:v>45.566907158952453</c:v>
                </c:pt>
                <c:pt idx="97">
                  <c:v>56.116783720329224</c:v>
                </c:pt>
                <c:pt idx="98">
                  <c:v>74.704492593067769</c:v>
                </c:pt>
                <c:pt idx="99">
                  <c:v>68.063372000554864</c:v>
                </c:pt>
                <c:pt idx="100">
                  <c:v>104.94700825293862</c:v>
                </c:pt>
                <c:pt idx="101">
                  <c:v>66.424771000799396</c:v>
                </c:pt>
                <c:pt idx="102">
                  <c:v>101.51667540489723</c:v>
                </c:pt>
                <c:pt idx="103">
                  <c:v>34.055190858000728</c:v>
                </c:pt>
                <c:pt idx="104">
                  <c:v>64.736450835415084</c:v>
                </c:pt>
                <c:pt idx="105">
                  <c:v>31.86889917399208</c:v>
                </c:pt>
                <c:pt idx="106">
                  <c:v>70.33016409721202</c:v>
                </c:pt>
                <c:pt idx="107">
                  <c:v>30.735594317875503</c:v>
                </c:pt>
                <c:pt idx="108">
                  <c:v>21.990771670089622</c:v>
                </c:pt>
                <c:pt idx="109">
                  <c:v>53.870150559099585</c:v>
                </c:pt>
                <c:pt idx="110">
                  <c:v>37.717280529399289</c:v>
                </c:pt>
                <c:pt idx="111">
                  <c:v>48.168516891188219</c:v>
                </c:pt>
                <c:pt idx="112">
                  <c:v>34.104239399944689</c:v>
                </c:pt>
                <c:pt idx="113">
                  <c:v>62.453435489433673</c:v>
                </c:pt>
                <c:pt idx="114">
                  <c:v>79.723073466534032</c:v>
                </c:pt>
                <c:pt idx="115">
                  <c:v>41.35820448678151</c:v>
                </c:pt>
                <c:pt idx="116">
                  <c:v>83.79224600054981</c:v>
                </c:pt>
                <c:pt idx="117">
                  <c:v>86.201650870089182</c:v>
                </c:pt>
                <c:pt idx="118">
                  <c:v>59.869769470009743</c:v>
                </c:pt>
                <c:pt idx="119">
                  <c:v>47.126655333470708</c:v>
                </c:pt>
                <c:pt idx="120">
                  <c:v>34.454593767026054</c:v>
                </c:pt>
                <c:pt idx="121">
                  <c:v>42.93193584764699</c:v>
                </c:pt>
                <c:pt idx="122">
                  <c:v>42.93193584764699</c:v>
                </c:pt>
                <c:pt idx="123">
                  <c:v>26.886424019086167</c:v>
                </c:pt>
                <c:pt idx="124">
                  <c:v>28.56001294211082</c:v>
                </c:pt>
                <c:pt idx="125">
                  <c:v>41.462216087728883</c:v>
                </c:pt>
                <c:pt idx="126">
                  <c:v>36.88208756641</c:v>
                </c:pt>
                <c:pt idx="127">
                  <c:v>71.720529501670242</c:v>
                </c:pt>
                <c:pt idx="128">
                  <c:v>37.980822034396837</c:v>
                </c:pt>
                <c:pt idx="129">
                  <c:v>29.809112595620032</c:v>
                </c:pt>
                <c:pt idx="130">
                  <c:v>28.178213079124657</c:v>
                </c:pt>
                <c:pt idx="131">
                  <c:v>30.664516316191968</c:v>
                </c:pt>
                <c:pt idx="132">
                  <c:v>80.315810063562523</c:v>
                </c:pt>
                <c:pt idx="133">
                  <c:v>55.14859308631425</c:v>
                </c:pt>
                <c:pt idx="134">
                  <c:v>79.052980699417432</c:v>
                </c:pt>
                <c:pt idx="135">
                  <c:v>38.590776432586644</c:v>
                </c:pt>
                <c:pt idx="136">
                  <c:v>30.655390489387361</c:v>
                </c:pt>
                <c:pt idx="137">
                  <c:v>31.484102475881581</c:v>
                </c:pt>
                <c:pt idx="138">
                  <c:v>31.395575716661703</c:v>
                </c:pt>
                <c:pt idx="139">
                  <c:v>65.307023992828661</c:v>
                </c:pt>
                <c:pt idx="140">
                  <c:v>31.983850134228899</c:v>
                </c:pt>
                <c:pt idx="141">
                  <c:v>67.642411591027653</c:v>
                </c:pt>
                <c:pt idx="142">
                  <c:v>47.867241264350639</c:v>
                </c:pt>
                <c:pt idx="143">
                  <c:v>34.654698748673859</c:v>
                </c:pt>
                <c:pt idx="144">
                  <c:v>45.206922979195177</c:v>
                </c:pt>
                <c:pt idx="145">
                  <c:v>29.48511184249227</c:v>
                </c:pt>
                <c:pt idx="146">
                  <c:v>94.952055085992058</c:v>
                </c:pt>
                <c:pt idx="147">
                  <c:v>31.440453392612991</c:v>
                </c:pt>
                <c:pt idx="148">
                  <c:v>31.484102475881578</c:v>
                </c:pt>
                <c:pt idx="149">
                  <c:v>39.240112732067381</c:v>
                </c:pt>
                <c:pt idx="150">
                  <c:v>32.952201484399168</c:v>
                </c:pt>
                <c:pt idx="151">
                  <c:v>46.907609199947991</c:v>
                </c:pt>
                <c:pt idx="152">
                  <c:v>59.591035998383489</c:v>
                </c:pt>
                <c:pt idx="153">
                  <c:v>48.23513756998328</c:v>
                </c:pt>
                <c:pt idx="154">
                  <c:v>54.545365029807002</c:v>
                </c:pt>
                <c:pt idx="155">
                  <c:v>56.722632530121935</c:v>
                </c:pt>
                <c:pt idx="156">
                  <c:v>29.856923796576449</c:v>
                </c:pt>
                <c:pt idx="157">
                  <c:v>29.582581673494342</c:v>
                </c:pt>
                <c:pt idx="158">
                  <c:v>48.825832390429085</c:v>
                </c:pt>
                <c:pt idx="159">
                  <c:v>30.340520256976447</c:v>
                </c:pt>
                <c:pt idx="160">
                  <c:v>88.805352412178038</c:v>
                </c:pt>
                <c:pt idx="161">
                  <c:v>22.976124576070212</c:v>
                </c:pt>
                <c:pt idx="162">
                  <c:v>22.483590323901463</c:v>
                </c:pt>
                <c:pt idx="163">
                  <c:v>47.402755930975466</c:v>
                </c:pt>
                <c:pt idx="164">
                  <c:v>24.265830306546267</c:v>
                </c:pt>
                <c:pt idx="165">
                  <c:v>21.933922979020391</c:v>
                </c:pt>
                <c:pt idx="166">
                  <c:v>31.274858074986383</c:v>
                </c:pt>
                <c:pt idx="167">
                  <c:v>56.346512369539504</c:v>
                </c:pt>
                <c:pt idx="168">
                  <c:v>25.059391395655549</c:v>
                </c:pt>
                <c:pt idx="169">
                  <c:v>52.377219278614625</c:v>
                </c:pt>
                <c:pt idx="170">
                  <c:v>56.346512369539504</c:v>
                </c:pt>
                <c:pt idx="171">
                  <c:v>21.440651623909716</c:v>
                </c:pt>
                <c:pt idx="172">
                  <c:v>23.635157464124131</c:v>
                </c:pt>
                <c:pt idx="173">
                  <c:v>24.572823237529832</c:v>
                </c:pt>
                <c:pt idx="174">
                  <c:v>27.169947090242644</c:v>
                </c:pt>
                <c:pt idx="175">
                  <c:v>50.853558437683759</c:v>
                </c:pt>
                <c:pt idx="176">
                  <c:v>56.45129121710891</c:v>
                </c:pt>
                <c:pt idx="177">
                  <c:v>57.742833551174918</c:v>
                </c:pt>
                <c:pt idx="178">
                  <c:v>31.646750404377773</c:v>
                </c:pt>
                <c:pt idx="179">
                  <c:v>21.460672452829751</c:v>
                </c:pt>
                <c:pt idx="180">
                  <c:v>20.10820649867177</c:v>
                </c:pt>
                <c:pt idx="181">
                  <c:v>21.458630127399633</c:v>
                </c:pt>
                <c:pt idx="182">
                  <c:v>20.108206498671777</c:v>
                </c:pt>
                <c:pt idx="183">
                  <c:v>22.298352608705354</c:v>
                </c:pt>
                <c:pt idx="184">
                  <c:v>56.875061301304484</c:v>
                </c:pt>
                <c:pt idx="185">
                  <c:v>31.073496488616687</c:v>
                </c:pt>
                <c:pt idx="186">
                  <c:v>24.644878906888074</c:v>
                </c:pt>
                <c:pt idx="187">
                  <c:v>24.644878906888074</c:v>
                </c:pt>
                <c:pt idx="188">
                  <c:v>24.651599161673531</c:v>
                </c:pt>
                <c:pt idx="189">
                  <c:v>90.440605341104586</c:v>
                </c:pt>
                <c:pt idx="190">
                  <c:v>50.475301043183052</c:v>
                </c:pt>
                <c:pt idx="191">
                  <c:v>20.78718014020555</c:v>
                </c:pt>
                <c:pt idx="192">
                  <c:v>29.721528908651173</c:v>
                </c:pt>
                <c:pt idx="193">
                  <c:v>20.948266504492199</c:v>
                </c:pt>
                <c:pt idx="194">
                  <c:v>32.830363697294402</c:v>
                </c:pt>
                <c:pt idx="195">
                  <c:v>22.455317071876951</c:v>
                </c:pt>
                <c:pt idx="196">
                  <c:v>27.071988263338721</c:v>
                </c:pt>
                <c:pt idx="197">
                  <c:v>23.383802633358894</c:v>
                </c:pt>
                <c:pt idx="198">
                  <c:v>38.344804001914603</c:v>
                </c:pt>
                <c:pt idx="199">
                  <c:v>35.876910492058613</c:v>
                </c:pt>
                <c:pt idx="200">
                  <c:v>23.477713487308126</c:v>
                </c:pt>
                <c:pt idx="201">
                  <c:v>65.021909550904184</c:v>
                </c:pt>
                <c:pt idx="202">
                  <c:v>67.249562513045419</c:v>
                </c:pt>
                <c:pt idx="203">
                  <c:v>41.527986259831543</c:v>
                </c:pt>
                <c:pt idx="204">
                  <c:v>25.825484836038935</c:v>
                </c:pt>
                <c:pt idx="205">
                  <c:v>20.982171688163589</c:v>
                </c:pt>
                <c:pt idx="206">
                  <c:v>24.602591127230419</c:v>
                </c:pt>
                <c:pt idx="207">
                  <c:v>24.052940228204392</c:v>
                </c:pt>
                <c:pt idx="208">
                  <c:v>22.377613228313233</c:v>
                </c:pt>
                <c:pt idx="209">
                  <c:v>21.998607840200858</c:v>
                </c:pt>
                <c:pt idx="210">
                  <c:v>22.538604947815806</c:v>
                </c:pt>
                <c:pt idx="211">
                  <c:v>32.825473369758015</c:v>
                </c:pt>
                <c:pt idx="212">
                  <c:v>26.878929845948623</c:v>
                </c:pt>
                <c:pt idx="213">
                  <c:v>20.513556377925564</c:v>
                </c:pt>
                <c:pt idx="214">
                  <c:v>42.007423962697324</c:v>
                </c:pt>
                <c:pt idx="215">
                  <c:v>23.294260137326631</c:v>
                </c:pt>
                <c:pt idx="216">
                  <c:v>31.493839705665611</c:v>
                </c:pt>
                <c:pt idx="217">
                  <c:v>28.923144367758791</c:v>
                </c:pt>
                <c:pt idx="218">
                  <c:v>28.554899014380045</c:v>
                </c:pt>
                <c:pt idx="219">
                  <c:v>43.346586997343195</c:v>
                </c:pt>
                <c:pt idx="220">
                  <c:v>82.714403353555483</c:v>
                </c:pt>
                <c:pt idx="221">
                  <c:v>45.36614190658549</c:v>
                </c:pt>
                <c:pt idx="222">
                  <c:v>39.861032250704724</c:v>
                </c:pt>
                <c:pt idx="223">
                  <c:v>31.4938397056656</c:v>
                </c:pt>
                <c:pt idx="224">
                  <c:v>32.794011981676697</c:v>
                </c:pt>
                <c:pt idx="225">
                  <c:v>48.098829731254341</c:v>
                </c:pt>
                <c:pt idx="226">
                  <c:v>77.241113345462296</c:v>
                </c:pt>
                <c:pt idx="227">
                  <c:v>29.685246266972754</c:v>
                </c:pt>
                <c:pt idx="228">
                  <c:v>20.644111860957661</c:v>
                </c:pt>
                <c:pt idx="229">
                  <c:v>20.367226736722998</c:v>
                </c:pt>
                <c:pt idx="230">
                  <c:v>43.102161475683772</c:v>
                </c:pt>
                <c:pt idx="231">
                  <c:v>19.094818376091894</c:v>
                </c:pt>
                <c:pt idx="232">
                  <c:v>20.64158218553651</c:v>
                </c:pt>
                <c:pt idx="233">
                  <c:v>31.32866087746396</c:v>
                </c:pt>
                <c:pt idx="234">
                  <c:v>27.966204580340005</c:v>
                </c:pt>
                <c:pt idx="235">
                  <c:v>18.960297879277348</c:v>
                </c:pt>
                <c:pt idx="236">
                  <c:v>24.01571880592261</c:v>
                </c:pt>
                <c:pt idx="237">
                  <c:v>18.822998715525568</c:v>
                </c:pt>
                <c:pt idx="238">
                  <c:v>34.038081697211958</c:v>
                </c:pt>
                <c:pt idx="239">
                  <c:v>35.474250267565942</c:v>
                </c:pt>
                <c:pt idx="240">
                  <c:v>31.493839705665618</c:v>
                </c:pt>
                <c:pt idx="241">
                  <c:v>20.992218198815895</c:v>
                </c:pt>
                <c:pt idx="242">
                  <c:v>22.976953247592547</c:v>
                </c:pt>
                <c:pt idx="243">
                  <c:v>42.85859578769152</c:v>
                </c:pt>
                <c:pt idx="244">
                  <c:v>19.322315845852231</c:v>
                </c:pt>
                <c:pt idx="245">
                  <c:v>37.856675386090913</c:v>
                </c:pt>
                <c:pt idx="246">
                  <c:v>52.501415558864601</c:v>
                </c:pt>
                <c:pt idx="247">
                  <c:v>25.455443575186464</c:v>
                </c:pt>
                <c:pt idx="248">
                  <c:v>34.767966615136991</c:v>
                </c:pt>
                <c:pt idx="249">
                  <c:v>17.24685641792372</c:v>
                </c:pt>
                <c:pt idx="250">
                  <c:v>16.936528362498276</c:v>
                </c:pt>
                <c:pt idx="251">
                  <c:v>41.876711247363275</c:v>
                </c:pt>
                <c:pt idx="252">
                  <c:v>45.142242779673332</c:v>
                </c:pt>
                <c:pt idx="253">
                  <c:v>31.840485299706348</c:v>
                </c:pt>
                <c:pt idx="254">
                  <c:v>41.183898017263822</c:v>
                </c:pt>
                <c:pt idx="255">
                  <c:v>18.334240680208289</c:v>
                </c:pt>
                <c:pt idx="256">
                  <c:v>21.046290849355699</c:v>
                </c:pt>
                <c:pt idx="257">
                  <c:v>20.001165940370274</c:v>
                </c:pt>
                <c:pt idx="258">
                  <c:v>40.882171604740009</c:v>
                </c:pt>
                <c:pt idx="259">
                  <c:v>33.863131945195782</c:v>
                </c:pt>
                <c:pt idx="260">
                  <c:v>16.122835333888744</c:v>
                </c:pt>
                <c:pt idx="261">
                  <c:v>38.88422043715142</c:v>
                </c:pt>
                <c:pt idx="262">
                  <c:v>36.266899724302384</c:v>
                </c:pt>
                <c:pt idx="263">
                  <c:v>18.348264279405115</c:v>
                </c:pt>
                <c:pt idx="264">
                  <c:v>13.782990970553747</c:v>
                </c:pt>
                <c:pt idx="265">
                  <c:v>16.141468576414034</c:v>
                </c:pt>
                <c:pt idx="266">
                  <c:v>13.503124770065492</c:v>
                </c:pt>
                <c:pt idx="267">
                  <c:v>13.503124770065492</c:v>
                </c:pt>
                <c:pt idx="268">
                  <c:v>19.286368104461179</c:v>
                </c:pt>
                <c:pt idx="269">
                  <c:v>14.820496019757096</c:v>
                </c:pt>
                <c:pt idx="270">
                  <c:v>11.357527883738248</c:v>
                </c:pt>
                <c:pt idx="271">
                  <c:v>23.457351363383005</c:v>
                </c:pt>
                <c:pt idx="272">
                  <c:v>23.252146718504324</c:v>
                </c:pt>
                <c:pt idx="273">
                  <c:v>13.719521000354998</c:v>
                </c:pt>
                <c:pt idx="274">
                  <c:v>28.177286182166586</c:v>
                </c:pt>
                <c:pt idx="275">
                  <c:v>22.318805349761163</c:v>
                </c:pt>
                <c:pt idx="276">
                  <c:v>34.804455913294454</c:v>
                </c:pt>
                <c:pt idx="277">
                  <c:v>39.39172446164909</c:v>
                </c:pt>
                <c:pt idx="278">
                  <c:v>18.024605132614351</c:v>
                </c:pt>
                <c:pt idx="279">
                  <c:v>23.682627309843696</c:v>
                </c:pt>
                <c:pt idx="280">
                  <c:v>22.813845394841429</c:v>
                </c:pt>
                <c:pt idx="281">
                  <c:v>18.790257258609298</c:v>
                </c:pt>
                <c:pt idx="282">
                  <c:v>11.759407012177929</c:v>
                </c:pt>
                <c:pt idx="283">
                  <c:v>22.137923597360672</c:v>
                </c:pt>
                <c:pt idx="284">
                  <c:v>19.978338660041022</c:v>
                </c:pt>
                <c:pt idx="285">
                  <c:v>12.939772379245415</c:v>
                </c:pt>
                <c:pt idx="286">
                  <c:v>9.5586555186078872</c:v>
                </c:pt>
                <c:pt idx="287">
                  <c:v>11.799317864464465</c:v>
                </c:pt>
                <c:pt idx="288">
                  <c:v>23.360306628725652</c:v>
                </c:pt>
                <c:pt idx="289">
                  <c:v>23.793633978946122</c:v>
                </c:pt>
                <c:pt idx="290">
                  <c:v>11.799317864464456</c:v>
                </c:pt>
                <c:pt idx="291">
                  <c:v>14.496140836418855</c:v>
                </c:pt>
                <c:pt idx="292">
                  <c:v>22.019881077905563</c:v>
                </c:pt>
                <c:pt idx="293">
                  <c:v>20.573947520322829</c:v>
                </c:pt>
                <c:pt idx="294">
                  <c:v>11.889325114405144</c:v>
                </c:pt>
                <c:pt idx="295">
                  <c:v>27.292516548181727</c:v>
                </c:pt>
                <c:pt idx="296">
                  <c:v>27.139667305309572</c:v>
                </c:pt>
                <c:pt idx="297">
                  <c:v>16.323767275302199</c:v>
                </c:pt>
                <c:pt idx="298">
                  <c:v>38.223282216402005</c:v>
                </c:pt>
                <c:pt idx="299">
                  <c:v>41.490528517850471</c:v>
                </c:pt>
                <c:pt idx="300">
                  <c:v>12.968651602623483</c:v>
                </c:pt>
                <c:pt idx="301">
                  <c:v>8.6416176959765529</c:v>
                </c:pt>
                <c:pt idx="302">
                  <c:v>13.842040957580453</c:v>
                </c:pt>
                <c:pt idx="303">
                  <c:v>12.282321769627822</c:v>
                </c:pt>
                <c:pt idx="304">
                  <c:v>9.9402119902120276</c:v>
                </c:pt>
                <c:pt idx="305">
                  <c:v>14.52931384835272</c:v>
                </c:pt>
                <c:pt idx="306">
                  <c:v>37.938023155458389</c:v>
                </c:pt>
                <c:pt idx="307">
                  <c:v>31.078753252561516</c:v>
                </c:pt>
                <c:pt idx="308">
                  <c:v>26.665221069394224</c:v>
                </c:pt>
                <c:pt idx="309">
                  <c:v>18.574455843757502</c:v>
                </c:pt>
                <c:pt idx="310">
                  <c:v>40.707780840929544</c:v>
                </c:pt>
                <c:pt idx="311">
                  <c:v>22.648252908533554</c:v>
                </c:pt>
                <c:pt idx="312">
                  <c:v>9.621902801946451</c:v>
                </c:pt>
                <c:pt idx="313">
                  <c:v>14.809363442995846</c:v>
                </c:pt>
                <c:pt idx="314">
                  <c:v>27.591157585201177</c:v>
                </c:pt>
                <c:pt idx="315">
                  <c:v>25.184284725094635</c:v>
                </c:pt>
                <c:pt idx="316">
                  <c:v>12.081971840052324</c:v>
                </c:pt>
                <c:pt idx="317">
                  <c:v>22.014698247979087</c:v>
                </c:pt>
                <c:pt idx="318">
                  <c:v>27.547911985054171</c:v>
                </c:pt>
                <c:pt idx="319">
                  <c:v>14.326844949773806</c:v>
                </c:pt>
                <c:pt idx="320">
                  <c:v>35.569387321660436</c:v>
                </c:pt>
                <c:pt idx="321">
                  <c:v>42.549403118745644</c:v>
                </c:pt>
                <c:pt idx="322">
                  <c:v>12.356428362954912</c:v>
                </c:pt>
                <c:pt idx="323">
                  <c:v>35.040459943088479</c:v>
                </c:pt>
                <c:pt idx="324">
                  <c:v>13.997776858831669</c:v>
                </c:pt>
                <c:pt idx="325">
                  <c:v>11.31201094628835</c:v>
                </c:pt>
                <c:pt idx="326">
                  <c:v>24.742308579741085</c:v>
                </c:pt>
                <c:pt idx="327">
                  <c:v>19.669647961323712</c:v>
                </c:pt>
                <c:pt idx="328">
                  <c:v>27.885730658120266</c:v>
                </c:pt>
                <c:pt idx="329">
                  <c:v>11.982638700601886</c:v>
                </c:pt>
                <c:pt idx="330">
                  <c:v>40.984402256379838</c:v>
                </c:pt>
                <c:pt idx="331">
                  <c:v>31.029277674758816</c:v>
                </c:pt>
                <c:pt idx="332">
                  <c:v>39.068236267220399</c:v>
                </c:pt>
                <c:pt idx="333">
                  <c:v>15.081819839274397</c:v>
                </c:pt>
                <c:pt idx="334">
                  <c:v>11.966114543136873</c:v>
                </c:pt>
                <c:pt idx="335">
                  <c:v>33.535029810558171</c:v>
                </c:pt>
                <c:pt idx="336">
                  <c:v>18.812333796166779</c:v>
                </c:pt>
                <c:pt idx="337">
                  <c:v>39.307282687755226</c:v>
                </c:pt>
                <c:pt idx="338">
                  <c:v>34.05890767404</c:v>
                </c:pt>
                <c:pt idx="339">
                  <c:v>31.081247141492941</c:v>
                </c:pt>
                <c:pt idx="340">
                  <c:v>14.866713199718459</c:v>
                </c:pt>
                <c:pt idx="341">
                  <c:v>13.82791651566024</c:v>
                </c:pt>
                <c:pt idx="342">
                  <c:v>36.193294368712166</c:v>
                </c:pt>
                <c:pt idx="343">
                  <c:v>21.184640573252882</c:v>
                </c:pt>
                <c:pt idx="344">
                  <c:v>39.482788721130866</c:v>
                </c:pt>
                <c:pt idx="345">
                  <c:v>36.724017199533627</c:v>
                </c:pt>
                <c:pt idx="346">
                  <c:v>15.282700024824349</c:v>
                </c:pt>
              </c:numCache>
            </c:numRef>
          </c:yVal>
          <c:bubbleSize>
            <c:numRef>
              <c:f>'Wind &amp; PV PPAs vs Gas'!$H$68:$H$414</c:f>
              <c:numCache>
                <c:formatCode>0.0</c:formatCode>
                <c:ptCount val="347"/>
                <c:pt idx="0">
                  <c:v>50.4</c:v>
                </c:pt>
                <c:pt idx="1">
                  <c:v>98.9</c:v>
                </c:pt>
                <c:pt idx="2">
                  <c:v>99</c:v>
                </c:pt>
                <c:pt idx="3">
                  <c:v>150</c:v>
                </c:pt>
                <c:pt idx="4">
                  <c:v>51</c:v>
                </c:pt>
                <c:pt idx="5">
                  <c:v>49.5</c:v>
                </c:pt>
                <c:pt idx="6">
                  <c:v>49.5</c:v>
                </c:pt>
                <c:pt idx="7">
                  <c:v>24.75</c:v>
                </c:pt>
                <c:pt idx="8">
                  <c:v>8</c:v>
                </c:pt>
                <c:pt idx="9">
                  <c:v>63</c:v>
                </c:pt>
                <c:pt idx="10">
                  <c:v>30</c:v>
                </c:pt>
                <c:pt idx="11">
                  <c:v>12</c:v>
                </c:pt>
                <c:pt idx="12">
                  <c:v>96.6</c:v>
                </c:pt>
                <c:pt idx="13">
                  <c:v>49.5</c:v>
                </c:pt>
                <c:pt idx="14">
                  <c:v>124.5</c:v>
                </c:pt>
                <c:pt idx="15">
                  <c:v>70</c:v>
                </c:pt>
                <c:pt idx="16">
                  <c:v>22.5</c:v>
                </c:pt>
                <c:pt idx="17">
                  <c:v>102.3</c:v>
                </c:pt>
                <c:pt idx="18">
                  <c:v>205.5</c:v>
                </c:pt>
                <c:pt idx="19">
                  <c:v>70</c:v>
                </c:pt>
                <c:pt idx="20">
                  <c:v>51</c:v>
                </c:pt>
                <c:pt idx="21">
                  <c:v>22.5</c:v>
                </c:pt>
                <c:pt idx="22">
                  <c:v>21</c:v>
                </c:pt>
                <c:pt idx="23">
                  <c:v>21</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168</c:v>
                </c:pt>
                <c:pt idx="41">
                  <c:v>150</c:v>
                </c:pt>
                <c:pt idx="42">
                  <c:v>150</c:v>
                </c:pt>
                <c:pt idx="43">
                  <c:v>150</c:v>
                </c:pt>
                <c:pt idx="44">
                  <c:v>102</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90</c:v>
                </c:pt>
                <c:pt idx="66">
                  <c:v>36.799999999999997</c:v>
                </c:pt>
                <c:pt idx="67">
                  <c:v>30</c:v>
                </c:pt>
                <c:pt idx="68">
                  <c:v>168</c:v>
                </c:pt>
                <c:pt idx="69">
                  <c:v>150</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78.2</c:v>
                </c:pt>
                <c:pt idx="94">
                  <c:v>50</c:v>
                </c:pt>
                <c:pt idx="95">
                  <c:v>38.46</c:v>
                </c:pt>
                <c:pt idx="96">
                  <c:v>27.3</c:v>
                </c:pt>
                <c:pt idx="97">
                  <c:v>48</c:v>
                </c:pt>
                <c:pt idx="98">
                  <c:v>34.200000000000003</c:v>
                </c:pt>
                <c:pt idx="99">
                  <c:v>28.5</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201.6</c:v>
                </c:pt>
                <c:pt idx="126">
                  <c:v>92.34</c:v>
                </c:pt>
                <c:pt idx="127">
                  <c:v>100.65</c:v>
                </c:pt>
                <c:pt idx="128">
                  <c:v>48</c:v>
                </c:pt>
                <c:pt idx="129">
                  <c:v>100.8</c:v>
                </c:pt>
                <c:pt idx="130">
                  <c:v>98.9</c:v>
                </c:pt>
                <c:pt idx="131">
                  <c:v>59.8</c:v>
                </c:pt>
                <c:pt idx="132">
                  <c:v>49.5</c:v>
                </c:pt>
                <c:pt idx="133">
                  <c:v>39.9</c:v>
                </c:pt>
                <c:pt idx="134">
                  <c:v>20.65</c:v>
                </c:pt>
                <c:pt idx="135">
                  <c:v>75</c:v>
                </c:pt>
                <c:pt idx="136">
                  <c:v>201.25</c:v>
                </c:pt>
                <c:pt idx="137">
                  <c:v>79.599999999999994</c:v>
                </c:pt>
                <c:pt idx="138">
                  <c:v>49.2</c:v>
                </c:pt>
                <c:pt idx="139">
                  <c:v>110.4</c:v>
                </c:pt>
                <c:pt idx="140">
                  <c:v>78.400000000000006</c:v>
                </c:pt>
                <c:pt idx="141">
                  <c:v>30.4</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15</c:v>
                </c:pt>
                <c:pt idx="156">
                  <c:v>74.8</c:v>
                </c:pt>
                <c:pt idx="157">
                  <c:v>200.6</c:v>
                </c:pt>
                <c:pt idx="158">
                  <c:v>74.8</c:v>
                </c:pt>
                <c:pt idx="159">
                  <c:v>62.4</c:v>
                </c:pt>
                <c:pt idx="160">
                  <c:v>39</c:v>
                </c:pt>
                <c:pt idx="161">
                  <c:v>200</c:v>
                </c:pt>
                <c:pt idx="162">
                  <c:v>200</c:v>
                </c:pt>
                <c:pt idx="163">
                  <c:v>200</c:v>
                </c:pt>
                <c:pt idx="164">
                  <c:v>250</c:v>
                </c:pt>
                <c:pt idx="165">
                  <c:v>199</c:v>
                </c:pt>
                <c:pt idx="166">
                  <c:v>102.4</c:v>
                </c:pt>
                <c:pt idx="167">
                  <c:v>80</c:v>
                </c:pt>
                <c:pt idx="168">
                  <c:v>200</c:v>
                </c:pt>
                <c:pt idx="169">
                  <c:v>50.4</c:v>
                </c:pt>
                <c:pt idx="170">
                  <c:v>80</c:v>
                </c:pt>
                <c:pt idx="171">
                  <c:v>100</c:v>
                </c:pt>
                <c:pt idx="172">
                  <c:v>249.9</c:v>
                </c:pt>
                <c:pt idx="173">
                  <c:v>150</c:v>
                </c:pt>
                <c:pt idx="174">
                  <c:v>205.7</c:v>
                </c:pt>
                <c:pt idx="175">
                  <c:v>20</c:v>
                </c:pt>
                <c:pt idx="176">
                  <c:v>184.8</c:v>
                </c:pt>
                <c:pt idx="177">
                  <c:v>147.6</c:v>
                </c:pt>
                <c:pt idx="178">
                  <c:v>60</c:v>
                </c:pt>
                <c:pt idx="179">
                  <c:v>198.9</c:v>
                </c:pt>
                <c:pt idx="180">
                  <c:v>200</c:v>
                </c:pt>
                <c:pt idx="181">
                  <c:v>200</c:v>
                </c:pt>
                <c:pt idx="182">
                  <c:v>199.8</c:v>
                </c:pt>
                <c:pt idx="183">
                  <c:v>400</c:v>
                </c:pt>
                <c:pt idx="184">
                  <c:v>19.8</c:v>
                </c:pt>
                <c:pt idx="185">
                  <c:v>249.2</c:v>
                </c:pt>
                <c:pt idx="186">
                  <c:v>172</c:v>
                </c:pt>
                <c:pt idx="187">
                  <c:v>106</c:v>
                </c:pt>
                <c:pt idx="188">
                  <c:v>201.6</c:v>
                </c:pt>
                <c:pt idx="189">
                  <c:v>34.200000000000003</c:v>
                </c:pt>
                <c:pt idx="190">
                  <c:v>51</c:v>
                </c:pt>
                <c:pt idx="191">
                  <c:v>98</c:v>
                </c:pt>
                <c:pt idx="192">
                  <c:v>149.6</c:v>
                </c:pt>
                <c:pt idx="193">
                  <c:v>100.3</c:v>
                </c:pt>
                <c:pt idx="194">
                  <c:v>78.2</c:v>
                </c:pt>
                <c:pt idx="195">
                  <c:v>99</c:v>
                </c:pt>
                <c:pt idx="196">
                  <c:v>299.7</c:v>
                </c:pt>
                <c:pt idx="197">
                  <c:v>150</c:v>
                </c:pt>
                <c:pt idx="198">
                  <c:v>175</c:v>
                </c:pt>
                <c:pt idx="199">
                  <c:v>115.99999999999999</c:v>
                </c:pt>
                <c:pt idx="200">
                  <c:v>100</c:v>
                </c:pt>
                <c:pt idx="201">
                  <c:v>30</c:v>
                </c:pt>
                <c:pt idx="202">
                  <c:v>42.95</c:v>
                </c:pt>
                <c:pt idx="203">
                  <c:v>140</c:v>
                </c:pt>
                <c:pt idx="204">
                  <c:v>100</c:v>
                </c:pt>
                <c:pt idx="205">
                  <c:v>200</c:v>
                </c:pt>
                <c:pt idx="206">
                  <c:v>150</c:v>
                </c:pt>
                <c:pt idx="207">
                  <c:v>150</c:v>
                </c:pt>
                <c:pt idx="208">
                  <c:v>100</c:v>
                </c:pt>
                <c:pt idx="209">
                  <c:v>73.5</c:v>
                </c:pt>
                <c:pt idx="210">
                  <c:v>50</c:v>
                </c:pt>
                <c:pt idx="211">
                  <c:v>78</c:v>
                </c:pt>
                <c:pt idx="212">
                  <c:v>300</c:v>
                </c:pt>
                <c:pt idx="213">
                  <c:v>208.27</c:v>
                </c:pt>
                <c:pt idx="214">
                  <c:v>149</c:v>
                </c:pt>
                <c:pt idx="215">
                  <c:v>20</c:v>
                </c:pt>
                <c:pt idx="216">
                  <c:v>20</c:v>
                </c:pt>
                <c:pt idx="217">
                  <c:v>200.91</c:v>
                </c:pt>
                <c:pt idx="218">
                  <c:v>36</c:v>
                </c:pt>
                <c:pt idx="219">
                  <c:v>208</c:v>
                </c:pt>
                <c:pt idx="220">
                  <c:v>80</c:v>
                </c:pt>
                <c:pt idx="221">
                  <c:v>324</c:v>
                </c:pt>
                <c:pt idx="222">
                  <c:v>100.05</c:v>
                </c:pt>
                <c:pt idx="223">
                  <c:v>25</c:v>
                </c:pt>
                <c:pt idx="224">
                  <c:v>98</c:v>
                </c:pt>
                <c:pt idx="225">
                  <c:v>200</c:v>
                </c:pt>
                <c:pt idx="226">
                  <c:v>30</c:v>
                </c:pt>
                <c:pt idx="227">
                  <c:v>198</c:v>
                </c:pt>
                <c:pt idx="228">
                  <c:v>149.03</c:v>
                </c:pt>
                <c:pt idx="229">
                  <c:v>64.8</c:v>
                </c:pt>
                <c:pt idx="230">
                  <c:v>100.8</c:v>
                </c:pt>
                <c:pt idx="231">
                  <c:v>199.8</c:v>
                </c:pt>
                <c:pt idx="232">
                  <c:v>99.1</c:v>
                </c:pt>
                <c:pt idx="233">
                  <c:v>149.5</c:v>
                </c:pt>
                <c:pt idx="234">
                  <c:v>29.9</c:v>
                </c:pt>
                <c:pt idx="235">
                  <c:v>206.55</c:v>
                </c:pt>
                <c:pt idx="236">
                  <c:v>200</c:v>
                </c:pt>
                <c:pt idx="237">
                  <c:v>200</c:v>
                </c:pt>
                <c:pt idx="238">
                  <c:v>75</c:v>
                </c:pt>
                <c:pt idx="239">
                  <c:v>25</c:v>
                </c:pt>
                <c:pt idx="240">
                  <c:v>7</c:v>
                </c:pt>
                <c:pt idx="241">
                  <c:v>99.25</c:v>
                </c:pt>
                <c:pt idx="242">
                  <c:v>149.72999999999999</c:v>
                </c:pt>
                <c:pt idx="243">
                  <c:v>7.2</c:v>
                </c:pt>
                <c:pt idx="244">
                  <c:v>140</c:v>
                </c:pt>
                <c:pt idx="245">
                  <c:v>119.7</c:v>
                </c:pt>
                <c:pt idx="246">
                  <c:v>46</c:v>
                </c:pt>
                <c:pt idx="247">
                  <c:v>199.2</c:v>
                </c:pt>
                <c:pt idx="248">
                  <c:v>75.400000000000006</c:v>
                </c:pt>
                <c:pt idx="249">
                  <c:v>216.44</c:v>
                </c:pt>
                <c:pt idx="250">
                  <c:v>199.52</c:v>
                </c:pt>
                <c:pt idx="251">
                  <c:v>49.5</c:v>
                </c:pt>
                <c:pt idx="252">
                  <c:v>298.2</c:v>
                </c:pt>
                <c:pt idx="253">
                  <c:v>79.75</c:v>
                </c:pt>
                <c:pt idx="254">
                  <c:v>43.2</c:v>
                </c:pt>
                <c:pt idx="255">
                  <c:v>40.590000000000003</c:v>
                </c:pt>
                <c:pt idx="256">
                  <c:v>27</c:v>
                </c:pt>
                <c:pt idx="257">
                  <c:v>200</c:v>
                </c:pt>
                <c:pt idx="258">
                  <c:v>66</c:v>
                </c:pt>
                <c:pt idx="259">
                  <c:v>100</c:v>
                </c:pt>
                <c:pt idx="260">
                  <c:v>100.05</c:v>
                </c:pt>
                <c:pt idx="261">
                  <c:v>128.69999999999999</c:v>
                </c:pt>
                <c:pt idx="262">
                  <c:v>200.8</c:v>
                </c:pt>
                <c:pt idx="263">
                  <c:v>231.05</c:v>
                </c:pt>
                <c:pt idx="264">
                  <c:v>216.2</c:v>
                </c:pt>
                <c:pt idx="265">
                  <c:v>106.7</c:v>
                </c:pt>
                <c:pt idx="266">
                  <c:v>15</c:v>
                </c:pt>
                <c:pt idx="267">
                  <c:v>2.38</c:v>
                </c:pt>
                <c:pt idx="268">
                  <c:v>100</c:v>
                </c:pt>
                <c:pt idx="269">
                  <c:v>15.59</c:v>
                </c:pt>
                <c:pt idx="270">
                  <c:v>160</c:v>
                </c:pt>
                <c:pt idx="271">
                  <c:v>75</c:v>
                </c:pt>
                <c:pt idx="272">
                  <c:v>132</c:v>
                </c:pt>
                <c:pt idx="273">
                  <c:v>16.100000000000001</c:v>
                </c:pt>
                <c:pt idx="274">
                  <c:v>100</c:v>
                </c:pt>
                <c:pt idx="275">
                  <c:v>200</c:v>
                </c:pt>
                <c:pt idx="276">
                  <c:v>102.5</c:v>
                </c:pt>
                <c:pt idx="277">
                  <c:v>48.8</c:v>
                </c:pt>
                <c:pt idx="278">
                  <c:v>242</c:v>
                </c:pt>
                <c:pt idx="279">
                  <c:v>30</c:v>
                </c:pt>
                <c:pt idx="280">
                  <c:v>98</c:v>
                </c:pt>
                <c:pt idx="281">
                  <c:v>29.875</c:v>
                </c:pt>
                <c:pt idx="282">
                  <c:v>243.8</c:v>
                </c:pt>
                <c:pt idx="283">
                  <c:v>103.5</c:v>
                </c:pt>
                <c:pt idx="284">
                  <c:v>211.66</c:v>
                </c:pt>
                <c:pt idx="285">
                  <c:v>200</c:v>
                </c:pt>
                <c:pt idx="286">
                  <c:v>100</c:v>
                </c:pt>
                <c:pt idx="287">
                  <c:v>83</c:v>
                </c:pt>
                <c:pt idx="288">
                  <c:v>166</c:v>
                </c:pt>
                <c:pt idx="289">
                  <c:v>50</c:v>
                </c:pt>
                <c:pt idx="290">
                  <c:v>97</c:v>
                </c:pt>
                <c:pt idx="291">
                  <c:v>226.56</c:v>
                </c:pt>
                <c:pt idx="292">
                  <c:v>216.6</c:v>
                </c:pt>
                <c:pt idx="293">
                  <c:v>79.900000000000006</c:v>
                </c:pt>
                <c:pt idx="294">
                  <c:v>301.02</c:v>
                </c:pt>
                <c:pt idx="295">
                  <c:v>80.64</c:v>
                </c:pt>
                <c:pt idx="296">
                  <c:v>45.36</c:v>
                </c:pt>
                <c:pt idx="297">
                  <c:v>250.4</c:v>
                </c:pt>
                <c:pt idx="298">
                  <c:v>97.2</c:v>
                </c:pt>
                <c:pt idx="299">
                  <c:v>21.6</c:v>
                </c:pt>
                <c:pt idx="300">
                  <c:v>199.4</c:v>
                </c:pt>
                <c:pt idx="301">
                  <c:v>299.36</c:v>
                </c:pt>
                <c:pt idx="302">
                  <c:v>153.6</c:v>
                </c:pt>
                <c:pt idx="303">
                  <c:v>161</c:v>
                </c:pt>
                <c:pt idx="304">
                  <c:v>250</c:v>
                </c:pt>
                <c:pt idx="305">
                  <c:v>171</c:v>
                </c:pt>
                <c:pt idx="306">
                  <c:v>21.6</c:v>
                </c:pt>
                <c:pt idx="307">
                  <c:v>46.5</c:v>
                </c:pt>
                <c:pt idx="308">
                  <c:v>398.6</c:v>
                </c:pt>
                <c:pt idx="309">
                  <c:v>236.5</c:v>
                </c:pt>
                <c:pt idx="310">
                  <c:v>136.80000000000001</c:v>
                </c:pt>
                <c:pt idx="311">
                  <c:v>102</c:v>
                </c:pt>
                <c:pt idx="312">
                  <c:v>104</c:v>
                </c:pt>
                <c:pt idx="313">
                  <c:v>134.08000000000001</c:v>
                </c:pt>
                <c:pt idx="314">
                  <c:v>199.54</c:v>
                </c:pt>
                <c:pt idx="315">
                  <c:v>144</c:v>
                </c:pt>
                <c:pt idx="316">
                  <c:v>160</c:v>
                </c:pt>
                <c:pt idx="317">
                  <c:v>96.7</c:v>
                </c:pt>
                <c:pt idx="318">
                  <c:v>104</c:v>
                </c:pt>
                <c:pt idx="319">
                  <c:v>200</c:v>
                </c:pt>
                <c:pt idx="320">
                  <c:v>72.599999999999994</c:v>
                </c:pt>
                <c:pt idx="321">
                  <c:v>76.8</c:v>
                </c:pt>
                <c:pt idx="322">
                  <c:v>128</c:v>
                </c:pt>
                <c:pt idx="323">
                  <c:v>300</c:v>
                </c:pt>
                <c:pt idx="324">
                  <c:v>110.00000000000001</c:v>
                </c:pt>
                <c:pt idx="325">
                  <c:v>90</c:v>
                </c:pt>
                <c:pt idx="326">
                  <c:v>302.39999999999998</c:v>
                </c:pt>
                <c:pt idx="327">
                  <c:v>100</c:v>
                </c:pt>
                <c:pt idx="328">
                  <c:v>76.5</c:v>
                </c:pt>
                <c:pt idx="329">
                  <c:v>200</c:v>
                </c:pt>
                <c:pt idx="330">
                  <c:v>14.4</c:v>
                </c:pt>
                <c:pt idx="331">
                  <c:v>56.2</c:v>
                </c:pt>
                <c:pt idx="332">
                  <c:v>50.1</c:v>
                </c:pt>
                <c:pt idx="333">
                  <c:v>172.54842630833929</c:v>
                </c:pt>
                <c:pt idx="334">
                  <c:v>26.321573691660728</c:v>
                </c:pt>
                <c:pt idx="335">
                  <c:v>331</c:v>
                </c:pt>
                <c:pt idx="336">
                  <c:v>53.6</c:v>
                </c:pt>
                <c:pt idx="337">
                  <c:v>100</c:v>
                </c:pt>
                <c:pt idx="338">
                  <c:v>225</c:v>
                </c:pt>
                <c:pt idx="339">
                  <c:v>29.5</c:v>
                </c:pt>
                <c:pt idx="340">
                  <c:v>300.60000000000002</c:v>
                </c:pt>
                <c:pt idx="341">
                  <c:v>250.7</c:v>
                </c:pt>
                <c:pt idx="342">
                  <c:v>33.799999999999997</c:v>
                </c:pt>
                <c:pt idx="343">
                  <c:v>80</c:v>
                </c:pt>
                <c:pt idx="344">
                  <c:v>50</c:v>
                </c:pt>
                <c:pt idx="345">
                  <c:v>29.9</c:v>
                </c:pt>
                <c:pt idx="346">
                  <c:v>197.4</c:v>
                </c:pt>
              </c:numCache>
            </c:numRef>
          </c:bubbleSize>
          <c:bubble3D val="0"/>
          <c:extLst>
            <c:ext xmlns:c16="http://schemas.microsoft.com/office/drawing/2014/chart" uri="{C3380CC4-5D6E-409C-BE32-E72D297353CC}">
              <c16:uniqueId val="{00000001-42C2-48A0-AA9D-44B682E836D8}"/>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4926"/>
          <c:min val="39814"/>
        </c:scaling>
        <c:delete val="0"/>
        <c:axPos val="b"/>
        <c:title>
          <c:tx>
            <c:rich>
              <a:bodyPr/>
              <a:lstStyle/>
              <a:p>
                <a:pPr>
                  <a:defRPr/>
                </a:pPr>
                <a:r>
                  <a:rPr lang="en-US"/>
                  <a:t>PPA Execution Date and Gas Projection Year</a:t>
                </a:r>
              </a:p>
            </c:rich>
          </c:tx>
          <c:layout>
            <c:manualLayout>
              <c:xMode val="edge"/>
              <c:yMode val="edge"/>
              <c:x val="0.30232653610606369"/>
              <c:y val="0.93084536307961507"/>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366"/>
      </c:valAx>
      <c:valAx>
        <c:axId val="462385920"/>
        <c:scaling>
          <c:orientation val="minMax"/>
          <c:max val="18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5735948149355369E-2"/>
          <c:y val="0.10326157204613021"/>
          <c:w val="0.93630520904375891"/>
          <c:h val="0.74969066366704162"/>
        </c:manualLayout>
      </c:layout>
      <c:lineChart>
        <c:grouping val="standard"/>
        <c:varyColors val="0"/>
        <c:ser>
          <c:idx val="0"/>
          <c:order val="0"/>
          <c:spPr>
            <a:ln>
              <a:noFill/>
            </a:ln>
          </c:spPr>
          <c:marker>
            <c:symbol val="dash"/>
            <c:size val="18"/>
            <c:spPr>
              <a:solidFill>
                <a:schemeClr val="tx1"/>
              </a:solidFill>
              <a:ln>
                <a:noFill/>
              </a:ln>
            </c:spPr>
          </c:marker>
          <c:cat>
            <c:numRef>
              <c:f>'Wind &amp; PV PPAs vs Gas'!$A$29:$A$42</c:f>
              <c:numCache>
                <c:formatCode>General</c:formatCode>
                <c:ptCount val="14"/>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numCache>
            </c:numRef>
          </c:cat>
          <c:val>
            <c:numRef>
              <c:f>'Wind &amp; PV PPAs vs Gas'!$B$29:$B$42</c:f>
              <c:numCache>
                <c:formatCode>"$"#,##0_);\("$"#,##0\)</c:formatCode>
                <c:ptCount val="14"/>
                <c:pt idx="0">
                  <c:v>59.952031104303913</c:v>
                </c:pt>
                <c:pt idx="1">
                  <c:v>59.121491354742638</c:v>
                </c:pt>
                <c:pt idx="2">
                  <c:v>47.911383528253076</c:v>
                </c:pt>
                <c:pt idx="3">
                  <c:v>46.319194008226887</c:v>
                </c:pt>
                <c:pt idx="4">
                  <c:v>44.954688422073488</c:v>
                </c:pt>
                <c:pt idx="5">
                  <c:v>48.005670069422138</c:v>
                </c:pt>
                <c:pt idx="6">
                  <c:v>49.06019823523642</c:v>
                </c:pt>
                <c:pt idx="7">
                  <c:v>41.421386032726517</c:v>
                </c:pt>
                <c:pt idx="8">
                  <c:v>39.708245937151396</c:v>
                </c:pt>
                <c:pt idx="9">
                  <c:v>35.907987862980697</c:v>
                </c:pt>
                <c:pt idx="10">
                  <c:v>31.92854672473327</c:v>
                </c:pt>
                <c:pt idx="11">
                  <c:v>26.743230829191294</c:v>
                </c:pt>
                <c:pt idx="12">
                  <c:v>27.69875567728041</c:v>
                </c:pt>
                <c:pt idx="13">
                  <c:v>27.612594087828324</c:v>
                </c:pt>
              </c:numCache>
            </c:numRef>
          </c:val>
          <c:smooth val="0"/>
          <c:extLst>
            <c:ext xmlns:c16="http://schemas.microsoft.com/office/drawing/2014/chart" uri="{C3380CC4-5D6E-409C-BE32-E72D297353CC}">
              <c16:uniqueId val="{00000000-C703-4A22-BEAF-2BBD7533F14B}"/>
            </c:ext>
          </c:extLst>
        </c:ser>
        <c:ser>
          <c:idx val="1"/>
          <c:order val="1"/>
          <c:spPr>
            <a:ln w="38100">
              <a:solidFill>
                <a:schemeClr val="accent1">
                  <a:lumMod val="50000"/>
                </a:schemeClr>
              </a:solidFill>
              <a:prstDash val="solid"/>
            </a:ln>
          </c:spPr>
          <c:marker>
            <c:symbol val="none"/>
          </c:marker>
          <c:cat>
            <c:numRef>
              <c:f>'Wind &amp; PV PPAs vs Gas'!$A$29:$A$42</c:f>
              <c:numCache>
                <c:formatCode>General</c:formatCode>
                <c:ptCount val="14"/>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numCache>
            </c:numRef>
          </c:cat>
          <c:val>
            <c:numRef>
              <c:f>'Wind &amp; PV PPAs vs Gas'!$D$29:$D$42</c:f>
              <c:numCache>
                <c:formatCode>"$"#,##0_);\("$"#,##0\)</c:formatCode>
                <c:ptCount val="14"/>
                <c:pt idx="0">
                  <c:v>75.819492701357191</c:v>
                </c:pt>
                <c:pt idx="1">
                  <c:v>66.436864594594482</c:v>
                </c:pt>
                <c:pt idx="2">
                  <c:v>48.482605492471613</c:v>
                </c:pt>
                <c:pt idx="3">
                  <c:v>40.816150877511099</c:v>
                </c:pt>
                <c:pt idx="4">
                  <c:v>29.116618126000603</c:v>
                </c:pt>
                <c:pt idx="5">
                  <c:v>26.845889793028018</c:v>
                </c:pt>
                <c:pt idx="6">
                  <c:v>31.338610176073225</c:v>
                </c:pt>
                <c:pt idx="7">
                  <c:v>25.742925015296716</c:v>
                </c:pt>
                <c:pt idx="8">
                  <c:v>19.436062304276412</c:v>
                </c:pt>
                <c:pt idx="9">
                  <c:v>16.610631681361376</c:v>
                </c:pt>
                <c:pt idx="10">
                  <c:v>22.677480567926363</c:v>
                </c:pt>
                <c:pt idx="11">
                  <c:v>25.660178569426041</c:v>
                </c:pt>
                <c:pt idx="12">
                  <c:v>23.73667900472698</c:v>
                </c:pt>
              </c:numCache>
            </c:numRef>
          </c:val>
          <c:smooth val="0"/>
          <c:extLst>
            <c:ext xmlns:c16="http://schemas.microsoft.com/office/drawing/2014/chart" uri="{C3380CC4-5D6E-409C-BE32-E72D297353CC}">
              <c16:uniqueId val="{00000001-C703-4A22-BEAF-2BBD7533F14B}"/>
            </c:ext>
          </c:extLst>
        </c:ser>
        <c:ser>
          <c:idx val="2"/>
          <c:order val="2"/>
          <c:spPr>
            <a:ln w="38100">
              <a:solidFill>
                <a:schemeClr val="accent6">
                  <a:lumMod val="75000"/>
                </a:schemeClr>
              </a:solidFill>
              <a:prstDash val="solid"/>
            </a:ln>
          </c:spPr>
          <c:marker>
            <c:symbol val="none"/>
          </c:marker>
          <c:cat>
            <c:numRef>
              <c:f>'Wind &amp; PV PPAs vs Gas'!$A$29:$A$42</c:f>
              <c:numCache>
                <c:formatCode>General</c:formatCode>
                <c:ptCount val="14"/>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numCache>
            </c:numRef>
          </c:cat>
          <c:val>
            <c:numRef>
              <c:f>'Wind &amp; PV PPAs vs Gas'!$C$29:$C$42</c:f>
              <c:numCache>
                <c:formatCode>"$"#,##0_);\("$"#,##0\)</c:formatCode>
                <c:ptCount val="14"/>
                <c:pt idx="0">
                  <c:v>167.36989648621483</c:v>
                </c:pt>
                <c:pt idx="1">
                  <c:v>138.37551844197338</c:v>
                </c:pt>
                <c:pt idx="2">
                  <c:v>112.62417959838145</c:v>
                </c:pt>
                <c:pt idx="3">
                  <c:v>87.364187136686922</c:v>
                </c:pt>
                <c:pt idx="4">
                  <c:v>68.969155460048924</c:v>
                </c:pt>
                <c:pt idx="5">
                  <c:v>57.414684014588218</c:v>
                </c:pt>
                <c:pt idx="6">
                  <c:v>46.140641678831436</c:v>
                </c:pt>
                <c:pt idx="7">
                  <c:v>39.382724561342322</c:v>
                </c:pt>
                <c:pt idx="8">
                  <c:v>33.731305127229334</c:v>
                </c:pt>
                <c:pt idx="9">
                  <c:v>25.710861177841384</c:v>
                </c:pt>
                <c:pt idx="10">
                  <c:v>21.034872695302195</c:v>
                </c:pt>
                <c:pt idx="11">
                  <c:v>21.727153327402736</c:v>
                </c:pt>
                <c:pt idx="12">
                  <c:v>23.108985883313053</c:v>
                </c:pt>
              </c:numCache>
            </c:numRef>
          </c:val>
          <c:smooth val="0"/>
          <c:extLst>
            <c:ext xmlns:c16="http://schemas.microsoft.com/office/drawing/2014/chart" uri="{C3380CC4-5D6E-409C-BE32-E72D297353CC}">
              <c16:uniqueId val="{00000002-C703-4A22-BEAF-2BBD7533F14B}"/>
            </c:ext>
          </c:extLst>
        </c:ser>
        <c:dLbls>
          <c:showLegendKey val="0"/>
          <c:showVal val="0"/>
          <c:showCatName val="0"/>
          <c:showSerName val="0"/>
          <c:showPercent val="0"/>
          <c:showBubbleSize val="0"/>
        </c:dLbls>
        <c:marker val="1"/>
        <c:smooth val="0"/>
        <c:axId val="468217856"/>
        <c:axId val="468219392"/>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180"/>
          <c:min val="0"/>
        </c:scaling>
        <c:delete val="1"/>
        <c:axPos val="l"/>
        <c:numFmt formatCode="General" sourceLinked="0"/>
        <c:majorTickMark val="out"/>
        <c:minorTickMark val="none"/>
        <c:tickLblPos val="none"/>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8.8184566714373983E-2"/>
          <c:w val="0.8932244081865528"/>
          <c:h val="0.76085935458414189"/>
        </c:manualLayout>
      </c:layout>
      <c:bubbleChart>
        <c:varyColors val="0"/>
        <c:ser>
          <c:idx val="1"/>
          <c:order val="0"/>
          <c:tx>
            <c:v>  Utility-Scale Solar (291 PPAs totaling 19.9 GW)</c:v>
          </c:tx>
          <c:spPr>
            <a:noFill/>
            <a:ln w="6350">
              <a:solidFill>
                <a:schemeClr val="accent6"/>
              </a:solidFill>
            </a:ln>
          </c:spPr>
          <c:invertIfNegative val="0"/>
          <c:xVal>
            <c:numRef>
              <c:f>'Wind &amp; PV PPAs vs Gas'!$J$31:$J$395</c:f>
              <c:numCache>
                <c:formatCode>m/d/yyyy</c:formatCode>
                <c:ptCount val="365"/>
                <c:pt idx="0">
                  <c:v>39867</c:v>
                </c:pt>
                <c:pt idx="1">
                  <c:v>39873</c:v>
                </c:pt>
                <c:pt idx="2">
                  <c:v>39877</c:v>
                </c:pt>
                <c:pt idx="3">
                  <c:v>39934</c:v>
                </c:pt>
                <c:pt idx="4">
                  <c:v>39941</c:v>
                </c:pt>
                <c:pt idx="5">
                  <c:v>39965</c:v>
                </c:pt>
                <c:pt idx="6">
                  <c:v>39965</c:v>
                </c:pt>
                <c:pt idx="7">
                  <c:v>39965</c:v>
                </c:pt>
                <c:pt idx="8">
                  <c:v>39986</c:v>
                </c:pt>
                <c:pt idx="9">
                  <c:v>40042</c:v>
                </c:pt>
                <c:pt idx="10">
                  <c:v>40064</c:v>
                </c:pt>
                <c:pt idx="11">
                  <c:v>40137</c:v>
                </c:pt>
                <c:pt idx="12">
                  <c:v>40170</c:v>
                </c:pt>
                <c:pt idx="13">
                  <c:v>40171</c:v>
                </c:pt>
                <c:pt idx="14">
                  <c:v>40171</c:v>
                </c:pt>
                <c:pt idx="15">
                  <c:v>40171</c:v>
                </c:pt>
                <c:pt idx="16">
                  <c:v>40204</c:v>
                </c:pt>
                <c:pt idx="17">
                  <c:v>40204</c:v>
                </c:pt>
                <c:pt idx="18">
                  <c:v>40204</c:v>
                </c:pt>
                <c:pt idx="19">
                  <c:v>40211</c:v>
                </c:pt>
                <c:pt idx="20">
                  <c:v>40233</c:v>
                </c:pt>
                <c:pt idx="21">
                  <c:v>40243</c:v>
                </c:pt>
                <c:pt idx="22">
                  <c:v>40287</c:v>
                </c:pt>
                <c:pt idx="23">
                  <c:v>40289</c:v>
                </c:pt>
                <c:pt idx="24">
                  <c:v>40297</c:v>
                </c:pt>
                <c:pt idx="25">
                  <c:v>40308</c:v>
                </c:pt>
                <c:pt idx="26">
                  <c:v>40318</c:v>
                </c:pt>
                <c:pt idx="27">
                  <c:v>40330</c:v>
                </c:pt>
                <c:pt idx="28">
                  <c:v>40330</c:v>
                </c:pt>
                <c:pt idx="29">
                  <c:v>40353</c:v>
                </c:pt>
                <c:pt idx="30">
                  <c:v>40359</c:v>
                </c:pt>
                <c:pt idx="31">
                  <c:v>40359</c:v>
                </c:pt>
                <c:pt idx="32">
                  <c:v>40385</c:v>
                </c:pt>
                <c:pt idx="33">
                  <c:v>40388</c:v>
                </c:pt>
                <c:pt idx="34">
                  <c:v>40388</c:v>
                </c:pt>
                <c:pt idx="35">
                  <c:v>40400</c:v>
                </c:pt>
                <c:pt idx="36">
                  <c:v>40400</c:v>
                </c:pt>
                <c:pt idx="37">
                  <c:v>40414</c:v>
                </c:pt>
                <c:pt idx="38">
                  <c:v>40441</c:v>
                </c:pt>
                <c:pt idx="39">
                  <c:v>40492</c:v>
                </c:pt>
                <c:pt idx="40">
                  <c:v>40497</c:v>
                </c:pt>
                <c:pt idx="41">
                  <c:v>40497</c:v>
                </c:pt>
                <c:pt idx="42">
                  <c:v>40513</c:v>
                </c:pt>
                <c:pt idx="43">
                  <c:v>40513</c:v>
                </c:pt>
                <c:pt idx="44">
                  <c:v>40533</c:v>
                </c:pt>
                <c:pt idx="45">
                  <c:v>40542</c:v>
                </c:pt>
                <c:pt idx="46">
                  <c:v>40542</c:v>
                </c:pt>
                <c:pt idx="47">
                  <c:v>40548</c:v>
                </c:pt>
                <c:pt idx="48">
                  <c:v>40550</c:v>
                </c:pt>
                <c:pt idx="49">
                  <c:v>40568</c:v>
                </c:pt>
                <c:pt idx="50">
                  <c:v>40581</c:v>
                </c:pt>
                <c:pt idx="51">
                  <c:v>40585</c:v>
                </c:pt>
                <c:pt idx="52">
                  <c:v>40585</c:v>
                </c:pt>
                <c:pt idx="53">
                  <c:v>40610</c:v>
                </c:pt>
                <c:pt idx="54">
                  <c:v>40697</c:v>
                </c:pt>
                <c:pt idx="55">
                  <c:v>40697</c:v>
                </c:pt>
                <c:pt idx="56">
                  <c:v>40715</c:v>
                </c:pt>
                <c:pt idx="57">
                  <c:v>40732</c:v>
                </c:pt>
                <c:pt idx="58">
                  <c:v>40738</c:v>
                </c:pt>
                <c:pt idx="59">
                  <c:v>40742</c:v>
                </c:pt>
                <c:pt idx="60">
                  <c:v>40745</c:v>
                </c:pt>
                <c:pt idx="61">
                  <c:v>40815</c:v>
                </c:pt>
                <c:pt idx="62">
                  <c:v>40817</c:v>
                </c:pt>
                <c:pt idx="63">
                  <c:v>40878</c:v>
                </c:pt>
                <c:pt idx="64">
                  <c:v>40885</c:v>
                </c:pt>
                <c:pt idx="65">
                  <c:v>40897</c:v>
                </c:pt>
                <c:pt idx="66">
                  <c:v>40897</c:v>
                </c:pt>
                <c:pt idx="67">
                  <c:v>40897</c:v>
                </c:pt>
                <c:pt idx="68">
                  <c:v>40909</c:v>
                </c:pt>
                <c:pt idx="69">
                  <c:v>40909</c:v>
                </c:pt>
                <c:pt idx="70">
                  <c:v>40942</c:v>
                </c:pt>
                <c:pt idx="71">
                  <c:v>40966</c:v>
                </c:pt>
                <c:pt idx="72">
                  <c:v>41093</c:v>
                </c:pt>
                <c:pt idx="73">
                  <c:v>41093</c:v>
                </c:pt>
                <c:pt idx="74">
                  <c:v>41124</c:v>
                </c:pt>
                <c:pt idx="75">
                  <c:v>41134</c:v>
                </c:pt>
                <c:pt idx="76">
                  <c:v>41137</c:v>
                </c:pt>
                <c:pt idx="77">
                  <c:v>41150</c:v>
                </c:pt>
                <c:pt idx="78">
                  <c:v>41152</c:v>
                </c:pt>
                <c:pt idx="79">
                  <c:v>41169</c:v>
                </c:pt>
                <c:pt idx="80">
                  <c:v>41169</c:v>
                </c:pt>
                <c:pt idx="81">
                  <c:v>41199</c:v>
                </c:pt>
                <c:pt idx="82">
                  <c:v>41207</c:v>
                </c:pt>
                <c:pt idx="83">
                  <c:v>41214</c:v>
                </c:pt>
                <c:pt idx="84">
                  <c:v>41228</c:v>
                </c:pt>
                <c:pt idx="85">
                  <c:v>41255</c:v>
                </c:pt>
                <c:pt idx="86">
                  <c:v>41256</c:v>
                </c:pt>
                <c:pt idx="87">
                  <c:v>41309</c:v>
                </c:pt>
                <c:pt idx="88">
                  <c:v>41333</c:v>
                </c:pt>
                <c:pt idx="89">
                  <c:v>41355</c:v>
                </c:pt>
                <c:pt idx="90">
                  <c:v>41355</c:v>
                </c:pt>
                <c:pt idx="91">
                  <c:v>41358</c:v>
                </c:pt>
                <c:pt idx="92">
                  <c:v>41374</c:v>
                </c:pt>
                <c:pt idx="93">
                  <c:v>41380</c:v>
                </c:pt>
                <c:pt idx="94">
                  <c:v>41426</c:v>
                </c:pt>
                <c:pt idx="95">
                  <c:v>41428</c:v>
                </c:pt>
                <c:pt idx="96">
                  <c:v>41428</c:v>
                </c:pt>
                <c:pt idx="97">
                  <c:v>41444</c:v>
                </c:pt>
                <c:pt idx="98">
                  <c:v>41458</c:v>
                </c:pt>
                <c:pt idx="99">
                  <c:v>41465</c:v>
                </c:pt>
                <c:pt idx="100">
                  <c:v>41465</c:v>
                </c:pt>
                <c:pt idx="101">
                  <c:v>41472</c:v>
                </c:pt>
                <c:pt idx="102">
                  <c:v>41472</c:v>
                </c:pt>
                <c:pt idx="103">
                  <c:v>41523</c:v>
                </c:pt>
                <c:pt idx="104">
                  <c:v>41536</c:v>
                </c:pt>
                <c:pt idx="105">
                  <c:v>41544</c:v>
                </c:pt>
                <c:pt idx="106">
                  <c:v>41556</c:v>
                </c:pt>
                <c:pt idx="107">
                  <c:v>41569</c:v>
                </c:pt>
                <c:pt idx="108">
                  <c:v>41609</c:v>
                </c:pt>
                <c:pt idx="109">
                  <c:v>41614</c:v>
                </c:pt>
                <c:pt idx="110">
                  <c:v>41627</c:v>
                </c:pt>
                <c:pt idx="111">
                  <c:v>41669</c:v>
                </c:pt>
                <c:pt idx="112">
                  <c:v>41690</c:v>
                </c:pt>
                <c:pt idx="113">
                  <c:v>41715</c:v>
                </c:pt>
                <c:pt idx="114">
                  <c:v>41724</c:v>
                </c:pt>
                <c:pt idx="115">
                  <c:v>41730</c:v>
                </c:pt>
                <c:pt idx="116">
                  <c:v>41760</c:v>
                </c:pt>
                <c:pt idx="117">
                  <c:v>41786</c:v>
                </c:pt>
                <c:pt idx="118">
                  <c:v>41791</c:v>
                </c:pt>
                <c:pt idx="119">
                  <c:v>41802</c:v>
                </c:pt>
                <c:pt idx="120">
                  <c:v>41838</c:v>
                </c:pt>
                <c:pt idx="121">
                  <c:v>41843</c:v>
                </c:pt>
                <c:pt idx="122">
                  <c:v>41844</c:v>
                </c:pt>
                <c:pt idx="123">
                  <c:v>41844</c:v>
                </c:pt>
                <c:pt idx="124">
                  <c:v>41870</c:v>
                </c:pt>
                <c:pt idx="125">
                  <c:v>41876</c:v>
                </c:pt>
                <c:pt idx="126">
                  <c:v>41885</c:v>
                </c:pt>
                <c:pt idx="127">
                  <c:v>41886</c:v>
                </c:pt>
                <c:pt idx="128">
                  <c:v>41886</c:v>
                </c:pt>
                <c:pt idx="129">
                  <c:v>41915</c:v>
                </c:pt>
                <c:pt idx="130">
                  <c:v>41920</c:v>
                </c:pt>
                <c:pt idx="131">
                  <c:v>41920</c:v>
                </c:pt>
                <c:pt idx="132">
                  <c:v>41920</c:v>
                </c:pt>
                <c:pt idx="133">
                  <c:v>41920</c:v>
                </c:pt>
                <c:pt idx="134">
                  <c:v>41920</c:v>
                </c:pt>
                <c:pt idx="135">
                  <c:v>41920</c:v>
                </c:pt>
                <c:pt idx="136">
                  <c:v>41932</c:v>
                </c:pt>
                <c:pt idx="137">
                  <c:v>41933</c:v>
                </c:pt>
                <c:pt idx="138">
                  <c:v>41933</c:v>
                </c:pt>
                <c:pt idx="139">
                  <c:v>41934</c:v>
                </c:pt>
                <c:pt idx="140">
                  <c:v>41934</c:v>
                </c:pt>
                <c:pt idx="141">
                  <c:v>41934</c:v>
                </c:pt>
                <c:pt idx="142">
                  <c:v>41934</c:v>
                </c:pt>
                <c:pt idx="143">
                  <c:v>41934</c:v>
                </c:pt>
                <c:pt idx="144">
                  <c:v>41934</c:v>
                </c:pt>
                <c:pt idx="145">
                  <c:v>41934</c:v>
                </c:pt>
                <c:pt idx="146">
                  <c:v>41934</c:v>
                </c:pt>
                <c:pt idx="147">
                  <c:v>41936</c:v>
                </c:pt>
                <c:pt idx="148">
                  <c:v>41950</c:v>
                </c:pt>
                <c:pt idx="149">
                  <c:v>41950</c:v>
                </c:pt>
                <c:pt idx="150">
                  <c:v>41956</c:v>
                </c:pt>
                <c:pt idx="151">
                  <c:v>41961</c:v>
                </c:pt>
                <c:pt idx="152">
                  <c:v>41982</c:v>
                </c:pt>
                <c:pt idx="153">
                  <c:v>42036</c:v>
                </c:pt>
                <c:pt idx="154">
                  <c:v>42065</c:v>
                </c:pt>
                <c:pt idx="155">
                  <c:v>42065</c:v>
                </c:pt>
                <c:pt idx="156">
                  <c:v>42066</c:v>
                </c:pt>
                <c:pt idx="157">
                  <c:v>42067</c:v>
                </c:pt>
                <c:pt idx="158">
                  <c:v>42067</c:v>
                </c:pt>
                <c:pt idx="159">
                  <c:v>42068</c:v>
                </c:pt>
                <c:pt idx="160">
                  <c:v>42086</c:v>
                </c:pt>
                <c:pt idx="161">
                  <c:v>42088</c:v>
                </c:pt>
                <c:pt idx="162">
                  <c:v>42097</c:v>
                </c:pt>
                <c:pt idx="163">
                  <c:v>42097</c:v>
                </c:pt>
                <c:pt idx="164">
                  <c:v>42108</c:v>
                </c:pt>
                <c:pt idx="165">
                  <c:v>42111</c:v>
                </c:pt>
                <c:pt idx="166">
                  <c:v>42124</c:v>
                </c:pt>
                <c:pt idx="167">
                  <c:v>42124</c:v>
                </c:pt>
                <c:pt idx="168">
                  <c:v>42124</c:v>
                </c:pt>
                <c:pt idx="169">
                  <c:v>42151</c:v>
                </c:pt>
                <c:pt idx="170">
                  <c:v>42156</c:v>
                </c:pt>
                <c:pt idx="171">
                  <c:v>42160</c:v>
                </c:pt>
                <c:pt idx="172">
                  <c:v>42164</c:v>
                </c:pt>
                <c:pt idx="173">
                  <c:v>42174</c:v>
                </c:pt>
                <c:pt idx="174">
                  <c:v>42178</c:v>
                </c:pt>
                <c:pt idx="175">
                  <c:v>42180</c:v>
                </c:pt>
                <c:pt idx="176">
                  <c:v>42185</c:v>
                </c:pt>
                <c:pt idx="177">
                  <c:v>42186</c:v>
                </c:pt>
                <c:pt idx="178">
                  <c:v>42186</c:v>
                </c:pt>
                <c:pt idx="179">
                  <c:v>42186</c:v>
                </c:pt>
                <c:pt idx="180">
                  <c:v>42200</c:v>
                </c:pt>
                <c:pt idx="181">
                  <c:v>42201</c:v>
                </c:pt>
                <c:pt idx="182">
                  <c:v>42201</c:v>
                </c:pt>
                <c:pt idx="183">
                  <c:v>42206</c:v>
                </c:pt>
                <c:pt idx="184">
                  <c:v>42221</c:v>
                </c:pt>
                <c:pt idx="185">
                  <c:v>42225</c:v>
                </c:pt>
                <c:pt idx="186">
                  <c:v>42228</c:v>
                </c:pt>
                <c:pt idx="187">
                  <c:v>42232</c:v>
                </c:pt>
                <c:pt idx="188">
                  <c:v>42244</c:v>
                </c:pt>
                <c:pt idx="189">
                  <c:v>42250</c:v>
                </c:pt>
                <c:pt idx="190">
                  <c:v>42270</c:v>
                </c:pt>
                <c:pt idx="191">
                  <c:v>42270</c:v>
                </c:pt>
                <c:pt idx="192">
                  <c:v>42271</c:v>
                </c:pt>
                <c:pt idx="193">
                  <c:v>42275</c:v>
                </c:pt>
                <c:pt idx="194">
                  <c:v>42275</c:v>
                </c:pt>
                <c:pt idx="195">
                  <c:v>42278</c:v>
                </c:pt>
                <c:pt idx="196">
                  <c:v>42278</c:v>
                </c:pt>
                <c:pt idx="197">
                  <c:v>42278</c:v>
                </c:pt>
                <c:pt idx="198">
                  <c:v>42285</c:v>
                </c:pt>
                <c:pt idx="199">
                  <c:v>42286</c:v>
                </c:pt>
                <c:pt idx="200">
                  <c:v>42286</c:v>
                </c:pt>
                <c:pt idx="201">
                  <c:v>42292</c:v>
                </c:pt>
                <c:pt idx="202">
                  <c:v>42313</c:v>
                </c:pt>
                <c:pt idx="203">
                  <c:v>42314</c:v>
                </c:pt>
                <c:pt idx="204">
                  <c:v>42317</c:v>
                </c:pt>
                <c:pt idx="205">
                  <c:v>42318</c:v>
                </c:pt>
                <c:pt idx="206">
                  <c:v>42328</c:v>
                </c:pt>
                <c:pt idx="207">
                  <c:v>42338</c:v>
                </c:pt>
                <c:pt idx="208">
                  <c:v>42355</c:v>
                </c:pt>
                <c:pt idx="209">
                  <c:v>42356</c:v>
                </c:pt>
                <c:pt idx="210">
                  <c:v>42356</c:v>
                </c:pt>
                <c:pt idx="211">
                  <c:v>42356</c:v>
                </c:pt>
                <c:pt idx="212">
                  <c:v>42356</c:v>
                </c:pt>
                <c:pt idx="213">
                  <c:v>42375</c:v>
                </c:pt>
                <c:pt idx="214">
                  <c:v>42472</c:v>
                </c:pt>
                <c:pt idx="215">
                  <c:v>42472</c:v>
                </c:pt>
                <c:pt idx="216">
                  <c:v>42509</c:v>
                </c:pt>
                <c:pt idx="217">
                  <c:v>42586</c:v>
                </c:pt>
                <c:pt idx="218">
                  <c:v>42608</c:v>
                </c:pt>
                <c:pt idx="219">
                  <c:v>42611</c:v>
                </c:pt>
                <c:pt idx="220">
                  <c:v>42628</c:v>
                </c:pt>
                <c:pt idx="221">
                  <c:v>42633</c:v>
                </c:pt>
                <c:pt idx="222">
                  <c:v>42635</c:v>
                </c:pt>
                <c:pt idx="223">
                  <c:v>42692</c:v>
                </c:pt>
                <c:pt idx="224">
                  <c:v>42692</c:v>
                </c:pt>
                <c:pt idx="225">
                  <c:v>42717</c:v>
                </c:pt>
                <c:pt idx="226">
                  <c:v>42719</c:v>
                </c:pt>
                <c:pt idx="227">
                  <c:v>42738</c:v>
                </c:pt>
                <c:pt idx="228">
                  <c:v>42747</c:v>
                </c:pt>
                <c:pt idx="229">
                  <c:v>42747</c:v>
                </c:pt>
                <c:pt idx="230">
                  <c:v>42747</c:v>
                </c:pt>
                <c:pt idx="231">
                  <c:v>42752</c:v>
                </c:pt>
                <c:pt idx="232">
                  <c:v>42766</c:v>
                </c:pt>
                <c:pt idx="233">
                  <c:v>42817</c:v>
                </c:pt>
                <c:pt idx="234">
                  <c:v>42825</c:v>
                </c:pt>
                <c:pt idx="235">
                  <c:v>42826</c:v>
                </c:pt>
                <c:pt idx="236">
                  <c:v>42877</c:v>
                </c:pt>
                <c:pt idx="237">
                  <c:v>42880</c:v>
                </c:pt>
                <c:pt idx="238">
                  <c:v>42880</c:v>
                </c:pt>
                <c:pt idx="239">
                  <c:v>42881</c:v>
                </c:pt>
                <c:pt idx="240">
                  <c:v>42887</c:v>
                </c:pt>
                <c:pt idx="241">
                  <c:v>42887</c:v>
                </c:pt>
                <c:pt idx="242">
                  <c:v>42887</c:v>
                </c:pt>
                <c:pt idx="243">
                  <c:v>42893</c:v>
                </c:pt>
                <c:pt idx="244">
                  <c:v>42905</c:v>
                </c:pt>
                <c:pt idx="245">
                  <c:v>42906</c:v>
                </c:pt>
                <c:pt idx="246">
                  <c:v>42906</c:v>
                </c:pt>
                <c:pt idx="247">
                  <c:v>42906</c:v>
                </c:pt>
                <c:pt idx="248">
                  <c:v>42906</c:v>
                </c:pt>
                <c:pt idx="249">
                  <c:v>42912</c:v>
                </c:pt>
                <c:pt idx="250">
                  <c:v>42944</c:v>
                </c:pt>
                <c:pt idx="251">
                  <c:v>42944</c:v>
                </c:pt>
                <c:pt idx="252">
                  <c:v>42955</c:v>
                </c:pt>
                <c:pt idx="253">
                  <c:v>42972</c:v>
                </c:pt>
                <c:pt idx="254">
                  <c:v>43001</c:v>
                </c:pt>
                <c:pt idx="255">
                  <c:v>43004</c:v>
                </c:pt>
                <c:pt idx="256">
                  <c:v>43004</c:v>
                </c:pt>
                <c:pt idx="257">
                  <c:v>43014</c:v>
                </c:pt>
                <c:pt idx="258">
                  <c:v>43014</c:v>
                </c:pt>
                <c:pt idx="259">
                  <c:v>43038</c:v>
                </c:pt>
                <c:pt idx="260">
                  <c:v>43052</c:v>
                </c:pt>
                <c:pt idx="261">
                  <c:v>43052</c:v>
                </c:pt>
                <c:pt idx="262">
                  <c:v>43077</c:v>
                </c:pt>
                <c:pt idx="263">
                  <c:v>43083</c:v>
                </c:pt>
                <c:pt idx="264">
                  <c:v>43084</c:v>
                </c:pt>
                <c:pt idx="265">
                  <c:v>43105</c:v>
                </c:pt>
                <c:pt idx="266">
                  <c:v>43109</c:v>
                </c:pt>
                <c:pt idx="267">
                  <c:v>43126</c:v>
                </c:pt>
                <c:pt idx="268">
                  <c:v>43129</c:v>
                </c:pt>
                <c:pt idx="269">
                  <c:v>43129</c:v>
                </c:pt>
                <c:pt idx="270">
                  <c:v>43132</c:v>
                </c:pt>
                <c:pt idx="271">
                  <c:v>43152</c:v>
                </c:pt>
                <c:pt idx="272">
                  <c:v>43206</c:v>
                </c:pt>
                <c:pt idx="273">
                  <c:v>43227</c:v>
                </c:pt>
                <c:pt idx="274">
                  <c:v>43236</c:v>
                </c:pt>
                <c:pt idx="275">
                  <c:v>43236</c:v>
                </c:pt>
                <c:pt idx="276">
                  <c:v>43250</c:v>
                </c:pt>
                <c:pt idx="277">
                  <c:v>43250</c:v>
                </c:pt>
                <c:pt idx="278">
                  <c:v>43250</c:v>
                </c:pt>
                <c:pt idx="279">
                  <c:v>43250</c:v>
                </c:pt>
                <c:pt idx="280">
                  <c:v>43250</c:v>
                </c:pt>
                <c:pt idx="281">
                  <c:v>43250</c:v>
                </c:pt>
                <c:pt idx="282">
                  <c:v>43251</c:v>
                </c:pt>
                <c:pt idx="283">
                  <c:v>43252</c:v>
                </c:pt>
                <c:pt idx="284">
                  <c:v>43257</c:v>
                </c:pt>
                <c:pt idx="285">
                  <c:v>43259</c:v>
                </c:pt>
                <c:pt idx="286">
                  <c:v>43264</c:v>
                </c:pt>
                <c:pt idx="287">
                  <c:v>43264</c:v>
                </c:pt>
                <c:pt idx="288">
                  <c:v>43278</c:v>
                </c:pt>
                <c:pt idx="289">
                  <c:v>43281</c:v>
                </c:pt>
                <c:pt idx="290">
                  <c:v>43281</c:v>
                </c:pt>
                <c:pt idx="291">
                  <c:v>43291</c:v>
                </c:pt>
                <c:pt idx="292">
                  <c:v>43322</c:v>
                </c:pt>
                <c:pt idx="293">
                  <c:v>43322</c:v>
                </c:pt>
                <c:pt idx="294">
                  <c:v>43334</c:v>
                </c:pt>
                <c:pt idx="295">
                  <c:v>43334</c:v>
                </c:pt>
                <c:pt idx="296">
                  <c:v>43335</c:v>
                </c:pt>
                <c:pt idx="297">
                  <c:v>43343</c:v>
                </c:pt>
                <c:pt idx="298">
                  <c:v>43352</c:v>
                </c:pt>
                <c:pt idx="299">
                  <c:v>43363</c:v>
                </c:pt>
                <c:pt idx="300">
                  <c:v>43374</c:v>
                </c:pt>
                <c:pt idx="301">
                  <c:v>43374</c:v>
                </c:pt>
                <c:pt idx="302">
                  <c:v>43391</c:v>
                </c:pt>
                <c:pt idx="303">
                  <c:v>43391</c:v>
                </c:pt>
                <c:pt idx="304">
                  <c:v>43398</c:v>
                </c:pt>
                <c:pt idx="305">
                  <c:v>43405</c:v>
                </c:pt>
                <c:pt idx="306">
                  <c:v>43445</c:v>
                </c:pt>
                <c:pt idx="307">
                  <c:v>43497</c:v>
                </c:pt>
                <c:pt idx="308">
                  <c:v>43507</c:v>
                </c:pt>
                <c:pt idx="309">
                  <c:v>43510</c:v>
                </c:pt>
                <c:pt idx="310">
                  <c:v>43545</c:v>
                </c:pt>
                <c:pt idx="311">
                  <c:v>43546</c:v>
                </c:pt>
                <c:pt idx="312">
                  <c:v>43615</c:v>
                </c:pt>
                <c:pt idx="313">
                  <c:v>43643</c:v>
                </c:pt>
                <c:pt idx="314">
                  <c:v>43643</c:v>
                </c:pt>
                <c:pt idx="315">
                  <c:v>43647</c:v>
                </c:pt>
                <c:pt idx="316">
                  <c:v>43647</c:v>
                </c:pt>
                <c:pt idx="317">
                  <c:v>43655</c:v>
                </c:pt>
                <c:pt idx="318">
                  <c:v>43671</c:v>
                </c:pt>
                <c:pt idx="319">
                  <c:v>43685</c:v>
                </c:pt>
                <c:pt idx="320">
                  <c:v>43696</c:v>
                </c:pt>
                <c:pt idx="321">
                  <c:v>43727</c:v>
                </c:pt>
                <c:pt idx="322">
                  <c:v>43730</c:v>
                </c:pt>
                <c:pt idx="323">
                  <c:v>43730</c:v>
                </c:pt>
                <c:pt idx="324">
                  <c:v>43730</c:v>
                </c:pt>
                <c:pt idx="325">
                  <c:v>43739</c:v>
                </c:pt>
                <c:pt idx="326">
                  <c:v>43755</c:v>
                </c:pt>
                <c:pt idx="327">
                  <c:v>43755</c:v>
                </c:pt>
                <c:pt idx="328">
                  <c:v>43761</c:v>
                </c:pt>
                <c:pt idx="329">
                  <c:v>43774</c:v>
                </c:pt>
                <c:pt idx="330">
                  <c:v>43788</c:v>
                </c:pt>
                <c:pt idx="331">
                  <c:v>43790</c:v>
                </c:pt>
                <c:pt idx="332">
                  <c:v>43795</c:v>
                </c:pt>
                <c:pt idx="333">
                  <c:v>43804</c:v>
                </c:pt>
                <c:pt idx="334">
                  <c:v>43816</c:v>
                </c:pt>
                <c:pt idx="335">
                  <c:v>43819</c:v>
                </c:pt>
                <c:pt idx="336">
                  <c:v>43836</c:v>
                </c:pt>
                <c:pt idx="337">
                  <c:v>43875</c:v>
                </c:pt>
                <c:pt idx="338">
                  <c:v>43875</c:v>
                </c:pt>
                <c:pt idx="339">
                  <c:v>43915</c:v>
                </c:pt>
                <c:pt idx="340">
                  <c:v>43929</c:v>
                </c:pt>
                <c:pt idx="341">
                  <c:v>43953</c:v>
                </c:pt>
                <c:pt idx="342">
                  <c:v>43983</c:v>
                </c:pt>
                <c:pt idx="343">
                  <c:v>44067</c:v>
                </c:pt>
                <c:pt idx="344">
                  <c:v>44097</c:v>
                </c:pt>
                <c:pt idx="345">
                  <c:v>44099</c:v>
                </c:pt>
                <c:pt idx="346">
                  <c:v>44106</c:v>
                </c:pt>
                <c:pt idx="347">
                  <c:v>44137</c:v>
                </c:pt>
                <c:pt idx="348">
                  <c:v>44140</c:v>
                </c:pt>
                <c:pt idx="349">
                  <c:v>44195</c:v>
                </c:pt>
                <c:pt idx="350">
                  <c:v>44211</c:v>
                </c:pt>
                <c:pt idx="351">
                  <c:v>44211</c:v>
                </c:pt>
                <c:pt idx="352">
                  <c:v>44228</c:v>
                </c:pt>
                <c:pt idx="353">
                  <c:v>44231</c:v>
                </c:pt>
                <c:pt idx="354">
                  <c:v>44250</c:v>
                </c:pt>
                <c:pt idx="355">
                  <c:v>44280</c:v>
                </c:pt>
                <c:pt idx="356">
                  <c:v>44287</c:v>
                </c:pt>
                <c:pt idx="357">
                  <c:v>44287</c:v>
                </c:pt>
                <c:pt idx="358">
                  <c:v>44323</c:v>
                </c:pt>
                <c:pt idx="359">
                  <c:v>44348</c:v>
                </c:pt>
                <c:pt idx="360">
                  <c:v>44348</c:v>
                </c:pt>
                <c:pt idx="361">
                  <c:v>44348</c:v>
                </c:pt>
                <c:pt idx="362">
                  <c:v>44364</c:v>
                </c:pt>
                <c:pt idx="363">
                  <c:v>44477</c:v>
                </c:pt>
                <c:pt idx="364">
                  <c:v>44484</c:v>
                </c:pt>
              </c:numCache>
            </c:numRef>
          </c:xVal>
          <c:yVal>
            <c:numRef>
              <c:f>'Wind &amp; PV PPAs vs Gas'!$K$31:$K$395</c:f>
              <c:numCache>
                <c:formatCode>"$"#,##0.00_);\("$"#,##0.00\)</c:formatCode>
                <c:ptCount val="365"/>
                <c:pt idx="0">
                  <c:v>136.28773736505249</c:v>
                </c:pt>
                <c:pt idx="1">
                  <c:v>162.33217303673203</c:v>
                </c:pt>
                <c:pt idx="2">
                  <c:v>153.93549518683298</c:v>
                </c:pt>
                <c:pt idx="3">
                  <c:v>212.59553231422001</c:v>
                </c:pt>
                <c:pt idx="4">
                  <c:v>149.35757364506364</c:v>
                </c:pt>
                <c:pt idx="5">
                  <c:v>132.96337202582075</c:v>
                </c:pt>
                <c:pt idx="6">
                  <c:v>204.84112282756993</c:v>
                </c:pt>
                <c:pt idx="7">
                  <c:v>232.25235540770518</c:v>
                </c:pt>
                <c:pt idx="8">
                  <c:v>173.380451473486</c:v>
                </c:pt>
                <c:pt idx="9">
                  <c:v>149.48674745606854</c:v>
                </c:pt>
                <c:pt idx="10">
                  <c:v>206.09133891297768</c:v>
                </c:pt>
                <c:pt idx="11">
                  <c:v>121.85618252708419</c:v>
                </c:pt>
                <c:pt idx="12">
                  <c:v>135.48357211962542</c:v>
                </c:pt>
                <c:pt idx="13">
                  <c:v>258.17367248864218</c:v>
                </c:pt>
                <c:pt idx="14">
                  <c:v>258.17367248864218</c:v>
                </c:pt>
                <c:pt idx="15">
                  <c:v>258.17367248864218</c:v>
                </c:pt>
                <c:pt idx="16">
                  <c:v>168.54152020168098</c:v>
                </c:pt>
                <c:pt idx="17">
                  <c:v>168.54152020168095</c:v>
                </c:pt>
                <c:pt idx="18">
                  <c:v>172.11700926435711</c:v>
                </c:pt>
                <c:pt idx="19">
                  <c:v>141.31089563121787</c:v>
                </c:pt>
                <c:pt idx="20">
                  <c:v>145.3820442773563</c:v>
                </c:pt>
                <c:pt idx="21">
                  <c:v>138.9658333198864</c:v>
                </c:pt>
                <c:pt idx="22">
                  <c:v>108.03982415251301</c:v>
                </c:pt>
                <c:pt idx="23">
                  <c:v>144.02271780387858</c:v>
                </c:pt>
                <c:pt idx="24">
                  <c:v>134.93186775377816</c:v>
                </c:pt>
                <c:pt idx="25">
                  <c:v>136.46539196527621</c:v>
                </c:pt>
                <c:pt idx="26">
                  <c:v>163.35222453510283</c:v>
                </c:pt>
                <c:pt idx="27">
                  <c:v>326.19412809484692</c:v>
                </c:pt>
                <c:pt idx="28">
                  <c:v>134.93186775377822</c:v>
                </c:pt>
                <c:pt idx="29">
                  <c:v>131.56235098674244</c:v>
                </c:pt>
                <c:pt idx="30">
                  <c:v>102.50041472001405</c:v>
                </c:pt>
                <c:pt idx="31">
                  <c:v>102.48606067589452</c:v>
                </c:pt>
                <c:pt idx="32">
                  <c:v>136.28306010866524</c:v>
                </c:pt>
                <c:pt idx="33">
                  <c:v>160.68264393215188</c:v>
                </c:pt>
                <c:pt idx="34">
                  <c:v>132.07971162605025</c:v>
                </c:pt>
                <c:pt idx="35">
                  <c:v>136.04433699779426</c:v>
                </c:pt>
                <c:pt idx="36">
                  <c:v>197.87416577478228</c:v>
                </c:pt>
                <c:pt idx="37">
                  <c:v>116.04071153987502</c:v>
                </c:pt>
                <c:pt idx="38">
                  <c:v>132.41586415243808</c:v>
                </c:pt>
                <c:pt idx="39">
                  <c:v>133.79530404356763</c:v>
                </c:pt>
                <c:pt idx="40">
                  <c:v>82.593428419612934</c:v>
                </c:pt>
                <c:pt idx="41">
                  <c:v>80.023209960483314</c:v>
                </c:pt>
                <c:pt idx="42">
                  <c:v>141.40556445491134</c:v>
                </c:pt>
                <c:pt idx="43">
                  <c:v>150.931290613789</c:v>
                </c:pt>
                <c:pt idx="44">
                  <c:v>136.42546094316356</c:v>
                </c:pt>
                <c:pt idx="45">
                  <c:v>116.81599818263969</c:v>
                </c:pt>
                <c:pt idx="46">
                  <c:v>152.14346650927337</c:v>
                </c:pt>
                <c:pt idx="47">
                  <c:v>117.05173814562183</c:v>
                </c:pt>
                <c:pt idx="48">
                  <c:v>131.75504203245902</c:v>
                </c:pt>
                <c:pt idx="49">
                  <c:v>137.74637208473538</c:v>
                </c:pt>
                <c:pt idx="50">
                  <c:v>122.32278801231679</c:v>
                </c:pt>
                <c:pt idx="51">
                  <c:v>116.20458769616205</c:v>
                </c:pt>
                <c:pt idx="52">
                  <c:v>119.51495043776096</c:v>
                </c:pt>
                <c:pt idx="53">
                  <c:v>96.477829144742998</c:v>
                </c:pt>
                <c:pt idx="54">
                  <c:v>121.68532982030329</c:v>
                </c:pt>
                <c:pt idx="55">
                  <c:v>113.02424103595345</c:v>
                </c:pt>
                <c:pt idx="56">
                  <c:v>109.47745085135146</c:v>
                </c:pt>
                <c:pt idx="57">
                  <c:v>127.5525299397017</c:v>
                </c:pt>
                <c:pt idx="58">
                  <c:v>102.40472189325315</c:v>
                </c:pt>
                <c:pt idx="59">
                  <c:v>199.8990633389306</c:v>
                </c:pt>
                <c:pt idx="60">
                  <c:v>119.94753707389431</c:v>
                </c:pt>
                <c:pt idx="61">
                  <c:v>87.590614469332195</c:v>
                </c:pt>
                <c:pt idx="62">
                  <c:v>140.19920807275901</c:v>
                </c:pt>
                <c:pt idx="63">
                  <c:v>229.88392283977035</c:v>
                </c:pt>
                <c:pt idx="64">
                  <c:v>109.84442465716801</c:v>
                </c:pt>
                <c:pt idx="65">
                  <c:v>86.511692729742308</c:v>
                </c:pt>
                <c:pt idx="66">
                  <c:v>116.41484740571465</c:v>
                </c:pt>
                <c:pt idx="67">
                  <c:v>85.183583764420419</c:v>
                </c:pt>
                <c:pt idx="68">
                  <c:v>87.30673861314709</c:v>
                </c:pt>
                <c:pt idx="69">
                  <c:v>78.329911175824208</c:v>
                </c:pt>
                <c:pt idx="70">
                  <c:v>90.011837661183449</c:v>
                </c:pt>
                <c:pt idx="71">
                  <c:v>82.407081509694152</c:v>
                </c:pt>
                <c:pt idx="72">
                  <c:v>93.392172124711976</c:v>
                </c:pt>
                <c:pt idx="73">
                  <c:v>99.481841991668176</c:v>
                </c:pt>
                <c:pt idx="74">
                  <c:v>91.6202358527093</c:v>
                </c:pt>
                <c:pt idx="75">
                  <c:v>97.136159894028225</c:v>
                </c:pt>
                <c:pt idx="76">
                  <c:v>94.393951166627033</c:v>
                </c:pt>
                <c:pt idx="77">
                  <c:v>90.990652432940351</c:v>
                </c:pt>
                <c:pt idx="78">
                  <c:v>93.044003982005293</c:v>
                </c:pt>
                <c:pt idx="79">
                  <c:v>88.725598762206502</c:v>
                </c:pt>
                <c:pt idx="80">
                  <c:v>106.69657818195031</c:v>
                </c:pt>
                <c:pt idx="81">
                  <c:v>91.466407850140229</c:v>
                </c:pt>
                <c:pt idx="82">
                  <c:v>56.706892696487976</c:v>
                </c:pt>
                <c:pt idx="83">
                  <c:v>72.234592044484103</c:v>
                </c:pt>
                <c:pt idx="84">
                  <c:v>83.020220924405564</c:v>
                </c:pt>
                <c:pt idx="85">
                  <c:v>81.194392151744793</c:v>
                </c:pt>
                <c:pt idx="86">
                  <c:v>86.825433051296827</c:v>
                </c:pt>
                <c:pt idx="87">
                  <c:v>101.92062170727571</c:v>
                </c:pt>
                <c:pt idx="88">
                  <c:v>81.509618665683689</c:v>
                </c:pt>
                <c:pt idx="89">
                  <c:v>92.47577733127811</c:v>
                </c:pt>
                <c:pt idx="90">
                  <c:v>91.055314426228946</c:v>
                </c:pt>
                <c:pt idx="91">
                  <c:v>77.215429817813444</c:v>
                </c:pt>
                <c:pt idx="92">
                  <c:v>88.66515926774504</c:v>
                </c:pt>
                <c:pt idx="93">
                  <c:v>64.940600935474848</c:v>
                </c:pt>
                <c:pt idx="94">
                  <c:v>59.173894663766987</c:v>
                </c:pt>
                <c:pt idx="95">
                  <c:v>66.89243207399079</c:v>
                </c:pt>
                <c:pt idx="96">
                  <c:v>67.789040627378981</c:v>
                </c:pt>
                <c:pt idx="97">
                  <c:v>154.78841152389455</c:v>
                </c:pt>
                <c:pt idx="98">
                  <c:v>57.532987873256211</c:v>
                </c:pt>
                <c:pt idx="99">
                  <c:v>58.97664834822109</c:v>
                </c:pt>
                <c:pt idx="100">
                  <c:v>63.264611729653517</c:v>
                </c:pt>
                <c:pt idx="101">
                  <c:v>82.851898225458427</c:v>
                </c:pt>
                <c:pt idx="102">
                  <c:v>82.851898225458413</c:v>
                </c:pt>
                <c:pt idx="103">
                  <c:v>67.145887159794512</c:v>
                </c:pt>
                <c:pt idx="104">
                  <c:v>100.93170736697877</c:v>
                </c:pt>
                <c:pt idx="105">
                  <c:v>64.328934955224256</c:v>
                </c:pt>
                <c:pt idx="106">
                  <c:v>66.841260809351695</c:v>
                </c:pt>
                <c:pt idx="107">
                  <c:v>64.56371209009734</c:v>
                </c:pt>
                <c:pt idx="108">
                  <c:v>82.328036473913585</c:v>
                </c:pt>
                <c:pt idx="109">
                  <c:v>67.599278183371567</c:v>
                </c:pt>
                <c:pt idx="110">
                  <c:v>56.158435626033288</c:v>
                </c:pt>
                <c:pt idx="111">
                  <c:v>69.502433729543611</c:v>
                </c:pt>
                <c:pt idx="112">
                  <c:v>49.293654473752362</c:v>
                </c:pt>
                <c:pt idx="113">
                  <c:v>64.068269159803592</c:v>
                </c:pt>
                <c:pt idx="114">
                  <c:v>59.84972580874809</c:v>
                </c:pt>
                <c:pt idx="115">
                  <c:v>65.831037070508998</c:v>
                </c:pt>
                <c:pt idx="116">
                  <c:v>44.073362846108658</c:v>
                </c:pt>
                <c:pt idx="117">
                  <c:v>63.215431339893797</c:v>
                </c:pt>
                <c:pt idx="118">
                  <c:v>66.113559997310134</c:v>
                </c:pt>
                <c:pt idx="119">
                  <c:v>57.537638011189422</c:v>
                </c:pt>
                <c:pt idx="120">
                  <c:v>57.288380153262089</c:v>
                </c:pt>
                <c:pt idx="121">
                  <c:v>57.846288735517582</c:v>
                </c:pt>
                <c:pt idx="122">
                  <c:v>57.532987873256197</c:v>
                </c:pt>
                <c:pt idx="123">
                  <c:v>58.099728095495436</c:v>
                </c:pt>
                <c:pt idx="124">
                  <c:v>60.747467571269425</c:v>
                </c:pt>
                <c:pt idx="125">
                  <c:v>61.322779970333777</c:v>
                </c:pt>
                <c:pt idx="126">
                  <c:v>50.562020325185166</c:v>
                </c:pt>
                <c:pt idx="127">
                  <c:v>46.861516120666991</c:v>
                </c:pt>
                <c:pt idx="128">
                  <c:v>56.205739064360714</c:v>
                </c:pt>
                <c:pt idx="129">
                  <c:v>60.003593475618864</c:v>
                </c:pt>
                <c:pt idx="130">
                  <c:v>52.869574006459096</c:v>
                </c:pt>
                <c:pt idx="131">
                  <c:v>53.636676260682918</c:v>
                </c:pt>
                <c:pt idx="132">
                  <c:v>53.579857340120789</c:v>
                </c:pt>
                <c:pt idx="133">
                  <c:v>57.381618583149574</c:v>
                </c:pt>
                <c:pt idx="134">
                  <c:v>60.060643056471577</c:v>
                </c:pt>
                <c:pt idx="135">
                  <c:v>57.829126647389259</c:v>
                </c:pt>
                <c:pt idx="136">
                  <c:v>57.164984915262032</c:v>
                </c:pt>
                <c:pt idx="137">
                  <c:v>62.258645875695386</c:v>
                </c:pt>
                <c:pt idx="138">
                  <c:v>64.839487363926253</c:v>
                </c:pt>
                <c:pt idx="139">
                  <c:v>56.873316601318386</c:v>
                </c:pt>
                <c:pt idx="140">
                  <c:v>56.873316601318386</c:v>
                </c:pt>
                <c:pt idx="141">
                  <c:v>56.873316601318379</c:v>
                </c:pt>
                <c:pt idx="142">
                  <c:v>56.873316601318386</c:v>
                </c:pt>
                <c:pt idx="143">
                  <c:v>49.875442640769954</c:v>
                </c:pt>
                <c:pt idx="144">
                  <c:v>69.859069327093252</c:v>
                </c:pt>
                <c:pt idx="145">
                  <c:v>67.750307273027417</c:v>
                </c:pt>
                <c:pt idx="146">
                  <c:v>67.76717736945993</c:v>
                </c:pt>
                <c:pt idx="147">
                  <c:v>66.609217413338271</c:v>
                </c:pt>
                <c:pt idx="148">
                  <c:v>70.474394406695311</c:v>
                </c:pt>
                <c:pt idx="149">
                  <c:v>70.474394406695296</c:v>
                </c:pt>
                <c:pt idx="150">
                  <c:v>61.889803331720408</c:v>
                </c:pt>
                <c:pt idx="151">
                  <c:v>49.301469041668383</c:v>
                </c:pt>
                <c:pt idx="152">
                  <c:v>61.937393296612001</c:v>
                </c:pt>
                <c:pt idx="153">
                  <c:v>58.567611786056794</c:v>
                </c:pt>
                <c:pt idx="154">
                  <c:v>101.90544891640184</c:v>
                </c:pt>
                <c:pt idx="155">
                  <c:v>42.505516667943624</c:v>
                </c:pt>
                <c:pt idx="156">
                  <c:v>62.570151722248319</c:v>
                </c:pt>
                <c:pt idx="157">
                  <c:v>37.600360104455525</c:v>
                </c:pt>
                <c:pt idx="158">
                  <c:v>38.078486447249382</c:v>
                </c:pt>
                <c:pt idx="159">
                  <c:v>84.473945455041601</c:v>
                </c:pt>
                <c:pt idx="160">
                  <c:v>68.5817827755411</c:v>
                </c:pt>
                <c:pt idx="161">
                  <c:v>47.972421298773916</c:v>
                </c:pt>
                <c:pt idx="162">
                  <c:v>47.589476717256638</c:v>
                </c:pt>
                <c:pt idx="163">
                  <c:v>45.560600678452055</c:v>
                </c:pt>
                <c:pt idx="164">
                  <c:v>63.620491705116272</c:v>
                </c:pt>
                <c:pt idx="165">
                  <c:v>53.522028756176532</c:v>
                </c:pt>
                <c:pt idx="166">
                  <c:v>44.900955948506507</c:v>
                </c:pt>
                <c:pt idx="167">
                  <c:v>59.675860441493803</c:v>
                </c:pt>
                <c:pt idx="168">
                  <c:v>20.039225130699396</c:v>
                </c:pt>
                <c:pt idx="169">
                  <c:v>67.480819887347621</c:v>
                </c:pt>
                <c:pt idx="170">
                  <c:v>74.497768731219793</c:v>
                </c:pt>
                <c:pt idx="171">
                  <c:v>42.236972727520801</c:v>
                </c:pt>
                <c:pt idx="172">
                  <c:v>67.857313215116363</c:v>
                </c:pt>
                <c:pt idx="173">
                  <c:v>44.210579352241361</c:v>
                </c:pt>
                <c:pt idx="174">
                  <c:v>48.974276758961736</c:v>
                </c:pt>
                <c:pt idx="175">
                  <c:v>55.25886895018197</c:v>
                </c:pt>
                <c:pt idx="176">
                  <c:v>61.367339689343623</c:v>
                </c:pt>
                <c:pt idx="177">
                  <c:v>64.273654150575126</c:v>
                </c:pt>
                <c:pt idx="178">
                  <c:v>66.015525265929071</c:v>
                </c:pt>
                <c:pt idx="179">
                  <c:v>131.15195490949597</c:v>
                </c:pt>
                <c:pt idx="180">
                  <c:v>52.51249107623493</c:v>
                </c:pt>
                <c:pt idx="181">
                  <c:v>49.147003647309838</c:v>
                </c:pt>
                <c:pt idx="182">
                  <c:v>49.547324909535298</c:v>
                </c:pt>
                <c:pt idx="183">
                  <c:v>46.123073813870917</c:v>
                </c:pt>
                <c:pt idx="184">
                  <c:v>45.504166346506416</c:v>
                </c:pt>
                <c:pt idx="185">
                  <c:v>41.179285588538299</c:v>
                </c:pt>
                <c:pt idx="186">
                  <c:v>50.491546310573234</c:v>
                </c:pt>
                <c:pt idx="187">
                  <c:v>50.491546310573206</c:v>
                </c:pt>
                <c:pt idx="188">
                  <c:v>51.250325162380186</c:v>
                </c:pt>
                <c:pt idx="189">
                  <c:v>74.320250951154165</c:v>
                </c:pt>
                <c:pt idx="190">
                  <c:v>43.31529270604905</c:v>
                </c:pt>
                <c:pt idx="191">
                  <c:v>47.167597195756287</c:v>
                </c:pt>
                <c:pt idx="192">
                  <c:v>41.329687220628124</c:v>
                </c:pt>
                <c:pt idx="193">
                  <c:v>19.635836877483836</c:v>
                </c:pt>
                <c:pt idx="194">
                  <c:v>19.635836877483836</c:v>
                </c:pt>
                <c:pt idx="195">
                  <c:v>36.358458750002342</c:v>
                </c:pt>
                <c:pt idx="196">
                  <c:v>33.650200695455375</c:v>
                </c:pt>
                <c:pt idx="197">
                  <c:v>58.924520432370905</c:v>
                </c:pt>
                <c:pt idx="198">
                  <c:v>49.352984437048754</c:v>
                </c:pt>
                <c:pt idx="199">
                  <c:v>42.70992596829786</c:v>
                </c:pt>
                <c:pt idx="200">
                  <c:v>38.823467694039735</c:v>
                </c:pt>
                <c:pt idx="201">
                  <c:v>43.996304672335192</c:v>
                </c:pt>
                <c:pt idx="202">
                  <c:v>51.868838899514131</c:v>
                </c:pt>
                <c:pt idx="203">
                  <c:v>44.899738399473193</c:v>
                </c:pt>
                <c:pt idx="204">
                  <c:v>38.447863615684795</c:v>
                </c:pt>
                <c:pt idx="205">
                  <c:v>44.073362846108651</c:v>
                </c:pt>
                <c:pt idx="206">
                  <c:v>44.000880241765287</c:v>
                </c:pt>
                <c:pt idx="207">
                  <c:v>46.326412298594533</c:v>
                </c:pt>
                <c:pt idx="208">
                  <c:v>41.616315253005276</c:v>
                </c:pt>
                <c:pt idx="209">
                  <c:v>52.924011922843313</c:v>
                </c:pt>
                <c:pt idx="210">
                  <c:v>52.908337307708216</c:v>
                </c:pt>
                <c:pt idx="211">
                  <c:v>52.993916144085951</c:v>
                </c:pt>
                <c:pt idx="212">
                  <c:v>51.186383857176835</c:v>
                </c:pt>
                <c:pt idx="213">
                  <c:v>29.007106290254555</c:v>
                </c:pt>
                <c:pt idx="214">
                  <c:v>48.622447509613174</c:v>
                </c:pt>
                <c:pt idx="215">
                  <c:v>45.817306307135496</c:v>
                </c:pt>
                <c:pt idx="216">
                  <c:v>34.613636155274605</c:v>
                </c:pt>
                <c:pt idx="217">
                  <c:v>41.410389844235752</c:v>
                </c:pt>
                <c:pt idx="218">
                  <c:v>51.890923121516721</c:v>
                </c:pt>
                <c:pt idx="219">
                  <c:v>43.122574681558561</c:v>
                </c:pt>
                <c:pt idx="220">
                  <c:v>41.974889313323182</c:v>
                </c:pt>
                <c:pt idx="221">
                  <c:v>42.230974433758092</c:v>
                </c:pt>
                <c:pt idx="222">
                  <c:v>149.39121602712225</c:v>
                </c:pt>
                <c:pt idx="223">
                  <c:v>34.377918243669868</c:v>
                </c:pt>
                <c:pt idx="224">
                  <c:v>34.262340846931075</c:v>
                </c:pt>
                <c:pt idx="225">
                  <c:v>41.115283755007134</c:v>
                </c:pt>
                <c:pt idx="226">
                  <c:v>31.721528868396696</c:v>
                </c:pt>
                <c:pt idx="227">
                  <c:v>51.93509526948268</c:v>
                </c:pt>
                <c:pt idx="228">
                  <c:v>98.584162792772133</c:v>
                </c:pt>
                <c:pt idx="229">
                  <c:v>90.209651199347334</c:v>
                </c:pt>
                <c:pt idx="230">
                  <c:v>36.806740035978478</c:v>
                </c:pt>
                <c:pt idx="231">
                  <c:v>39.335675964872415</c:v>
                </c:pt>
                <c:pt idx="232">
                  <c:v>36.709438470571335</c:v>
                </c:pt>
                <c:pt idx="233">
                  <c:v>32.630800806601009</c:v>
                </c:pt>
                <c:pt idx="234">
                  <c:v>94.980270806747214</c:v>
                </c:pt>
                <c:pt idx="235">
                  <c:v>52.46751883227703</c:v>
                </c:pt>
                <c:pt idx="236">
                  <c:v>21.486127300346524</c:v>
                </c:pt>
                <c:pt idx="237">
                  <c:v>72.731037051712477</c:v>
                </c:pt>
                <c:pt idx="238">
                  <c:v>67.673722748764902</c:v>
                </c:pt>
                <c:pt idx="239">
                  <c:v>37.61994911240707</c:v>
                </c:pt>
                <c:pt idx="240">
                  <c:v>28.027150930444201</c:v>
                </c:pt>
                <c:pt idx="241">
                  <c:v>27.364423788099774</c:v>
                </c:pt>
                <c:pt idx="242">
                  <c:v>27.364423788099774</c:v>
                </c:pt>
                <c:pt idx="243">
                  <c:v>29.783408289856403</c:v>
                </c:pt>
                <c:pt idx="244">
                  <c:v>28.09107309395689</c:v>
                </c:pt>
                <c:pt idx="245">
                  <c:v>89.394088504753057</c:v>
                </c:pt>
                <c:pt idx="246">
                  <c:v>81.902776550278489</c:v>
                </c:pt>
                <c:pt idx="247">
                  <c:v>81.362758243353582</c:v>
                </c:pt>
                <c:pt idx="248">
                  <c:v>82.731630352736104</c:v>
                </c:pt>
                <c:pt idx="249">
                  <c:v>48.620671548962846</c:v>
                </c:pt>
                <c:pt idx="250">
                  <c:v>82.931245912713933</c:v>
                </c:pt>
                <c:pt idx="251">
                  <c:v>82.475629296527899</c:v>
                </c:pt>
                <c:pt idx="252">
                  <c:v>48.274171774799626</c:v>
                </c:pt>
                <c:pt idx="253">
                  <c:v>27.744109812953617</c:v>
                </c:pt>
                <c:pt idx="254">
                  <c:v>29.77540657600499</c:v>
                </c:pt>
                <c:pt idx="255">
                  <c:v>28.631435989791978</c:v>
                </c:pt>
                <c:pt idx="256">
                  <c:v>28.112689925687032</c:v>
                </c:pt>
                <c:pt idx="257">
                  <c:v>27.605696311870158</c:v>
                </c:pt>
                <c:pt idx="258">
                  <c:v>27.605696311870158</c:v>
                </c:pt>
                <c:pt idx="259">
                  <c:v>30.115007167893602</c:v>
                </c:pt>
                <c:pt idx="260">
                  <c:v>26.356096208443319</c:v>
                </c:pt>
                <c:pt idx="261">
                  <c:v>24.99544652873</c:v>
                </c:pt>
                <c:pt idx="262">
                  <c:v>19.402776171925069</c:v>
                </c:pt>
                <c:pt idx="263">
                  <c:v>20.034992957548919</c:v>
                </c:pt>
                <c:pt idx="264">
                  <c:v>34.825302763501654</c:v>
                </c:pt>
                <c:pt idx="265">
                  <c:v>23.657046969037864</c:v>
                </c:pt>
                <c:pt idx="266">
                  <c:v>27.883128127433324</c:v>
                </c:pt>
                <c:pt idx="267">
                  <c:v>24.265904508323462</c:v>
                </c:pt>
                <c:pt idx="268">
                  <c:v>23.726985201973193</c:v>
                </c:pt>
                <c:pt idx="269">
                  <c:v>26.224093717129382</c:v>
                </c:pt>
                <c:pt idx="270">
                  <c:v>36.720489771128442</c:v>
                </c:pt>
                <c:pt idx="271">
                  <c:v>45.658566229768297</c:v>
                </c:pt>
                <c:pt idx="272">
                  <c:v>158.50168077348471</c:v>
                </c:pt>
                <c:pt idx="273">
                  <c:v>30.278881526719669</c:v>
                </c:pt>
                <c:pt idx="274">
                  <c:v>29.678590740789925</c:v>
                </c:pt>
                <c:pt idx="275">
                  <c:v>29.678590740789925</c:v>
                </c:pt>
                <c:pt idx="276">
                  <c:v>18.748880453113397</c:v>
                </c:pt>
                <c:pt idx="277">
                  <c:v>21.49566994362544</c:v>
                </c:pt>
                <c:pt idx="278">
                  <c:v>24.126732829292372</c:v>
                </c:pt>
                <c:pt idx="279">
                  <c:v>20.910998821864688</c:v>
                </c:pt>
                <c:pt idx="280">
                  <c:v>20.918889764816331</c:v>
                </c:pt>
                <c:pt idx="281">
                  <c:v>23.641265083134559</c:v>
                </c:pt>
                <c:pt idx="282">
                  <c:v>30.43805096834998</c:v>
                </c:pt>
                <c:pt idx="283">
                  <c:v>59.402739067407083</c:v>
                </c:pt>
                <c:pt idx="284">
                  <c:v>24.543347612625613</c:v>
                </c:pt>
                <c:pt idx="285">
                  <c:v>21.420726174688216</c:v>
                </c:pt>
                <c:pt idx="286">
                  <c:v>19.493496079873218</c:v>
                </c:pt>
                <c:pt idx="287">
                  <c:v>23.037034290665908</c:v>
                </c:pt>
                <c:pt idx="288">
                  <c:v>40.287014037028797</c:v>
                </c:pt>
                <c:pt idx="289">
                  <c:v>25.075870775011946</c:v>
                </c:pt>
                <c:pt idx="290">
                  <c:v>22.508726938614782</c:v>
                </c:pt>
                <c:pt idx="291">
                  <c:v>27.689936170868425</c:v>
                </c:pt>
                <c:pt idx="292">
                  <c:v>42.531628259022774</c:v>
                </c:pt>
                <c:pt idx="293">
                  <c:v>42.531628259022774</c:v>
                </c:pt>
                <c:pt idx="294">
                  <c:v>25.011065069237663</c:v>
                </c:pt>
                <c:pt idx="295">
                  <c:v>25.011065069237663</c:v>
                </c:pt>
                <c:pt idx="296">
                  <c:v>27.949428786757505</c:v>
                </c:pt>
                <c:pt idx="297">
                  <c:v>22.571234093876807</c:v>
                </c:pt>
                <c:pt idx="298">
                  <c:v>27.22145782275668</c:v>
                </c:pt>
                <c:pt idx="299">
                  <c:v>21.374235039132213</c:v>
                </c:pt>
                <c:pt idx="300">
                  <c:v>42.514732610369293</c:v>
                </c:pt>
                <c:pt idx="301">
                  <c:v>21.341622933041236</c:v>
                </c:pt>
                <c:pt idx="302">
                  <c:v>30.488032761487485</c:v>
                </c:pt>
                <c:pt idx="303">
                  <c:v>36.323284620881779</c:v>
                </c:pt>
                <c:pt idx="304">
                  <c:v>24.169759290292543</c:v>
                </c:pt>
                <c:pt idx="305">
                  <c:v>37.232580407531934</c:v>
                </c:pt>
                <c:pt idx="306">
                  <c:v>25.645564592852917</c:v>
                </c:pt>
                <c:pt idx="307">
                  <c:v>42.911546350196197</c:v>
                </c:pt>
                <c:pt idx="308">
                  <c:v>30.419264249808762</c:v>
                </c:pt>
                <c:pt idx="309">
                  <c:v>24.849609845026929</c:v>
                </c:pt>
                <c:pt idx="310">
                  <c:v>26.770224871558177</c:v>
                </c:pt>
                <c:pt idx="311">
                  <c:v>19.517352683422782</c:v>
                </c:pt>
                <c:pt idx="312">
                  <c:v>18.92871291163209</c:v>
                </c:pt>
                <c:pt idx="313">
                  <c:v>16.137710686885679</c:v>
                </c:pt>
                <c:pt idx="314">
                  <c:v>14.914358994936403</c:v>
                </c:pt>
                <c:pt idx="315">
                  <c:v>15.057485736801725</c:v>
                </c:pt>
                <c:pt idx="316">
                  <c:v>23.003120346486927</c:v>
                </c:pt>
                <c:pt idx="317">
                  <c:v>25.06714851707094</c:v>
                </c:pt>
                <c:pt idx="318">
                  <c:v>23.971088284849198</c:v>
                </c:pt>
                <c:pt idx="319">
                  <c:v>21.756988984896221</c:v>
                </c:pt>
                <c:pt idx="320">
                  <c:v>37.243894260079372</c:v>
                </c:pt>
                <c:pt idx="321">
                  <c:v>38.479244335784124</c:v>
                </c:pt>
                <c:pt idx="322">
                  <c:v>32.047864741722613</c:v>
                </c:pt>
                <c:pt idx="323">
                  <c:v>31.329977989015507</c:v>
                </c:pt>
                <c:pt idx="324">
                  <c:v>31.329977989015504</c:v>
                </c:pt>
                <c:pt idx="325">
                  <c:v>20.540349673701318</c:v>
                </c:pt>
                <c:pt idx="326">
                  <c:v>11.987466023275967</c:v>
                </c:pt>
                <c:pt idx="327">
                  <c:v>16.785651222719313</c:v>
                </c:pt>
                <c:pt idx="328">
                  <c:v>20.435344604423996</c:v>
                </c:pt>
                <c:pt idx="329">
                  <c:v>22.478879064866401</c:v>
                </c:pt>
                <c:pt idx="330">
                  <c:v>21.34162293304124</c:v>
                </c:pt>
                <c:pt idx="331">
                  <c:v>22.754744617798252</c:v>
                </c:pt>
                <c:pt idx="332">
                  <c:v>23.388017741632648</c:v>
                </c:pt>
                <c:pt idx="333">
                  <c:v>22.61569693321789</c:v>
                </c:pt>
                <c:pt idx="334">
                  <c:v>20.435344604423996</c:v>
                </c:pt>
                <c:pt idx="335">
                  <c:v>42.343984385087559</c:v>
                </c:pt>
                <c:pt idx="336">
                  <c:v>25.290320042498994</c:v>
                </c:pt>
                <c:pt idx="337">
                  <c:v>29.793029487866487</c:v>
                </c:pt>
                <c:pt idx="338">
                  <c:v>23.037390238854751</c:v>
                </c:pt>
                <c:pt idx="339">
                  <c:v>17.979945713778267</c:v>
                </c:pt>
                <c:pt idx="340">
                  <c:v>18.748329061957659</c:v>
                </c:pt>
                <c:pt idx="341">
                  <c:v>20.861080950349507</c:v>
                </c:pt>
                <c:pt idx="342">
                  <c:v>23.996696548407979</c:v>
                </c:pt>
                <c:pt idx="343">
                  <c:v>41.928811569911204</c:v>
                </c:pt>
                <c:pt idx="344">
                  <c:v>21.87172753412926</c:v>
                </c:pt>
                <c:pt idx="345">
                  <c:v>21.040042099559074</c:v>
                </c:pt>
                <c:pt idx="346">
                  <c:v>21.077685337291118</c:v>
                </c:pt>
                <c:pt idx="347">
                  <c:v>17.34429260772022</c:v>
                </c:pt>
                <c:pt idx="348">
                  <c:v>21.928637785879619</c:v>
                </c:pt>
                <c:pt idx="349">
                  <c:v>36.298337577576447</c:v>
                </c:pt>
                <c:pt idx="350">
                  <c:v>46.860233769466447</c:v>
                </c:pt>
                <c:pt idx="351">
                  <c:v>39.11058886468787</c:v>
                </c:pt>
                <c:pt idx="352">
                  <c:v>16.13067419949612</c:v>
                </c:pt>
                <c:pt idx="353">
                  <c:v>16.231459184355813</c:v>
                </c:pt>
                <c:pt idx="354">
                  <c:v>20.319647731923414</c:v>
                </c:pt>
                <c:pt idx="355">
                  <c:v>18.624126929862136</c:v>
                </c:pt>
                <c:pt idx="356">
                  <c:v>11.636905951089984</c:v>
                </c:pt>
                <c:pt idx="357">
                  <c:v>14.950571581219034</c:v>
                </c:pt>
                <c:pt idx="358">
                  <c:v>31.420672806692124</c:v>
                </c:pt>
                <c:pt idx="359">
                  <c:v>18.414450132494149</c:v>
                </c:pt>
                <c:pt idx="360">
                  <c:v>19.498576923069237</c:v>
                </c:pt>
                <c:pt idx="361">
                  <c:v>17.193548080858271</c:v>
                </c:pt>
                <c:pt idx="362">
                  <c:v>24.243746194903856</c:v>
                </c:pt>
                <c:pt idx="363">
                  <c:v>36.454044397249298</c:v>
                </c:pt>
                <c:pt idx="364">
                  <c:v>37.618106345319745</c:v>
                </c:pt>
              </c:numCache>
            </c:numRef>
          </c:yVal>
          <c:bubbleSize>
            <c:numRef>
              <c:f>'Wind &amp; PV PPAs vs Gas'!$L$31:$L$395</c:f>
              <c:numCache>
                <c:formatCode>0.0</c:formatCode>
                <c:ptCount val="365"/>
                <c:pt idx="0">
                  <c:v>30</c:v>
                </c:pt>
                <c:pt idx="1">
                  <c:v>30</c:v>
                </c:pt>
                <c:pt idx="2">
                  <c:v>19</c:v>
                </c:pt>
                <c:pt idx="3">
                  <c:v>12.6</c:v>
                </c:pt>
                <c:pt idx="4">
                  <c:v>230</c:v>
                </c:pt>
                <c:pt idx="5">
                  <c:v>20</c:v>
                </c:pt>
                <c:pt idx="6">
                  <c:v>14</c:v>
                </c:pt>
                <c:pt idx="7">
                  <c:v>10.08</c:v>
                </c:pt>
                <c:pt idx="8">
                  <c:v>48</c:v>
                </c:pt>
                <c:pt idx="9">
                  <c:v>250</c:v>
                </c:pt>
                <c:pt idx="10">
                  <c:v>250</c:v>
                </c:pt>
                <c:pt idx="11">
                  <c:v>21</c:v>
                </c:pt>
                <c:pt idx="12">
                  <c:v>50</c:v>
                </c:pt>
                <c:pt idx="13">
                  <c:v>6</c:v>
                </c:pt>
                <c:pt idx="14">
                  <c:v>19</c:v>
                </c:pt>
                <c:pt idx="15">
                  <c:v>20</c:v>
                </c:pt>
                <c:pt idx="16">
                  <c:v>50</c:v>
                </c:pt>
                <c:pt idx="17">
                  <c:v>20</c:v>
                </c:pt>
                <c:pt idx="18">
                  <c:v>20</c:v>
                </c:pt>
                <c:pt idx="19">
                  <c:v>50</c:v>
                </c:pt>
                <c:pt idx="20">
                  <c:v>300</c:v>
                </c:pt>
                <c:pt idx="21">
                  <c:v>40</c:v>
                </c:pt>
                <c:pt idx="22">
                  <c:v>29</c:v>
                </c:pt>
                <c:pt idx="23">
                  <c:v>66</c:v>
                </c:pt>
                <c:pt idx="24">
                  <c:v>25</c:v>
                </c:pt>
                <c:pt idx="25">
                  <c:v>125</c:v>
                </c:pt>
                <c:pt idx="26">
                  <c:v>25.8</c:v>
                </c:pt>
                <c:pt idx="27">
                  <c:v>32</c:v>
                </c:pt>
                <c:pt idx="28">
                  <c:v>20</c:v>
                </c:pt>
                <c:pt idx="29">
                  <c:v>23</c:v>
                </c:pt>
                <c:pt idx="30">
                  <c:v>12</c:v>
                </c:pt>
                <c:pt idx="31">
                  <c:v>10</c:v>
                </c:pt>
                <c:pt idx="32">
                  <c:v>20</c:v>
                </c:pt>
                <c:pt idx="33">
                  <c:v>150</c:v>
                </c:pt>
                <c:pt idx="34">
                  <c:v>45</c:v>
                </c:pt>
                <c:pt idx="35">
                  <c:v>30</c:v>
                </c:pt>
                <c:pt idx="36">
                  <c:v>5.5</c:v>
                </c:pt>
                <c:pt idx="37">
                  <c:v>23</c:v>
                </c:pt>
                <c:pt idx="38">
                  <c:v>62.5</c:v>
                </c:pt>
                <c:pt idx="39">
                  <c:v>130</c:v>
                </c:pt>
                <c:pt idx="40">
                  <c:v>14</c:v>
                </c:pt>
                <c:pt idx="41">
                  <c:v>20</c:v>
                </c:pt>
                <c:pt idx="42">
                  <c:v>9</c:v>
                </c:pt>
                <c:pt idx="43">
                  <c:v>7.65</c:v>
                </c:pt>
                <c:pt idx="44">
                  <c:v>60</c:v>
                </c:pt>
                <c:pt idx="45">
                  <c:v>309</c:v>
                </c:pt>
                <c:pt idx="46">
                  <c:v>20</c:v>
                </c:pt>
                <c:pt idx="47">
                  <c:v>270</c:v>
                </c:pt>
                <c:pt idx="48">
                  <c:v>110</c:v>
                </c:pt>
                <c:pt idx="49">
                  <c:v>26</c:v>
                </c:pt>
                <c:pt idx="50">
                  <c:v>250</c:v>
                </c:pt>
                <c:pt idx="51">
                  <c:v>30</c:v>
                </c:pt>
                <c:pt idx="52">
                  <c:v>20</c:v>
                </c:pt>
                <c:pt idx="53">
                  <c:v>150</c:v>
                </c:pt>
                <c:pt idx="54">
                  <c:v>110</c:v>
                </c:pt>
                <c:pt idx="55">
                  <c:v>127</c:v>
                </c:pt>
                <c:pt idx="56">
                  <c:v>150</c:v>
                </c:pt>
                <c:pt idx="57">
                  <c:v>23</c:v>
                </c:pt>
                <c:pt idx="58">
                  <c:v>20</c:v>
                </c:pt>
                <c:pt idx="59">
                  <c:v>6</c:v>
                </c:pt>
                <c:pt idx="60">
                  <c:v>150</c:v>
                </c:pt>
                <c:pt idx="61">
                  <c:v>250</c:v>
                </c:pt>
                <c:pt idx="62">
                  <c:v>9</c:v>
                </c:pt>
                <c:pt idx="63">
                  <c:v>20</c:v>
                </c:pt>
                <c:pt idx="64">
                  <c:v>19</c:v>
                </c:pt>
                <c:pt idx="65">
                  <c:v>20</c:v>
                </c:pt>
                <c:pt idx="66">
                  <c:v>30</c:v>
                </c:pt>
                <c:pt idx="67">
                  <c:v>20</c:v>
                </c:pt>
                <c:pt idx="68">
                  <c:v>15</c:v>
                </c:pt>
                <c:pt idx="69">
                  <c:v>15</c:v>
                </c:pt>
                <c:pt idx="70">
                  <c:v>200</c:v>
                </c:pt>
                <c:pt idx="71">
                  <c:v>20</c:v>
                </c:pt>
                <c:pt idx="72">
                  <c:v>20</c:v>
                </c:pt>
                <c:pt idx="73">
                  <c:v>20</c:v>
                </c:pt>
                <c:pt idx="74">
                  <c:v>20</c:v>
                </c:pt>
                <c:pt idx="75">
                  <c:v>20</c:v>
                </c:pt>
                <c:pt idx="76">
                  <c:v>102</c:v>
                </c:pt>
                <c:pt idx="77">
                  <c:v>20</c:v>
                </c:pt>
                <c:pt idx="78">
                  <c:v>250</c:v>
                </c:pt>
                <c:pt idx="79">
                  <c:v>20</c:v>
                </c:pt>
                <c:pt idx="80">
                  <c:v>20.8</c:v>
                </c:pt>
                <c:pt idx="81">
                  <c:v>10</c:v>
                </c:pt>
                <c:pt idx="82">
                  <c:v>50</c:v>
                </c:pt>
                <c:pt idx="83">
                  <c:v>20</c:v>
                </c:pt>
                <c:pt idx="84">
                  <c:v>20</c:v>
                </c:pt>
                <c:pt idx="85">
                  <c:v>250</c:v>
                </c:pt>
                <c:pt idx="86">
                  <c:v>20</c:v>
                </c:pt>
                <c:pt idx="87">
                  <c:v>28.8</c:v>
                </c:pt>
                <c:pt idx="88">
                  <c:v>45</c:v>
                </c:pt>
                <c:pt idx="89">
                  <c:v>20</c:v>
                </c:pt>
                <c:pt idx="90">
                  <c:v>20</c:v>
                </c:pt>
                <c:pt idx="91">
                  <c:v>20</c:v>
                </c:pt>
                <c:pt idx="92">
                  <c:v>20</c:v>
                </c:pt>
                <c:pt idx="93">
                  <c:v>20</c:v>
                </c:pt>
                <c:pt idx="94">
                  <c:v>20</c:v>
                </c:pt>
                <c:pt idx="95">
                  <c:v>48</c:v>
                </c:pt>
                <c:pt idx="96">
                  <c:v>40</c:v>
                </c:pt>
                <c:pt idx="97">
                  <c:v>12</c:v>
                </c:pt>
                <c:pt idx="98">
                  <c:v>50</c:v>
                </c:pt>
                <c:pt idx="99">
                  <c:v>40</c:v>
                </c:pt>
                <c:pt idx="100">
                  <c:v>20</c:v>
                </c:pt>
                <c:pt idx="101">
                  <c:v>20</c:v>
                </c:pt>
                <c:pt idx="102">
                  <c:v>12</c:v>
                </c:pt>
                <c:pt idx="103">
                  <c:v>15</c:v>
                </c:pt>
                <c:pt idx="104">
                  <c:v>20</c:v>
                </c:pt>
                <c:pt idx="105">
                  <c:v>20</c:v>
                </c:pt>
                <c:pt idx="106">
                  <c:v>20</c:v>
                </c:pt>
                <c:pt idx="107">
                  <c:v>20</c:v>
                </c:pt>
                <c:pt idx="108">
                  <c:v>7.3140000000000001</c:v>
                </c:pt>
                <c:pt idx="109">
                  <c:v>20</c:v>
                </c:pt>
                <c:pt idx="110">
                  <c:v>150</c:v>
                </c:pt>
                <c:pt idx="111">
                  <c:v>7</c:v>
                </c:pt>
                <c:pt idx="112">
                  <c:v>10.416</c:v>
                </c:pt>
                <c:pt idx="113">
                  <c:v>20</c:v>
                </c:pt>
                <c:pt idx="114">
                  <c:v>26.66</c:v>
                </c:pt>
                <c:pt idx="115">
                  <c:v>10.3</c:v>
                </c:pt>
                <c:pt idx="116">
                  <c:v>157.5</c:v>
                </c:pt>
                <c:pt idx="117">
                  <c:v>30</c:v>
                </c:pt>
                <c:pt idx="118">
                  <c:v>20</c:v>
                </c:pt>
                <c:pt idx="119">
                  <c:v>30</c:v>
                </c:pt>
                <c:pt idx="120">
                  <c:v>93.6</c:v>
                </c:pt>
                <c:pt idx="121">
                  <c:v>75</c:v>
                </c:pt>
                <c:pt idx="122">
                  <c:v>56</c:v>
                </c:pt>
                <c:pt idx="123">
                  <c:v>56</c:v>
                </c:pt>
                <c:pt idx="124">
                  <c:v>105</c:v>
                </c:pt>
                <c:pt idx="125">
                  <c:v>60</c:v>
                </c:pt>
                <c:pt idx="126">
                  <c:v>60</c:v>
                </c:pt>
                <c:pt idx="127">
                  <c:v>52</c:v>
                </c:pt>
                <c:pt idx="128">
                  <c:v>120</c:v>
                </c:pt>
                <c:pt idx="129">
                  <c:v>30</c:v>
                </c:pt>
                <c:pt idx="130">
                  <c:v>101.3</c:v>
                </c:pt>
                <c:pt idx="131">
                  <c:v>51</c:v>
                </c:pt>
                <c:pt idx="132">
                  <c:v>76.5</c:v>
                </c:pt>
                <c:pt idx="133">
                  <c:v>30</c:v>
                </c:pt>
                <c:pt idx="134">
                  <c:v>80</c:v>
                </c:pt>
                <c:pt idx="135">
                  <c:v>103</c:v>
                </c:pt>
                <c:pt idx="136">
                  <c:v>40</c:v>
                </c:pt>
                <c:pt idx="137">
                  <c:v>11.4</c:v>
                </c:pt>
                <c:pt idx="138">
                  <c:v>20</c:v>
                </c:pt>
                <c:pt idx="139">
                  <c:v>20</c:v>
                </c:pt>
                <c:pt idx="140">
                  <c:v>20</c:v>
                </c:pt>
                <c:pt idx="141">
                  <c:v>15</c:v>
                </c:pt>
                <c:pt idx="142">
                  <c:v>20</c:v>
                </c:pt>
                <c:pt idx="143">
                  <c:v>20</c:v>
                </c:pt>
                <c:pt idx="144">
                  <c:v>14.7</c:v>
                </c:pt>
                <c:pt idx="145">
                  <c:v>19.5</c:v>
                </c:pt>
                <c:pt idx="146">
                  <c:v>19.5</c:v>
                </c:pt>
                <c:pt idx="147">
                  <c:v>100</c:v>
                </c:pt>
                <c:pt idx="148">
                  <c:v>40</c:v>
                </c:pt>
                <c:pt idx="149">
                  <c:v>50</c:v>
                </c:pt>
                <c:pt idx="150">
                  <c:v>30</c:v>
                </c:pt>
                <c:pt idx="151">
                  <c:v>45</c:v>
                </c:pt>
                <c:pt idx="152">
                  <c:v>130</c:v>
                </c:pt>
                <c:pt idx="153">
                  <c:v>80</c:v>
                </c:pt>
                <c:pt idx="154">
                  <c:v>6</c:v>
                </c:pt>
                <c:pt idx="155">
                  <c:v>25</c:v>
                </c:pt>
                <c:pt idx="156">
                  <c:v>62.25</c:v>
                </c:pt>
                <c:pt idx="157">
                  <c:v>70</c:v>
                </c:pt>
                <c:pt idx="158">
                  <c:v>70</c:v>
                </c:pt>
                <c:pt idx="159">
                  <c:v>10.5</c:v>
                </c:pt>
                <c:pt idx="160">
                  <c:v>20</c:v>
                </c:pt>
                <c:pt idx="161">
                  <c:v>30</c:v>
                </c:pt>
                <c:pt idx="162">
                  <c:v>81</c:v>
                </c:pt>
                <c:pt idx="163">
                  <c:v>54</c:v>
                </c:pt>
                <c:pt idx="164">
                  <c:v>6.8</c:v>
                </c:pt>
                <c:pt idx="165">
                  <c:v>20</c:v>
                </c:pt>
                <c:pt idx="166">
                  <c:v>50.6</c:v>
                </c:pt>
                <c:pt idx="167">
                  <c:v>52</c:v>
                </c:pt>
                <c:pt idx="168">
                  <c:v>80</c:v>
                </c:pt>
                <c:pt idx="169">
                  <c:v>4.9000000000000004</c:v>
                </c:pt>
                <c:pt idx="170">
                  <c:v>3.6</c:v>
                </c:pt>
                <c:pt idx="171">
                  <c:v>100</c:v>
                </c:pt>
                <c:pt idx="172">
                  <c:v>80</c:v>
                </c:pt>
                <c:pt idx="173">
                  <c:v>100</c:v>
                </c:pt>
                <c:pt idx="174">
                  <c:v>46</c:v>
                </c:pt>
                <c:pt idx="175">
                  <c:v>100.815</c:v>
                </c:pt>
                <c:pt idx="176">
                  <c:v>7.06</c:v>
                </c:pt>
                <c:pt idx="177">
                  <c:v>13</c:v>
                </c:pt>
                <c:pt idx="178">
                  <c:v>20</c:v>
                </c:pt>
                <c:pt idx="179">
                  <c:v>27.6</c:v>
                </c:pt>
                <c:pt idx="180">
                  <c:v>125</c:v>
                </c:pt>
                <c:pt idx="181">
                  <c:v>150</c:v>
                </c:pt>
                <c:pt idx="182">
                  <c:v>180</c:v>
                </c:pt>
                <c:pt idx="183">
                  <c:v>20</c:v>
                </c:pt>
                <c:pt idx="184">
                  <c:v>30</c:v>
                </c:pt>
                <c:pt idx="185">
                  <c:v>30</c:v>
                </c:pt>
                <c:pt idx="186">
                  <c:v>10</c:v>
                </c:pt>
                <c:pt idx="187">
                  <c:v>10</c:v>
                </c:pt>
                <c:pt idx="188">
                  <c:v>150</c:v>
                </c:pt>
                <c:pt idx="189">
                  <c:v>10.88</c:v>
                </c:pt>
                <c:pt idx="190">
                  <c:v>52</c:v>
                </c:pt>
                <c:pt idx="191">
                  <c:v>52</c:v>
                </c:pt>
                <c:pt idx="192">
                  <c:v>25</c:v>
                </c:pt>
                <c:pt idx="193">
                  <c:v>46.2</c:v>
                </c:pt>
                <c:pt idx="194">
                  <c:v>71.400000000000006</c:v>
                </c:pt>
                <c:pt idx="195">
                  <c:v>118.5</c:v>
                </c:pt>
                <c:pt idx="196">
                  <c:v>170</c:v>
                </c:pt>
                <c:pt idx="197">
                  <c:v>146</c:v>
                </c:pt>
                <c:pt idx="198">
                  <c:v>55</c:v>
                </c:pt>
                <c:pt idx="199">
                  <c:v>154.27199999999999</c:v>
                </c:pt>
                <c:pt idx="200">
                  <c:v>103.5</c:v>
                </c:pt>
                <c:pt idx="201">
                  <c:v>125</c:v>
                </c:pt>
                <c:pt idx="202">
                  <c:v>85</c:v>
                </c:pt>
                <c:pt idx="203">
                  <c:v>54</c:v>
                </c:pt>
                <c:pt idx="204">
                  <c:v>72</c:v>
                </c:pt>
                <c:pt idx="205">
                  <c:v>30</c:v>
                </c:pt>
                <c:pt idx="206">
                  <c:v>86</c:v>
                </c:pt>
                <c:pt idx="207">
                  <c:v>50</c:v>
                </c:pt>
                <c:pt idx="208">
                  <c:v>90</c:v>
                </c:pt>
                <c:pt idx="209">
                  <c:v>20</c:v>
                </c:pt>
                <c:pt idx="210">
                  <c:v>20</c:v>
                </c:pt>
                <c:pt idx="211">
                  <c:v>20</c:v>
                </c:pt>
                <c:pt idx="212">
                  <c:v>20</c:v>
                </c:pt>
                <c:pt idx="213">
                  <c:v>26</c:v>
                </c:pt>
                <c:pt idx="214">
                  <c:v>8.16</c:v>
                </c:pt>
                <c:pt idx="215">
                  <c:v>20.399999999999999</c:v>
                </c:pt>
                <c:pt idx="216">
                  <c:v>100</c:v>
                </c:pt>
                <c:pt idx="217">
                  <c:v>20</c:v>
                </c:pt>
                <c:pt idx="218">
                  <c:v>60</c:v>
                </c:pt>
                <c:pt idx="219">
                  <c:v>20</c:v>
                </c:pt>
                <c:pt idx="220">
                  <c:v>100</c:v>
                </c:pt>
                <c:pt idx="221">
                  <c:v>100</c:v>
                </c:pt>
                <c:pt idx="222">
                  <c:v>24.9</c:v>
                </c:pt>
                <c:pt idx="223">
                  <c:v>150</c:v>
                </c:pt>
                <c:pt idx="224">
                  <c:v>80</c:v>
                </c:pt>
                <c:pt idx="225">
                  <c:v>7.8</c:v>
                </c:pt>
                <c:pt idx="226">
                  <c:v>200</c:v>
                </c:pt>
                <c:pt idx="227">
                  <c:v>7.2</c:v>
                </c:pt>
                <c:pt idx="228">
                  <c:v>14.7</c:v>
                </c:pt>
                <c:pt idx="229">
                  <c:v>45.9</c:v>
                </c:pt>
                <c:pt idx="230">
                  <c:v>100</c:v>
                </c:pt>
                <c:pt idx="231">
                  <c:v>60</c:v>
                </c:pt>
                <c:pt idx="232">
                  <c:v>20</c:v>
                </c:pt>
                <c:pt idx="233">
                  <c:v>17</c:v>
                </c:pt>
                <c:pt idx="234">
                  <c:v>49</c:v>
                </c:pt>
                <c:pt idx="235">
                  <c:v>56</c:v>
                </c:pt>
                <c:pt idx="236">
                  <c:v>130</c:v>
                </c:pt>
                <c:pt idx="237">
                  <c:v>78.400000000000006</c:v>
                </c:pt>
                <c:pt idx="238">
                  <c:v>49.36</c:v>
                </c:pt>
                <c:pt idx="239">
                  <c:v>52.5</c:v>
                </c:pt>
                <c:pt idx="240">
                  <c:v>40</c:v>
                </c:pt>
                <c:pt idx="241">
                  <c:v>86</c:v>
                </c:pt>
                <c:pt idx="242">
                  <c:v>74</c:v>
                </c:pt>
                <c:pt idx="243">
                  <c:v>50</c:v>
                </c:pt>
                <c:pt idx="244">
                  <c:v>100</c:v>
                </c:pt>
                <c:pt idx="245">
                  <c:v>19.59</c:v>
                </c:pt>
                <c:pt idx="246">
                  <c:v>19.579999999999998</c:v>
                </c:pt>
                <c:pt idx="247">
                  <c:v>19.579999999999998</c:v>
                </c:pt>
                <c:pt idx="248">
                  <c:v>19.600000000000001</c:v>
                </c:pt>
                <c:pt idx="249">
                  <c:v>5</c:v>
                </c:pt>
                <c:pt idx="250">
                  <c:v>8.4</c:v>
                </c:pt>
                <c:pt idx="251">
                  <c:v>8.4</c:v>
                </c:pt>
                <c:pt idx="252">
                  <c:v>252.32</c:v>
                </c:pt>
                <c:pt idx="253">
                  <c:v>100</c:v>
                </c:pt>
                <c:pt idx="254">
                  <c:v>200</c:v>
                </c:pt>
                <c:pt idx="255">
                  <c:v>62.5</c:v>
                </c:pt>
                <c:pt idx="256">
                  <c:v>50</c:v>
                </c:pt>
                <c:pt idx="257">
                  <c:v>25</c:v>
                </c:pt>
                <c:pt idx="258">
                  <c:v>25</c:v>
                </c:pt>
                <c:pt idx="259">
                  <c:v>50</c:v>
                </c:pt>
                <c:pt idx="260">
                  <c:v>150</c:v>
                </c:pt>
                <c:pt idx="261">
                  <c:v>200</c:v>
                </c:pt>
                <c:pt idx="262">
                  <c:v>45</c:v>
                </c:pt>
                <c:pt idx="263">
                  <c:v>150</c:v>
                </c:pt>
                <c:pt idx="264">
                  <c:v>50</c:v>
                </c:pt>
                <c:pt idx="265">
                  <c:v>50</c:v>
                </c:pt>
                <c:pt idx="266">
                  <c:v>30</c:v>
                </c:pt>
                <c:pt idx="267">
                  <c:v>100</c:v>
                </c:pt>
                <c:pt idx="268">
                  <c:v>57.5</c:v>
                </c:pt>
                <c:pt idx="269">
                  <c:v>120</c:v>
                </c:pt>
                <c:pt idx="270">
                  <c:v>10</c:v>
                </c:pt>
                <c:pt idx="271">
                  <c:v>106.688</c:v>
                </c:pt>
                <c:pt idx="272">
                  <c:v>6.3</c:v>
                </c:pt>
                <c:pt idx="273">
                  <c:v>100</c:v>
                </c:pt>
                <c:pt idx="274">
                  <c:v>74.5</c:v>
                </c:pt>
                <c:pt idx="275">
                  <c:v>74.5</c:v>
                </c:pt>
                <c:pt idx="276">
                  <c:v>300</c:v>
                </c:pt>
                <c:pt idx="277">
                  <c:v>250</c:v>
                </c:pt>
                <c:pt idx="278">
                  <c:v>50</c:v>
                </c:pt>
                <c:pt idx="279">
                  <c:v>101</c:v>
                </c:pt>
                <c:pt idx="280">
                  <c:v>200</c:v>
                </c:pt>
                <c:pt idx="281">
                  <c:v>100</c:v>
                </c:pt>
                <c:pt idx="282">
                  <c:v>80</c:v>
                </c:pt>
                <c:pt idx="283">
                  <c:v>5.6814814814814811</c:v>
                </c:pt>
                <c:pt idx="284">
                  <c:v>60</c:v>
                </c:pt>
                <c:pt idx="285">
                  <c:v>30</c:v>
                </c:pt>
                <c:pt idx="286">
                  <c:v>58</c:v>
                </c:pt>
                <c:pt idx="287">
                  <c:v>122</c:v>
                </c:pt>
                <c:pt idx="288">
                  <c:v>42</c:v>
                </c:pt>
                <c:pt idx="289">
                  <c:v>68</c:v>
                </c:pt>
                <c:pt idx="290">
                  <c:v>20</c:v>
                </c:pt>
                <c:pt idx="291">
                  <c:v>35</c:v>
                </c:pt>
                <c:pt idx="292">
                  <c:v>40</c:v>
                </c:pt>
                <c:pt idx="293">
                  <c:v>10</c:v>
                </c:pt>
                <c:pt idx="294">
                  <c:v>50</c:v>
                </c:pt>
                <c:pt idx="295">
                  <c:v>50</c:v>
                </c:pt>
                <c:pt idx="296">
                  <c:v>86</c:v>
                </c:pt>
                <c:pt idx="297">
                  <c:v>102.5</c:v>
                </c:pt>
                <c:pt idx="298">
                  <c:v>100</c:v>
                </c:pt>
                <c:pt idx="299">
                  <c:v>100</c:v>
                </c:pt>
                <c:pt idx="300">
                  <c:v>10.5</c:v>
                </c:pt>
                <c:pt idx="301">
                  <c:v>20</c:v>
                </c:pt>
                <c:pt idx="302">
                  <c:v>144</c:v>
                </c:pt>
                <c:pt idx="303">
                  <c:v>13</c:v>
                </c:pt>
                <c:pt idx="304">
                  <c:v>128</c:v>
                </c:pt>
                <c:pt idx="305">
                  <c:v>70</c:v>
                </c:pt>
                <c:pt idx="306">
                  <c:v>250</c:v>
                </c:pt>
                <c:pt idx="307">
                  <c:v>4.5999999999999996</c:v>
                </c:pt>
                <c:pt idx="308">
                  <c:v>50</c:v>
                </c:pt>
                <c:pt idx="309">
                  <c:v>22</c:v>
                </c:pt>
                <c:pt idx="310">
                  <c:v>160</c:v>
                </c:pt>
                <c:pt idx="311">
                  <c:v>120</c:v>
                </c:pt>
                <c:pt idx="312">
                  <c:v>50</c:v>
                </c:pt>
                <c:pt idx="313">
                  <c:v>50</c:v>
                </c:pt>
                <c:pt idx="314">
                  <c:v>300</c:v>
                </c:pt>
                <c:pt idx="315">
                  <c:v>400</c:v>
                </c:pt>
                <c:pt idx="316">
                  <c:v>80</c:v>
                </c:pt>
                <c:pt idx="317">
                  <c:v>62.5</c:v>
                </c:pt>
                <c:pt idx="318">
                  <c:v>17.5</c:v>
                </c:pt>
                <c:pt idx="319">
                  <c:v>66</c:v>
                </c:pt>
                <c:pt idx="320">
                  <c:v>100</c:v>
                </c:pt>
                <c:pt idx="321">
                  <c:v>9.3076923076923066</c:v>
                </c:pt>
                <c:pt idx="322">
                  <c:v>88</c:v>
                </c:pt>
                <c:pt idx="323">
                  <c:v>90</c:v>
                </c:pt>
                <c:pt idx="324">
                  <c:v>70</c:v>
                </c:pt>
                <c:pt idx="325">
                  <c:v>150</c:v>
                </c:pt>
                <c:pt idx="326">
                  <c:v>100</c:v>
                </c:pt>
                <c:pt idx="327">
                  <c:v>100</c:v>
                </c:pt>
                <c:pt idx="328">
                  <c:v>107</c:v>
                </c:pt>
                <c:pt idx="329">
                  <c:v>132</c:v>
                </c:pt>
                <c:pt idx="330">
                  <c:v>25</c:v>
                </c:pt>
                <c:pt idx="331">
                  <c:v>100</c:v>
                </c:pt>
                <c:pt idx="332">
                  <c:v>44</c:v>
                </c:pt>
                <c:pt idx="333">
                  <c:v>100</c:v>
                </c:pt>
                <c:pt idx="334">
                  <c:v>100</c:v>
                </c:pt>
                <c:pt idx="335">
                  <c:v>50</c:v>
                </c:pt>
                <c:pt idx="336">
                  <c:v>50.5</c:v>
                </c:pt>
                <c:pt idx="337">
                  <c:v>50</c:v>
                </c:pt>
                <c:pt idx="338">
                  <c:v>160.5</c:v>
                </c:pt>
                <c:pt idx="339">
                  <c:v>200</c:v>
                </c:pt>
                <c:pt idx="340">
                  <c:v>127.86</c:v>
                </c:pt>
                <c:pt idx="341">
                  <c:v>100</c:v>
                </c:pt>
                <c:pt idx="342">
                  <c:v>150</c:v>
                </c:pt>
                <c:pt idx="343">
                  <c:v>50</c:v>
                </c:pt>
                <c:pt idx="344">
                  <c:v>100</c:v>
                </c:pt>
                <c:pt idx="345">
                  <c:v>200</c:v>
                </c:pt>
                <c:pt idx="346">
                  <c:v>233</c:v>
                </c:pt>
                <c:pt idx="347">
                  <c:v>63</c:v>
                </c:pt>
                <c:pt idx="348">
                  <c:v>26</c:v>
                </c:pt>
                <c:pt idx="349">
                  <c:v>7.5</c:v>
                </c:pt>
                <c:pt idx="350">
                  <c:v>90</c:v>
                </c:pt>
                <c:pt idx="351">
                  <c:v>500</c:v>
                </c:pt>
                <c:pt idx="352">
                  <c:v>190</c:v>
                </c:pt>
                <c:pt idx="353">
                  <c:v>50</c:v>
                </c:pt>
                <c:pt idx="354">
                  <c:v>50</c:v>
                </c:pt>
                <c:pt idx="355">
                  <c:v>130</c:v>
                </c:pt>
                <c:pt idx="356">
                  <c:v>150</c:v>
                </c:pt>
                <c:pt idx="357">
                  <c:v>300</c:v>
                </c:pt>
                <c:pt idx="358">
                  <c:v>30</c:v>
                </c:pt>
                <c:pt idx="359">
                  <c:v>350</c:v>
                </c:pt>
                <c:pt idx="360">
                  <c:v>250</c:v>
                </c:pt>
                <c:pt idx="361">
                  <c:v>90</c:v>
                </c:pt>
                <c:pt idx="362">
                  <c:v>200</c:v>
                </c:pt>
                <c:pt idx="363">
                  <c:v>100</c:v>
                </c:pt>
                <c:pt idx="364">
                  <c:v>125</c:v>
                </c:pt>
              </c:numCache>
            </c:numRef>
          </c:bubbleSize>
          <c:bubble3D val="0"/>
          <c:extLst>
            <c:ext xmlns:c16="http://schemas.microsoft.com/office/drawing/2014/chart" uri="{C3380CC4-5D6E-409C-BE32-E72D297353CC}">
              <c16:uniqueId val="{00000000-B1BE-479D-8E80-F529C8ACB9E8}"/>
            </c:ext>
          </c:extLst>
        </c:ser>
        <c:ser>
          <c:idx val="0"/>
          <c:order val="1"/>
          <c:tx>
            <c:v>  Utility-Scale Wind (327 PPAs totaling 34.4 GW)</c:v>
          </c:tx>
          <c:spPr>
            <a:noFill/>
            <a:ln w="6350">
              <a:solidFill>
                <a:schemeClr val="accent1"/>
              </a:solidFill>
              <a:prstDash val="solid"/>
            </a:ln>
          </c:spPr>
          <c:invertIfNegative val="1"/>
          <c:xVal>
            <c:numRef>
              <c:f>'Wind &amp; PV PPAs vs Gas'!$F$68:$F$414</c:f>
              <c:numCache>
                <c:formatCode>m/d/yyyy</c:formatCode>
                <c:ptCount val="347"/>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41257</c:v>
                </c:pt>
                <c:pt idx="156">
                  <c:v>41290</c:v>
                </c:pt>
                <c:pt idx="157">
                  <c:v>41312</c:v>
                </c:pt>
                <c:pt idx="158">
                  <c:v>41380</c:v>
                </c:pt>
                <c:pt idx="159">
                  <c:v>41400</c:v>
                </c:pt>
                <c:pt idx="160">
                  <c:v>41418</c:v>
                </c:pt>
                <c:pt idx="161">
                  <c:v>41426</c:v>
                </c:pt>
                <c:pt idx="162">
                  <c:v>41426</c:v>
                </c:pt>
                <c:pt idx="163">
                  <c:v>41430</c:v>
                </c:pt>
                <c:pt idx="164">
                  <c:v>41440</c:v>
                </c:pt>
                <c:pt idx="165">
                  <c:v>41440</c:v>
                </c:pt>
                <c:pt idx="166">
                  <c:v>41446</c:v>
                </c:pt>
                <c:pt idx="167">
                  <c:v>41453</c:v>
                </c:pt>
                <c:pt idx="168">
                  <c:v>41457</c:v>
                </c:pt>
                <c:pt idx="169">
                  <c:v>41457</c:v>
                </c:pt>
                <c:pt idx="170">
                  <c:v>41462</c:v>
                </c:pt>
                <c:pt idx="171">
                  <c:v>41463</c:v>
                </c:pt>
                <c:pt idx="172">
                  <c:v>41465</c:v>
                </c:pt>
                <c:pt idx="173">
                  <c:v>41472</c:v>
                </c:pt>
                <c:pt idx="174">
                  <c:v>41479</c:v>
                </c:pt>
                <c:pt idx="175">
                  <c:v>41498</c:v>
                </c:pt>
                <c:pt idx="176">
                  <c:v>41506</c:v>
                </c:pt>
                <c:pt idx="177">
                  <c:v>41506</c:v>
                </c:pt>
                <c:pt idx="178">
                  <c:v>41528</c:v>
                </c:pt>
                <c:pt idx="179">
                  <c:v>41556</c:v>
                </c:pt>
                <c:pt idx="180">
                  <c:v>41557</c:v>
                </c:pt>
                <c:pt idx="181">
                  <c:v>41557</c:v>
                </c:pt>
                <c:pt idx="182">
                  <c:v>41557</c:v>
                </c:pt>
                <c:pt idx="183">
                  <c:v>41564</c:v>
                </c:pt>
                <c:pt idx="184">
                  <c:v>41572</c:v>
                </c:pt>
                <c:pt idx="185">
                  <c:v>41579</c:v>
                </c:pt>
                <c:pt idx="186">
                  <c:v>41584</c:v>
                </c:pt>
                <c:pt idx="187">
                  <c:v>41584</c:v>
                </c:pt>
                <c:pt idx="188">
                  <c:v>41596</c:v>
                </c:pt>
                <c:pt idx="189">
                  <c:v>41596</c:v>
                </c:pt>
                <c:pt idx="190">
                  <c:v>41619</c:v>
                </c:pt>
                <c:pt idx="191">
                  <c:v>41628</c:v>
                </c:pt>
                <c:pt idx="192">
                  <c:v>41635</c:v>
                </c:pt>
                <c:pt idx="193">
                  <c:v>41660</c:v>
                </c:pt>
                <c:pt idx="194">
                  <c:v>41662</c:v>
                </c:pt>
                <c:pt idx="195">
                  <c:v>41663</c:v>
                </c:pt>
                <c:pt idx="196">
                  <c:v>41697</c:v>
                </c:pt>
                <c:pt idx="197">
                  <c:v>41801</c:v>
                </c:pt>
                <c:pt idx="198">
                  <c:v>41821</c:v>
                </c:pt>
                <c:pt idx="199">
                  <c:v>41852</c:v>
                </c:pt>
                <c:pt idx="200">
                  <c:v>41852</c:v>
                </c:pt>
                <c:pt idx="201">
                  <c:v>41865</c:v>
                </c:pt>
                <c:pt idx="202">
                  <c:v>41893</c:v>
                </c:pt>
                <c:pt idx="203">
                  <c:v>41906</c:v>
                </c:pt>
                <c:pt idx="204">
                  <c:v>41942</c:v>
                </c:pt>
                <c:pt idx="205">
                  <c:v>41974</c:v>
                </c:pt>
                <c:pt idx="206">
                  <c:v>41974</c:v>
                </c:pt>
                <c:pt idx="207">
                  <c:v>41974</c:v>
                </c:pt>
                <c:pt idx="208">
                  <c:v>41990</c:v>
                </c:pt>
                <c:pt idx="209">
                  <c:v>41990</c:v>
                </c:pt>
                <c:pt idx="210">
                  <c:v>42004</c:v>
                </c:pt>
                <c:pt idx="211">
                  <c:v>42087</c:v>
                </c:pt>
                <c:pt idx="212">
                  <c:v>42101</c:v>
                </c:pt>
                <c:pt idx="213">
                  <c:v>42118</c:v>
                </c:pt>
                <c:pt idx="214">
                  <c:v>42125</c:v>
                </c:pt>
                <c:pt idx="215">
                  <c:v>42125</c:v>
                </c:pt>
                <c:pt idx="216">
                  <c:v>42128</c:v>
                </c:pt>
                <c:pt idx="217">
                  <c:v>42146</c:v>
                </c:pt>
                <c:pt idx="218">
                  <c:v>42164</c:v>
                </c:pt>
                <c:pt idx="219">
                  <c:v>42193</c:v>
                </c:pt>
                <c:pt idx="220">
                  <c:v>42209</c:v>
                </c:pt>
                <c:pt idx="221">
                  <c:v>42223</c:v>
                </c:pt>
                <c:pt idx="222">
                  <c:v>42262</c:v>
                </c:pt>
                <c:pt idx="223">
                  <c:v>42262</c:v>
                </c:pt>
                <c:pt idx="224">
                  <c:v>42264</c:v>
                </c:pt>
                <c:pt idx="225">
                  <c:v>42278</c:v>
                </c:pt>
                <c:pt idx="226">
                  <c:v>42286</c:v>
                </c:pt>
                <c:pt idx="227">
                  <c:v>42293</c:v>
                </c:pt>
                <c:pt idx="228">
                  <c:v>42304</c:v>
                </c:pt>
                <c:pt idx="229">
                  <c:v>42317</c:v>
                </c:pt>
                <c:pt idx="230">
                  <c:v>42327</c:v>
                </c:pt>
                <c:pt idx="231">
                  <c:v>42328</c:v>
                </c:pt>
                <c:pt idx="232">
                  <c:v>42342</c:v>
                </c:pt>
                <c:pt idx="233">
                  <c:v>42354</c:v>
                </c:pt>
                <c:pt idx="234">
                  <c:v>42356</c:v>
                </c:pt>
                <c:pt idx="235">
                  <c:v>42361</c:v>
                </c:pt>
                <c:pt idx="236">
                  <c:v>42377</c:v>
                </c:pt>
                <c:pt idx="237">
                  <c:v>42388</c:v>
                </c:pt>
                <c:pt idx="238">
                  <c:v>42401</c:v>
                </c:pt>
                <c:pt idx="239">
                  <c:v>42401</c:v>
                </c:pt>
                <c:pt idx="240">
                  <c:v>42402</c:v>
                </c:pt>
                <c:pt idx="241">
                  <c:v>42432</c:v>
                </c:pt>
                <c:pt idx="242">
                  <c:v>42433</c:v>
                </c:pt>
                <c:pt idx="243">
                  <c:v>42502</c:v>
                </c:pt>
                <c:pt idx="244">
                  <c:v>42521</c:v>
                </c:pt>
                <c:pt idx="245">
                  <c:v>42521</c:v>
                </c:pt>
                <c:pt idx="246">
                  <c:v>42569</c:v>
                </c:pt>
                <c:pt idx="247">
                  <c:v>42577</c:v>
                </c:pt>
                <c:pt idx="248">
                  <c:v>42593</c:v>
                </c:pt>
                <c:pt idx="249">
                  <c:v>42671</c:v>
                </c:pt>
                <c:pt idx="250">
                  <c:v>42671</c:v>
                </c:pt>
                <c:pt idx="251">
                  <c:v>42675</c:v>
                </c:pt>
                <c:pt idx="252">
                  <c:v>42685</c:v>
                </c:pt>
                <c:pt idx="253">
                  <c:v>42705</c:v>
                </c:pt>
                <c:pt idx="254">
                  <c:v>42709</c:v>
                </c:pt>
                <c:pt idx="255">
                  <c:v>42709</c:v>
                </c:pt>
                <c:pt idx="256">
                  <c:v>42710</c:v>
                </c:pt>
                <c:pt idx="257">
                  <c:v>42719</c:v>
                </c:pt>
                <c:pt idx="258">
                  <c:v>42736</c:v>
                </c:pt>
                <c:pt idx="259">
                  <c:v>42754</c:v>
                </c:pt>
                <c:pt idx="260">
                  <c:v>42762</c:v>
                </c:pt>
                <c:pt idx="261">
                  <c:v>42775</c:v>
                </c:pt>
                <c:pt idx="262">
                  <c:v>42783</c:v>
                </c:pt>
                <c:pt idx="263">
                  <c:v>42801</c:v>
                </c:pt>
                <c:pt idx="264">
                  <c:v>42801</c:v>
                </c:pt>
                <c:pt idx="265">
                  <c:v>42807</c:v>
                </c:pt>
                <c:pt idx="266">
                  <c:v>42808</c:v>
                </c:pt>
                <c:pt idx="267">
                  <c:v>42860</c:v>
                </c:pt>
                <c:pt idx="268">
                  <c:v>42872</c:v>
                </c:pt>
                <c:pt idx="269">
                  <c:v>42892</c:v>
                </c:pt>
                <c:pt idx="270">
                  <c:v>42895</c:v>
                </c:pt>
                <c:pt idx="271">
                  <c:v>42906</c:v>
                </c:pt>
                <c:pt idx="272">
                  <c:v>42923</c:v>
                </c:pt>
                <c:pt idx="273">
                  <c:v>42935</c:v>
                </c:pt>
                <c:pt idx="274">
                  <c:v>42937</c:v>
                </c:pt>
                <c:pt idx="275">
                  <c:v>42948</c:v>
                </c:pt>
                <c:pt idx="276">
                  <c:v>42958</c:v>
                </c:pt>
                <c:pt idx="277">
                  <c:v>42958</c:v>
                </c:pt>
                <c:pt idx="278">
                  <c:v>42979</c:v>
                </c:pt>
                <c:pt idx="279">
                  <c:v>43004</c:v>
                </c:pt>
                <c:pt idx="280">
                  <c:v>43009</c:v>
                </c:pt>
                <c:pt idx="281">
                  <c:v>43010</c:v>
                </c:pt>
                <c:pt idx="282">
                  <c:v>43020</c:v>
                </c:pt>
                <c:pt idx="283">
                  <c:v>43024</c:v>
                </c:pt>
                <c:pt idx="284">
                  <c:v>43054</c:v>
                </c:pt>
                <c:pt idx="285">
                  <c:v>43056</c:v>
                </c:pt>
                <c:pt idx="286">
                  <c:v>43056</c:v>
                </c:pt>
                <c:pt idx="287">
                  <c:v>43056</c:v>
                </c:pt>
                <c:pt idx="288">
                  <c:v>43089</c:v>
                </c:pt>
                <c:pt idx="289">
                  <c:v>43090</c:v>
                </c:pt>
                <c:pt idx="290">
                  <c:v>43110</c:v>
                </c:pt>
                <c:pt idx="291">
                  <c:v>43122</c:v>
                </c:pt>
                <c:pt idx="292">
                  <c:v>43122</c:v>
                </c:pt>
                <c:pt idx="293">
                  <c:v>43172</c:v>
                </c:pt>
                <c:pt idx="294">
                  <c:v>43210</c:v>
                </c:pt>
                <c:pt idx="295">
                  <c:v>43303</c:v>
                </c:pt>
                <c:pt idx="296">
                  <c:v>43303</c:v>
                </c:pt>
                <c:pt idx="297">
                  <c:v>43332</c:v>
                </c:pt>
                <c:pt idx="298">
                  <c:v>43343</c:v>
                </c:pt>
                <c:pt idx="299">
                  <c:v>43378</c:v>
                </c:pt>
                <c:pt idx="300">
                  <c:v>43392</c:v>
                </c:pt>
                <c:pt idx="301">
                  <c:v>43395</c:v>
                </c:pt>
                <c:pt idx="302">
                  <c:v>43402</c:v>
                </c:pt>
                <c:pt idx="303">
                  <c:v>43423</c:v>
                </c:pt>
                <c:pt idx="304">
                  <c:v>43425</c:v>
                </c:pt>
                <c:pt idx="305">
                  <c:v>43439</c:v>
                </c:pt>
                <c:pt idx="306">
                  <c:v>43465</c:v>
                </c:pt>
                <c:pt idx="307">
                  <c:v>43466</c:v>
                </c:pt>
                <c:pt idx="308">
                  <c:v>43468</c:v>
                </c:pt>
                <c:pt idx="309">
                  <c:v>43473</c:v>
                </c:pt>
                <c:pt idx="310">
                  <c:v>43476</c:v>
                </c:pt>
                <c:pt idx="311">
                  <c:v>43487</c:v>
                </c:pt>
                <c:pt idx="312">
                  <c:v>43501</c:v>
                </c:pt>
                <c:pt idx="313">
                  <c:v>43502</c:v>
                </c:pt>
                <c:pt idx="314">
                  <c:v>43507</c:v>
                </c:pt>
                <c:pt idx="315">
                  <c:v>43531</c:v>
                </c:pt>
                <c:pt idx="316">
                  <c:v>43601</c:v>
                </c:pt>
                <c:pt idx="317">
                  <c:v>43606</c:v>
                </c:pt>
                <c:pt idx="318">
                  <c:v>43621</c:v>
                </c:pt>
                <c:pt idx="319">
                  <c:v>43654</c:v>
                </c:pt>
                <c:pt idx="320">
                  <c:v>43698</c:v>
                </c:pt>
                <c:pt idx="321">
                  <c:v>43730</c:v>
                </c:pt>
                <c:pt idx="322">
                  <c:v>43740</c:v>
                </c:pt>
                <c:pt idx="323">
                  <c:v>43741</c:v>
                </c:pt>
                <c:pt idx="324">
                  <c:v>43755</c:v>
                </c:pt>
                <c:pt idx="325">
                  <c:v>43755</c:v>
                </c:pt>
                <c:pt idx="326">
                  <c:v>43759</c:v>
                </c:pt>
                <c:pt idx="327">
                  <c:v>43794</c:v>
                </c:pt>
                <c:pt idx="328">
                  <c:v>43812</c:v>
                </c:pt>
                <c:pt idx="329">
                  <c:v>43817</c:v>
                </c:pt>
                <c:pt idx="330">
                  <c:v>43819</c:v>
                </c:pt>
                <c:pt idx="331">
                  <c:v>43936</c:v>
                </c:pt>
                <c:pt idx="332">
                  <c:v>43937</c:v>
                </c:pt>
                <c:pt idx="333">
                  <c:v>43978</c:v>
                </c:pt>
                <c:pt idx="334">
                  <c:v>43978</c:v>
                </c:pt>
                <c:pt idx="335">
                  <c:v>43986</c:v>
                </c:pt>
                <c:pt idx="336">
                  <c:v>44050</c:v>
                </c:pt>
                <c:pt idx="337">
                  <c:v>44068</c:v>
                </c:pt>
                <c:pt idx="338">
                  <c:v>44074</c:v>
                </c:pt>
                <c:pt idx="339">
                  <c:v>44090</c:v>
                </c:pt>
                <c:pt idx="340">
                  <c:v>44091</c:v>
                </c:pt>
                <c:pt idx="341">
                  <c:v>44091</c:v>
                </c:pt>
                <c:pt idx="342">
                  <c:v>44165</c:v>
                </c:pt>
                <c:pt idx="343">
                  <c:v>44218</c:v>
                </c:pt>
                <c:pt idx="344">
                  <c:v>44307</c:v>
                </c:pt>
                <c:pt idx="345">
                  <c:v>44307</c:v>
                </c:pt>
                <c:pt idx="346">
                  <c:v>44440</c:v>
                </c:pt>
              </c:numCache>
            </c:numRef>
          </c:xVal>
          <c:yVal>
            <c:numRef>
              <c:f>'Wind &amp; PV PPAs vs Gas'!$G$68:$G$414</c:f>
              <c:numCache>
                <c:formatCode>"$"#,##0.00_);\("$"#,##0.00\)</c:formatCode>
                <c:ptCount val="347"/>
                <c:pt idx="0">
                  <c:v>55.889456038501159</c:v>
                </c:pt>
                <c:pt idx="1">
                  <c:v>63.662325905365599</c:v>
                </c:pt>
                <c:pt idx="2">
                  <c:v>53.931406313957744</c:v>
                </c:pt>
                <c:pt idx="3">
                  <c:v>95.214476908816792</c:v>
                </c:pt>
                <c:pt idx="4">
                  <c:v>97.934928087827345</c:v>
                </c:pt>
                <c:pt idx="5">
                  <c:v>97.955251008166471</c:v>
                </c:pt>
                <c:pt idx="6">
                  <c:v>95.988678301856979</c:v>
                </c:pt>
                <c:pt idx="7">
                  <c:v>122.04766395624132</c:v>
                </c:pt>
                <c:pt idx="8">
                  <c:v>119.10229729968393</c:v>
                </c:pt>
                <c:pt idx="9">
                  <c:v>91.064019118994281</c:v>
                </c:pt>
                <c:pt idx="10">
                  <c:v>62.373488152595236</c:v>
                </c:pt>
                <c:pt idx="11">
                  <c:v>62.372727007243761</c:v>
                </c:pt>
                <c:pt idx="12">
                  <c:v>83.240846345436623</c:v>
                </c:pt>
                <c:pt idx="13">
                  <c:v>52.170536599063908</c:v>
                </c:pt>
                <c:pt idx="14">
                  <c:v>108.34739570321054</c:v>
                </c:pt>
                <c:pt idx="15">
                  <c:v>71.069684242614173</c:v>
                </c:pt>
                <c:pt idx="16">
                  <c:v>65.817839872718608</c:v>
                </c:pt>
                <c:pt idx="17">
                  <c:v>78.749009539743909</c:v>
                </c:pt>
                <c:pt idx="18">
                  <c:v>74.688626116084635</c:v>
                </c:pt>
                <c:pt idx="19">
                  <c:v>75.894689177680519</c:v>
                </c:pt>
                <c:pt idx="20">
                  <c:v>68.328184398306561</c:v>
                </c:pt>
                <c:pt idx="21">
                  <c:v>88.249042492022824</c:v>
                </c:pt>
                <c:pt idx="22">
                  <c:v>88.249042935012682</c:v>
                </c:pt>
                <c:pt idx="23">
                  <c:v>88.249042749300386</c:v>
                </c:pt>
                <c:pt idx="24">
                  <c:v>56.54180805052561</c:v>
                </c:pt>
                <c:pt idx="25">
                  <c:v>66.72505672343928</c:v>
                </c:pt>
                <c:pt idx="26">
                  <c:v>75.956830214528452</c:v>
                </c:pt>
                <c:pt idx="27">
                  <c:v>75.881303818181848</c:v>
                </c:pt>
                <c:pt idx="28">
                  <c:v>107.9330533464</c:v>
                </c:pt>
                <c:pt idx="29">
                  <c:v>69.500117104312594</c:v>
                </c:pt>
                <c:pt idx="30">
                  <c:v>57.664845839357071</c:v>
                </c:pt>
                <c:pt idx="31">
                  <c:v>48.946592824663824</c:v>
                </c:pt>
                <c:pt idx="32">
                  <c:v>50.274844626241673</c:v>
                </c:pt>
                <c:pt idx="33">
                  <c:v>69.479758483943243</c:v>
                </c:pt>
                <c:pt idx="34">
                  <c:v>51.022058174156811</c:v>
                </c:pt>
                <c:pt idx="35">
                  <c:v>80.718499373364054</c:v>
                </c:pt>
                <c:pt idx="36">
                  <c:v>72.860244680831116</c:v>
                </c:pt>
                <c:pt idx="37">
                  <c:v>68.213787374648959</c:v>
                </c:pt>
                <c:pt idx="38">
                  <c:v>80.258440471147864</c:v>
                </c:pt>
                <c:pt idx="39">
                  <c:v>68.861857758063778</c:v>
                </c:pt>
                <c:pt idx="40">
                  <c:v>117.79341988426631</c:v>
                </c:pt>
                <c:pt idx="41">
                  <c:v>117.80875490241773</c:v>
                </c:pt>
                <c:pt idx="42">
                  <c:v>117.79697389351691</c:v>
                </c:pt>
                <c:pt idx="43">
                  <c:v>117.79022794203554</c:v>
                </c:pt>
                <c:pt idx="44">
                  <c:v>117.789779956503</c:v>
                </c:pt>
                <c:pt idx="45">
                  <c:v>102.03771341762526</c:v>
                </c:pt>
                <c:pt idx="46">
                  <c:v>127.64576226583364</c:v>
                </c:pt>
                <c:pt idx="47">
                  <c:v>130.49693577503808</c:v>
                </c:pt>
                <c:pt idx="48">
                  <c:v>75.608344375249331</c:v>
                </c:pt>
                <c:pt idx="49">
                  <c:v>106.917596058936</c:v>
                </c:pt>
                <c:pt idx="50">
                  <c:v>55.051194055015038</c:v>
                </c:pt>
                <c:pt idx="51">
                  <c:v>75.377349998446761</c:v>
                </c:pt>
                <c:pt idx="52">
                  <c:v>113.30033005639363</c:v>
                </c:pt>
                <c:pt idx="53">
                  <c:v>60.189213137540712</c:v>
                </c:pt>
                <c:pt idx="54">
                  <c:v>61.785907414106148</c:v>
                </c:pt>
                <c:pt idx="55">
                  <c:v>43.685160695759585</c:v>
                </c:pt>
                <c:pt idx="56">
                  <c:v>89.580064969960929</c:v>
                </c:pt>
                <c:pt idx="57">
                  <c:v>51.476278012128354</c:v>
                </c:pt>
                <c:pt idx="58">
                  <c:v>116.79871840570902</c:v>
                </c:pt>
                <c:pt idx="59">
                  <c:v>81.143762706375625</c:v>
                </c:pt>
                <c:pt idx="60">
                  <c:v>84.365440414938803</c:v>
                </c:pt>
                <c:pt idx="61">
                  <c:v>60.839436320990202</c:v>
                </c:pt>
                <c:pt idx="62">
                  <c:v>54.018361506032235</c:v>
                </c:pt>
                <c:pt idx="63">
                  <c:v>119.27050266805395</c:v>
                </c:pt>
                <c:pt idx="64">
                  <c:v>50.615674600031234</c:v>
                </c:pt>
                <c:pt idx="65">
                  <c:v>94.286549025983675</c:v>
                </c:pt>
                <c:pt idx="66">
                  <c:v>100.71723244459014</c:v>
                </c:pt>
                <c:pt idx="67">
                  <c:v>68.130142831247824</c:v>
                </c:pt>
                <c:pt idx="68">
                  <c:v>122.52493974062378</c:v>
                </c:pt>
                <c:pt idx="69">
                  <c:v>120.18053811377862</c:v>
                </c:pt>
                <c:pt idx="70">
                  <c:v>120.18053811377862</c:v>
                </c:pt>
                <c:pt idx="71">
                  <c:v>122.52493974062378</c:v>
                </c:pt>
                <c:pt idx="72">
                  <c:v>92.779375064336662</c:v>
                </c:pt>
                <c:pt idx="73">
                  <c:v>57.299487605525094</c:v>
                </c:pt>
                <c:pt idx="74">
                  <c:v>38.705952937374548</c:v>
                </c:pt>
                <c:pt idx="75">
                  <c:v>57.38856250754133</c:v>
                </c:pt>
                <c:pt idx="76">
                  <c:v>46.111471705826936</c:v>
                </c:pt>
                <c:pt idx="77">
                  <c:v>82.406463681578899</c:v>
                </c:pt>
                <c:pt idx="78">
                  <c:v>116.11602660256214</c:v>
                </c:pt>
                <c:pt idx="79">
                  <c:v>92.536741983765111</c:v>
                </c:pt>
                <c:pt idx="80">
                  <c:v>57.410270108349678</c:v>
                </c:pt>
                <c:pt idx="81">
                  <c:v>127.77349874768892</c:v>
                </c:pt>
                <c:pt idx="82">
                  <c:v>71.465216504911709</c:v>
                </c:pt>
                <c:pt idx="83">
                  <c:v>83.631121049636917</c:v>
                </c:pt>
                <c:pt idx="84">
                  <c:v>35.953297489585509</c:v>
                </c:pt>
                <c:pt idx="85">
                  <c:v>44.895809867274615</c:v>
                </c:pt>
                <c:pt idx="86">
                  <c:v>113.94941035458316</c:v>
                </c:pt>
                <c:pt idx="87">
                  <c:v>113.09324457826661</c:v>
                </c:pt>
                <c:pt idx="88">
                  <c:v>40.565686131616694</c:v>
                </c:pt>
                <c:pt idx="89">
                  <c:v>67.000165743498997</c:v>
                </c:pt>
                <c:pt idx="90">
                  <c:v>34.896993028465928</c:v>
                </c:pt>
                <c:pt idx="91">
                  <c:v>29.336662873283966</c:v>
                </c:pt>
                <c:pt idx="92">
                  <c:v>106.13620243392859</c:v>
                </c:pt>
                <c:pt idx="93">
                  <c:v>99.686893443446621</c:v>
                </c:pt>
                <c:pt idx="94">
                  <c:v>57.32659221737881</c:v>
                </c:pt>
                <c:pt idx="95">
                  <c:v>54.101682083902233</c:v>
                </c:pt>
                <c:pt idx="96">
                  <c:v>45.566907158952453</c:v>
                </c:pt>
                <c:pt idx="97">
                  <c:v>56.116783720329224</c:v>
                </c:pt>
                <c:pt idx="98">
                  <c:v>74.704492593067769</c:v>
                </c:pt>
                <c:pt idx="99">
                  <c:v>68.063372000554864</c:v>
                </c:pt>
                <c:pt idx="100">
                  <c:v>104.94700825293862</c:v>
                </c:pt>
                <c:pt idx="101">
                  <c:v>66.424771000799396</c:v>
                </c:pt>
                <c:pt idx="102">
                  <c:v>101.51667540489723</c:v>
                </c:pt>
                <c:pt idx="103">
                  <c:v>34.055190858000728</c:v>
                </c:pt>
                <c:pt idx="104">
                  <c:v>64.736450835415084</c:v>
                </c:pt>
                <c:pt idx="105">
                  <c:v>31.86889917399208</c:v>
                </c:pt>
                <c:pt idx="106">
                  <c:v>70.33016409721202</c:v>
                </c:pt>
                <c:pt idx="107">
                  <c:v>30.735594317875503</c:v>
                </c:pt>
                <c:pt idx="108">
                  <c:v>21.990771670089622</c:v>
                </c:pt>
                <c:pt idx="109">
                  <c:v>53.870150559099585</c:v>
                </c:pt>
                <c:pt idx="110">
                  <c:v>37.717280529399289</c:v>
                </c:pt>
                <c:pt idx="111">
                  <c:v>48.168516891188219</c:v>
                </c:pt>
                <c:pt idx="112">
                  <c:v>34.104239399944689</c:v>
                </c:pt>
                <c:pt idx="113">
                  <c:v>62.453435489433673</c:v>
                </c:pt>
                <c:pt idx="114">
                  <c:v>79.723073466534032</c:v>
                </c:pt>
                <c:pt idx="115">
                  <c:v>41.35820448678151</c:v>
                </c:pt>
                <c:pt idx="116">
                  <c:v>83.79224600054981</c:v>
                </c:pt>
                <c:pt idx="117">
                  <c:v>86.201650870089182</c:v>
                </c:pt>
                <c:pt idx="118">
                  <c:v>59.869769470009743</c:v>
                </c:pt>
                <c:pt idx="119">
                  <c:v>47.126655333470708</c:v>
                </c:pt>
                <c:pt idx="120">
                  <c:v>34.454593767026054</c:v>
                </c:pt>
                <c:pt idx="121">
                  <c:v>42.93193584764699</c:v>
                </c:pt>
                <c:pt idx="122">
                  <c:v>42.93193584764699</c:v>
                </c:pt>
                <c:pt idx="123">
                  <c:v>26.886424019086167</c:v>
                </c:pt>
                <c:pt idx="124">
                  <c:v>28.56001294211082</c:v>
                </c:pt>
                <c:pt idx="125">
                  <c:v>41.462216087728883</c:v>
                </c:pt>
                <c:pt idx="126">
                  <c:v>36.88208756641</c:v>
                </c:pt>
                <c:pt idx="127">
                  <c:v>71.720529501670242</c:v>
                </c:pt>
                <c:pt idx="128">
                  <c:v>37.980822034396837</c:v>
                </c:pt>
                <c:pt idx="129">
                  <c:v>29.809112595620032</c:v>
                </c:pt>
                <c:pt idx="130">
                  <c:v>28.178213079124657</c:v>
                </c:pt>
                <c:pt idx="131">
                  <c:v>30.664516316191968</c:v>
                </c:pt>
                <c:pt idx="132">
                  <c:v>80.315810063562523</c:v>
                </c:pt>
                <c:pt idx="133">
                  <c:v>55.14859308631425</c:v>
                </c:pt>
                <c:pt idx="134">
                  <c:v>79.052980699417432</c:v>
                </c:pt>
                <c:pt idx="135">
                  <c:v>38.590776432586644</c:v>
                </c:pt>
                <c:pt idx="136">
                  <c:v>30.655390489387361</c:v>
                </c:pt>
                <c:pt idx="137">
                  <c:v>31.484102475881581</c:v>
                </c:pt>
                <c:pt idx="138">
                  <c:v>31.395575716661703</c:v>
                </c:pt>
                <c:pt idx="139">
                  <c:v>65.307023992828661</c:v>
                </c:pt>
                <c:pt idx="140">
                  <c:v>31.983850134228899</c:v>
                </c:pt>
                <c:pt idx="141">
                  <c:v>67.642411591027653</c:v>
                </c:pt>
                <c:pt idx="142">
                  <c:v>47.867241264350639</c:v>
                </c:pt>
                <c:pt idx="143">
                  <c:v>34.654698748673859</c:v>
                </c:pt>
                <c:pt idx="144">
                  <c:v>45.206922979195177</c:v>
                </c:pt>
                <c:pt idx="145">
                  <c:v>29.48511184249227</c:v>
                </c:pt>
                <c:pt idx="146">
                  <c:v>94.952055085992058</c:v>
                </c:pt>
                <c:pt idx="147">
                  <c:v>31.440453392612991</c:v>
                </c:pt>
                <c:pt idx="148">
                  <c:v>31.484102475881578</c:v>
                </c:pt>
                <c:pt idx="149">
                  <c:v>39.240112732067381</c:v>
                </c:pt>
                <c:pt idx="150">
                  <c:v>32.952201484399168</c:v>
                </c:pt>
                <c:pt idx="151">
                  <c:v>46.907609199947991</c:v>
                </c:pt>
                <c:pt idx="152">
                  <c:v>59.591035998383489</c:v>
                </c:pt>
                <c:pt idx="153">
                  <c:v>48.23513756998328</c:v>
                </c:pt>
                <c:pt idx="154">
                  <c:v>54.545365029807002</c:v>
                </c:pt>
                <c:pt idx="155">
                  <c:v>56.722632530121935</c:v>
                </c:pt>
                <c:pt idx="156">
                  <c:v>29.856923796576449</c:v>
                </c:pt>
                <c:pt idx="157">
                  <c:v>29.582581673494342</c:v>
                </c:pt>
                <c:pt idx="158">
                  <c:v>48.825832390429085</c:v>
                </c:pt>
                <c:pt idx="159">
                  <c:v>30.340520256976447</c:v>
                </c:pt>
                <c:pt idx="160">
                  <c:v>88.805352412178038</c:v>
                </c:pt>
                <c:pt idx="161">
                  <c:v>22.976124576070212</c:v>
                </c:pt>
                <c:pt idx="162">
                  <c:v>22.483590323901463</c:v>
                </c:pt>
                <c:pt idx="163">
                  <c:v>47.402755930975466</c:v>
                </c:pt>
                <c:pt idx="164">
                  <c:v>24.265830306546267</c:v>
                </c:pt>
                <c:pt idx="165">
                  <c:v>21.933922979020391</c:v>
                </c:pt>
                <c:pt idx="166">
                  <c:v>31.274858074986383</c:v>
                </c:pt>
                <c:pt idx="167">
                  <c:v>56.346512369539504</c:v>
                </c:pt>
                <c:pt idx="168">
                  <c:v>25.059391395655549</c:v>
                </c:pt>
                <c:pt idx="169">
                  <c:v>52.377219278614625</c:v>
                </c:pt>
                <c:pt idx="170">
                  <c:v>56.346512369539504</c:v>
                </c:pt>
                <c:pt idx="171">
                  <c:v>21.440651623909716</c:v>
                </c:pt>
                <c:pt idx="172">
                  <c:v>23.635157464124131</c:v>
                </c:pt>
                <c:pt idx="173">
                  <c:v>24.572823237529832</c:v>
                </c:pt>
                <c:pt idx="174">
                  <c:v>27.169947090242644</c:v>
                </c:pt>
                <c:pt idx="175">
                  <c:v>50.853558437683759</c:v>
                </c:pt>
                <c:pt idx="176">
                  <c:v>56.45129121710891</c:v>
                </c:pt>
                <c:pt idx="177">
                  <c:v>57.742833551174918</c:v>
                </c:pt>
                <c:pt idx="178">
                  <c:v>31.646750404377773</c:v>
                </c:pt>
                <c:pt idx="179">
                  <c:v>21.460672452829751</c:v>
                </c:pt>
                <c:pt idx="180">
                  <c:v>20.10820649867177</c:v>
                </c:pt>
                <c:pt idx="181">
                  <c:v>21.458630127399633</c:v>
                </c:pt>
                <c:pt idx="182">
                  <c:v>20.108206498671777</c:v>
                </c:pt>
                <c:pt idx="183">
                  <c:v>22.298352608705354</c:v>
                </c:pt>
                <c:pt idx="184">
                  <c:v>56.875061301304484</c:v>
                </c:pt>
                <c:pt idx="185">
                  <c:v>31.073496488616687</c:v>
                </c:pt>
                <c:pt idx="186">
                  <c:v>24.644878906888074</c:v>
                </c:pt>
                <c:pt idx="187">
                  <c:v>24.644878906888074</c:v>
                </c:pt>
                <c:pt idx="188">
                  <c:v>24.651599161673531</c:v>
                </c:pt>
                <c:pt idx="189">
                  <c:v>90.440605341104586</c:v>
                </c:pt>
                <c:pt idx="190">
                  <c:v>50.475301043183052</c:v>
                </c:pt>
                <c:pt idx="191">
                  <c:v>20.78718014020555</c:v>
                </c:pt>
                <c:pt idx="192">
                  <c:v>29.721528908651173</c:v>
                </c:pt>
                <c:pt idx="193">
                  <c:v>20.948266504492199</c:v>
                </c:pt>
                <c:pt idx="194">
                  <c:v>32.830363697294402</c:v>
                </c:pt>
                <c:pt idx="195">
                  <c:v>22.455317071876951</c:v>
                </c:pt>
                <c:pt idx="196">
                  <c:v>27.071988263338721</c:v>
                </c:pt>
                <c:pt idx="197">
                  <c:v>23.383802633358894</c:v>
                </c:pt>
                <c:pt idx="198">
                  <c:v>38.344804001914603</c:v>
                </c:pt>
                <c:pt idx="199">
                  <c:v>35.876910492058613</c:v>
                </c:pt>
                <c:pt idx="200">
                  <c:v>23.477713487308126</c:v>
                </c:pt>
                <c:pt idx="201">
                  <c:v>65.021909550904184</c:v>
                </c:pt>
                <c:pt idx="202">
                  <c:v>67.249562513045419</c:v>
                </c:pt>
                <c:pt idx="203">
                  <c:v>41.527986259831543</c:v>
                </c:pt>
                <c:pt idx="204">
                  <c:v>25.825484836038935</c:v>
                </c:pt>
                <c:pt idx="205">
                  <c:v>20.982171688163589</c:v>
                </c:pt>
                <c:pt idx="206">
                  <c:v>24.602591127230419</c:v>
                </c:pt>
                <c:pt idx="207">
                  <c:v>24.052940228204392</c:v>
                </c:pt>
                <c:pt idx="208">
                  <c:v>22.377613228313233</c:v>
                </c:pt>
                <c:pt idx="209">
                  <c:v>21.998607840200858</c:v>
                </c:pt>
                <c:pt idx="210">
                  <c:v>22.538604947815806</c:v>
                </c:pt>
                <c:pt idx="211">
                  <c:v>32.825473369758015</c:v>
                </c:pt>
                <c:pt idx="212">
                  <c:v>26.878929845948623</c:v>
                </c:pt>
                <c:pt idx="213">
                  <c:v>20.513556377925564</c:v>
                </c:pt>
                <c:pt idx="214">
                  <c:v>42.007423962697324</c:v>
                </c:pt>
                <c:pt idx="215">
                  <c:v>23.294260137326631</c:v>
                </c:pt>
                <c:pt idx="216">
                  <c:v>31.493839705665611</c:v>
                </c:pt>
                <c:pt idx="217">
                  <c:v>28.923144367758791</c:v>
                </c:pt>
                <c:pt idx="218">
                  <c:v>28.554899014380045</c:v>
                </c:pt>
                <c:pt idx="219">
                  <c:v>43.346586997343195</c:v>
                </c:pt>
                <c:pt idx="220">
                  <c:v>82.714403353555483</c:v>
                </c:pt>
                <c:pt idx="221">
                  <c:v>45.36614190658549</c:v>
                </c:pt>
                <c:pt idx="222">
                  <c:v>39.861032250704724</c:v>
                </c:pt>
                <c:pt idx="223">
                  <c:v>31.4938397056656</c:v>
                </c:pt>
                <c:pt idx="224">
                  <c:v>32.794011981676697</c:v>
                </c:pt>
                <c:pt idx="225">
                  <c:v>48.098829731254341</c:v>
                </c:pt>
                <c:pt idx="226">
                  <c:v>77.241113345462296</c:v>
                </c:pt>
                <c:pt idx="227">
                  <c:v>29.685246266972754</c:v>
                </c:pt>
                <c:pt idx="228">
                  <c:v>20.644111860957661</c:v>
                </c:pt>
                <c:pt idx="229">
                  <c:v>20.367226736722998</c:v>
                </c:pt>
                <c:pt idx="230">
                  <c:v>43.102161475683772</c:v>
                </c:pt>
                <c:pt idx="231">
                  <c:v>19.094818376091894</c:v>
                </c:pt>
                <c:pt idx="232">
                  <c:v>20.64158218553651</c:v>
                </c:pt>
                <c:pt idx="233">
                  <c:v>31.32866087746396</c:v>
                </c:pt>
                <c:pt idx="234">
                  <c:v>27.966204580340005</c:v>
                </c:pt>
                <c:pt idx="235">
                  <c:v>18.960297879277348</c:v>
                </c:pt>
                <c:pt idx="236">
                  <c:v>24.01571880592261</c:v>
                </c:pt>
                <c:pt idx="237">
                  <c:v>18.822998715525568</c:v>
                </c:pt>
                <c:pt idx="238">
                  <c:v>34.038081697211958</c:v>
                </c:pt>
                <c:pt idx="239">
                  <c:v>35.474250267565942</c:v>
                </c:pt>
                <c:pt idx="240">
                  <c:v>31.493839705665618</c:v>
                </c:pt>
                <c:pt idx="241">
                  <c:v>20.992218198815895</c:v>
                </c:pt>
                <c:pt idx="242">
                  <c:v>22.976953247592547</c:v>
                </c:pt>
                <c:pt idx="243">
                  <c:v>42.85859578769152</c:v>
                </c:pt>
                <c:pt idx="244">
                  <c:v>19.322315845852231</c:v>
                </c:pt>
                <c:pt idx="245">
                  <c:v>37.856675386090913</c:v>
                </c:pt>
                <c:pt idx="246">
                  <c:v>52.501415558864601</c:v>
                </c:pt>
                <c:pt idx="247">
                  <c:v>25.455443575186464</c:v>
                </c:pt>
                <c:pt idx="248">
                  <c:v>34.767966615136991</c:v>
                </c:pt>
                <c:pt idx="249">
                  <c:v>17.24685641792372</c:v>
                </c:pt>
                <c:pt idx="250">
                  <c:v>16.936528362498276</c:v>
                </c:pt>
                <c:pt idx="251">
                  <c:v>41.876711247363275</c:v>
                </c:pt>
                <c:pt idx="252">
                  <c:v>45.142242779673332</c:v>
                </c:pt>
                <c:pt idx="253">
                  <c:v>31.840485299706348</c:v>
                </c:pt>
                <c:pt idx="254">
                  <c:v>41.183898017263822</c:v>
                </c:pt>
                <c:pt idx="255">
                  <c:v>18.334240680208289</c:v>
                </c:pt>
                <c:pt idx="256">
                  <c:v>21.046290849355699</c:v>
                </c:pt>
                <c:pt idx="257">
                  <c:v>20.001165940370274</c:v>
                </c:pt>
                <c:pt idx="258">
                  <c:v>40.882171604740009</c:v>
                </c:pt>
                <c:pt idx="259">
                  <c:v>33.863131945195782</c:v>
                </c:pt>
                <c:pt idx="260">
                  <c:v>16.122835333888744</c:v>
                </c:pt>
                <c:pt idx="261">
                  <c:v>38.88422043715142</c:v>
                </c:pt>
                <c:pt idx="262">
                  <c:v>36.266899724302384</c:v>
                </c:pt>
                <c:pt idx="263">
                  <c:v>18.348264279405115</c:v>
                </c:pt>
                <c:pt idx="264">
                  <c:v>13.782990970553747</c:v>
                </c:pt>
                <c:pt idx="265">
                  <c:v>16.141468576414034</c:v>
                </c:pt>
                <c:pt idx="266">
                  <c:v>13.503124770065492</c:v>
                </c:pt>
                <c:pt idx="267">
                  <c:v>13.503124770065492</c:v>
                </c:pt>
                <c:pt idx="268">
                  <c:v>19.286368104461179</c:v>
                </c:pt>
                <c:pt idx="269">
                  <c:v>14.820496019757096</c:v>
                </c:pt>
                <c:pt idx="270">
                  <c:v>11.357527883738248</c:v>
                </c:pt>
                <c:pt idx="271">
                  <c:v>23.457351363383005</c:v>
                </c:pt>
                <c:pt idx="272">
                  <c:v>23.252146718504324</c:v>
                </c:pt>
                <c:pt idx="273">
                  <c:v>13.719521000354998</c:v>
                </c:pt>
                <c:pt idx="274">
                  <c:v>28.177286182166586</c:v>
                </c:pt>
                <c:pt idx="275">
                  <c:v>22.318805349761163</c:v>
                </c:pt>
                <c:pt idx="276">
                  <c:v>34.804455913294454</c:v>
                </c:pt>
                <c:pt idx="277">
                  <c:v>39.39172446164909</c:v>
                </c:pt>
                <c:pt idx="278">
                  <c:v>18.024605132614351</c:v>
                </c:pt>
                <c:pt idx="279">
                  <c:v>23.682627309843696</c:v>
                </c:pt>
                <c:pt idx="280">
                  <c:v>22.813845394841429</c:v>
                </c:pt>
                <c:pt idx="281">
                  <c:v>18.790257258609298</c:v>
                </c:pt>
                <c:pt idx="282">
                  <c:v>11.759407012177929</c:v>
                </c:pt>
                <c:pt idx="283">
                  <c:v>22.137923597360672</c:v>
                </c:pt>
                <c:pt idx="284">
                  <c:v>19.978338660041022</c:v>
                </c:pt>
                <c:pt idx="285">
                  <c:v>12.939772379245415</c:v>
                </c:pt>
                <c:pt idx="286">
                  <c:v>9.5586555186078872</c:v>
                </c:pt>
                <c:pt idx="287">
                  <c:v>11.799317864464465</c:v>
                </c:pt>
                <c:pt idx="288">
                  <c:v>23.360306628725652</c:v>
                </c:pt>
                <c:pt idx="289">
                  <c:v>23.793633978946122</c:v>
                </c:pt>
                <c:pt idx="290">
                  <c:v>11.799317864464456</c:v>
                </c:pt>
                <c:pt idx="291">
                  <c:v>14.496140836418855</c:v>
                </c:pt>
                <c:pt idx="292">
                  <c:v>22.019881077905563</c:v>
                </c:pt>
                <c:pt idx="293">
                  <c:v>20.573947520322829</c:v>
                </c:pt>
                <c:pt idx="294">
                  <c:v>11.889325114405144</c:v>
                </c:pt>
                <c:pt idx="295">
                  <c:v>27.292516548181727</c:v>
                </c:pt>
                <c:pt idx="296">
                  <c:v>27.139667305309572</c:v>
                </c:pt>
                <c:pt idx="297">
                  <c:v>16.323767275302199</c:v>
                </c:pt>
                <c:pt idx="298">
                  <c:v>38.223282216402005</c:v>
                </c:pt>
                <c:pt idx="299">
                  <c:v>41.490528517850471</c:v>
                </c:pt>
                <c:pt idx="300">
                  <c:v>12.968651602623483</c:v>
                </c:pt>
                <c:pt idx="301">
                  <c:v>8.6416176959765529</c:v>
                </c:pt>
                <c:pt idx="302">
                  <c:v>13.842040957580453</c:v>
                </c:pt>
                <c:pt idx="303">
                  <c:v>12.282321769627822</c:v>
                </c:pt>
                <c:pt idx="304">
                  <c:v>9.9402119902120276</c:v>
                </c:pt>
                <c:pt idx="305">
                  <c:v>14.52931384835272</c:v>
                </c:pt>
                <c:pt idx="306">
                  <c:v>37.938023155458389</c:v>
                </c:pt>
                <c:pt idx="307">
                  <c:v>31.078753252561516</c:v>
                </c:pt>
                <c:pt idx="308">
                  <c:v>26.665221069394224</c:v>
                </c:pt>
                <c:pt idx="309">
                  <c:v>18.574455843757502</c:v>
                </c:pt>
                <c:pt idx="310">
                  <c:v>40.707780840929544</c:v>
                </c:pt>
                <c:pt idx="311">
                  <c:v>22.648252908533554</c:v>
                </c:pt>
                <c:pt idx="312">
                  <c:v>9.621902801946451</c:v>
                </c:pt>
                <c:pt idx="313">
                  <c:v>14.809363442995846</c:v>
                </c:pt>
                <c:pt idx="314">
                  <c:v>27.591157585201177</c:v>
                </c:pt>
                <c:pt idx="315">
                  <c:v>25.184284725094635</c:v>
                </c:pt>
                <c:pt idx="316">
                  <c:v>12.081971840052324</c:v>
                </c:pt>
                <c:pt idx="317">
                  <c:v>22.014698247979087</c:v>
                </c:pt>
                <c:pt idx="318">
                  <c:v>27.547911985054171</c:v>
                </c:pt>
                <c:pt idx="319">
                  <c:v>14.326844949773806</c:v>
                </c:pt>
                <c:pt idx="320">
                  <c:v>35.569387321660436</c:v>
                </c:pt>
                <c:pt idx="321">
                  <c:v>42.549403118745644</c:v>
                </c:pt>
                <c:pt idx="322">
                  <c:v>12.356428362954912</c:v>
                </c:pt>
                <c:pt idx="323">
                  <c:v>35.040459943088479</c:v>
                </c:pt>
                <c:pt idx="324">
                  <c:v>13.997776858831669</c:v>
                </c:pt>
                <c:pt idx="325">
                  <c:v>11.31201094628835</c:v>
                </c:pt>
                <c:pt idx="326">
                  <c:v>24.742308579741085</c:v>
                </c:pt>
                <c:pt idx="327">
                  <c:v>19.669647961323712</c:v>
                </c:pt>
                <c:pt idx="328">
                  <c:v>27.885730658120266</c:v>
                </c:pt>
                <c:pt idx="329">
                  <c:v>11.982638700601886</c:v>
                </c:pt>
                <c:pt idx="330">
                  <c:v>40.984402256379838</c:v>
                </c:pt>
                <c:pt idx="331">
                  <c:v>31.029277674758816</c:v>
                </c:pt>
                <c:pt idx="332">
                  <c:v>39.068236267220399</c:v>
                </c:pt>
                <c:pt idx="333">
                  <c:v>15.081819839274397</c:v>
                </c:pt>
                <c:pt idx="334">
                  <c:v>11.966114543136873</c:v>
                </c:pt>
                <c:pt idx="335">
                  <c:v>33.535029810558171</c:v>
                </c:pt>
                <c:pt idx="336">
                  <c:v>18.812333796166779</c:v>
                </c:pt>
                <c:pt idx="337">
                  <c:v>39.307282687755226</c:v>
                </c:pt>
                <c:pt idx="338">
                  <c:v>34.05890767404</c:v>
                </c:pt>
                <c:pt idx="339">
                  <c:v>31.081247141492941</c:v>
                </c:pt>
                <c:pt idx="340">
                  <c:v>14.866713199718459</c:v>
                </c:pt>
                <c:pt idx="341">
                  <c:v>13.82791651566024</c:v>
                </c:pt>
                <c:pt idx="342">
                  <c:v>36.193294368712166</c:v>
                </c:pt>
                <c:pt idx="343">
                  <c:v>21.184640573252882</c:v>
                </c:pt>
                <c:pt idx="344">
                  <c:v>39.482788721130866</c:v>
                </c:pt>
                <c:pt idx="345">
                  <c:v>36.724017199533627</c:v>
                </c:pt>
                <c:pt idx="346">
                  <c:v>15.282700024824349</c:v>
                </c:pt>
              </c:numCache>
            </c:numRef>
          </c:yVal>
          <c:bubbleSize>
            <c:numRef>
              <c:f>'Wind &amp; PV PPAs vs Gas'!$H$68:$H$414</c:f>
              <c:numCache>
                <c:formatCode>0.0</c:formatCode>
                <c:ptCount val="347"/>
                <c:pt idx="0">
                  <c:v>50.4</c:v>
                </c:pt>
                <c:pt idx="1">
                  <c:v>98.9</c:v>
                </c:pt>
                <c:pt idx="2">
                  <c:v>99</c:v>
                </c:pt>
                <c:pt idx="3">
                  <c:v>150</c:v>
                </c:pt>
                <c:pt idx="4">
                  <c:v>51</c:v>
                </c:pt>
                <c:pt idx="5">
                  <c:v>49.5</c:v>
                </c:pt>
                <c:pt idx="6">
                  <c:v>49.5</c:v>
                </c:pt>
                <c:pt idx="7">
                  <c:v>24.75</c:v>
                </c:pt>
                <c:pt idx="8">
                  <c:v>8</c:v>
                </c:pt>
                <c:pt idx="9">
                  <c:v>63</c:v>
                </c:pt>
                <c:pt idx="10">
                  <c:v>30</c:v>
                </c:pt>
                <c:pt idx="11">
                  <c:v>12</c:v>
                </c:pt>
                <c:pt idx="12">
                  <c:v>96.6</c:v>
                </c:pt>
                <c:pt idx="13">
                  <c:v>49.5</c:v>
                </c:pt>
                <c:pt idx="14">
                  <c:v>124.5</c:v>
                </c:pt>
                <c:pt idx="15">
                  <c:v>70</c:v>
                </c:pt>
                <c:pt idx="16">
                  <c:v>22.5</c:v>
                </c:pt>
                <c:pt idx="17">
                  <c:v>102.3</c:v>
                </c:pt>
                <c:pt idx="18">
                  <c:v>205.5</c:v>
                </c:pt>
                <c:pt idx="19">
                  <c:v>70</c:v>
                </c:pt>
                <c:pt idx="20">
                  <c:v>51</c:v>
                </c:pt>
                <c:pt idx="21">
                  <c:v>22.5</c:v>
                </c:pt>
                <c:pt idx="22">
                  <c:v>21</c:v>
                </c:pt>
                <c:pt idx="23">
                  <c:v>21</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168</c:v>
                </c:pt>
                <c:pt idx="41">
                  <c:v>150</c:v>
                </c:pt>
                <c:pt idx="42">
                  <c:v>150</c:v>
                </c:pt>
                <c:pt idx="43">
                  <c:v>150</c:v>
                </c:pt>
                <c:pt idx="44">
                  <c:v>102</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90</c:v>
                </c:pt>
                <c:pt idx="66">
                  <c:v>36.799999999999997</c:v>
                </c:pt>
                <c:pt idx="67">
                  <c:v>30</c:v>
                </c:pt>
                <c:pt idx="68">
                  <c:v>168</c:v>
                </c:pt>
                <c:pt idx="69">
                  <c:v>150</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78.2</c:v>
                </c:pt>
                <c:pt idx="94">
                  <c:v>50</c:v>
                </c:pt>
                <c:pt idx="95">
                  <c:v>38.46</c:v>
                </c:pt>
                <c:pt idx="96">
                  <c:v>27.3</c:v>
                </c:pt>
                <c:pt idx="97">
                  <c:v>48</c:v>
                </c:pt>
                <c:pt idx="98">
                  <c:v>34.200000000000003</c:v>
                </c:pt>
                <c:pt idx="99">
                  <c:v>28.5</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201.6</c:v>
                </c:pt>
                <c:pt idx="126">
                  <c:v>92.34</c:v>
                </c:pt>
                <c:pt idx="127">
                  <c:v>100.65</c:v>
                </c:pt>
                <c:pt idx="128">
                  <c:v>48</c:v>
                </c:pt>
                <c:pt idx="129">
                  <c:v>100.8</c:v>
                </c:pt>
                <c:pt idx="130">
                  <c:v>98.9</c:v>
                </c:pt>
                <c:pt idx="131">
                  <c:v>59.8</c:v>
                </c:pt>
                <c:pt idx="132">
                  <c:v>49.5</c:v>
                </c:pt>
                <c:pt idx="133">
                  <c:v>39.9</c:v>
                </c:pt>
                <c:pt idx="134">
                  <c:v>20.65</c:v>
                </c:pt>
                <c:pt idx="135">
                  <c:v>75</c:v>
                </c:pt>
                <c:pt idx="136">
                  <c:v>201.25</c:v>
                </c:pt>
                <c:pt idx="137">
                  <c:v>79.599999999999994</c:v>
                </c:pt>
                <c:pt idx="138">
                  <c:v>49.2</c:v>
                </c:pt>
                <c:pt idx="139">
                  <c:v>110.4</c:v>
                </c:pt>
                <c:pt idx="140">
                  <c:v>78.400000000000006</c:v>
                </c:pt>
                <c:pt idx="141">
                  <c:v>30.4</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15</c:v>
                </c:pt>
                <c:pt idx="156">
                  <c:v>74.8</c:v>
                </c:pt>
                <c:pt idx="157">
                  <c:v>200.6</c:v>
                </c:pt>
                <c:pt idx="158">
                  <c:v>74.8</c:v>
                </c:pt>
                <c:pt idx="159">
                  <c:v>62.4</c:v>
                </c:pt>
                <c:pt idx="160">
                  <c:v>39</c:v>
                </c:pt>
                <c:pt idx="161">
                  <c:v>200</c:v>
                </c:pt>
                <c:pt idx="162">
                  <c:v>200</c:v>
                </c:pt>
                <c:pt idx="163">
                  <c:v>200</c:v>
                </c:pt>
                <c:pt idx="164">
                  <c:v>250</c:v>
                </c:pt>
                <c:pt idx="165">
                  <c:v>199</c:v>
                </c:pt>
                <c:pt idx="166">
                  <c:v>102.4</c:v>
                </c:pt>
                <c:pt idx="167">
                  <c:v>80</c:v>
                </c:pt>
                <c:pt idx="168">
                  <c:v>200</c:v>
                </c:pt>
                <c:pt idx="169">
                  <c:v>50.4</c:v>
                </c:pt>
                <c:pt idx="170">
                  <c:v>80</c:v>
                </c:pt>
                <c:pt idx="171">
                  <c:v>100</c:v>
                </c:pt>
                <c:pt idx="172">
                  <c:v>249.9</c:v>
                </c:pt>
                <c:pt idx="173">
                  <c:v>150</c:v>
                </c:pt>
                <c:pt idx="174">
                  <c:v>205.7</c:v>
                </c:pt>
                <c:pt idx="175">
                  <c:v>20</c:v>
                </c:pt>
                <c:pt idx="176">
                  <c:v>184.8</c:v>
                </c:pt>
                <c:pt idx="177">
                  <c:v>147.6</c:v>
                </c:pt>
                <c:pt idx="178">
                  <c:v>60</c:v>
                </c:pt>
                <c:pt idx="179">
                  <c:v>198.9</c:v>
                </c:pt>
                <c:pt idx="180">
                  <c:v>200</c:v>
                </c:pt>
                <c:pt idx="181">
                  <c:v>200</c:v>
                </c:pt>
                <c:pt idx="182">
                  <c:v>199.8</c:v>
                </c:pt>
                <c:pt idx="183">
                  <c:v>400</c:v>
                </c:pt>
                <c:pt idx="184">
                  <c:v>19.8</c:v>
                </c:pt>
                <c:pt idx="185">
                  <c:v>249.2</c:v>
                </c:pt>
                <c:pt idx="186">
                  <c:v>172</c:v>
                </c:pt>
                <c:pt idx="187">
                  <c:v>106</c:v>
                </c:pt>
                <c:pt idx="188">
                  <c:v>201.6</c:v>
                </c:pt>
                <c:pt idx="189">
                  <c:v>34.200000000000003</c:v>
                </c:pt>
                <c:pt idx="190">
                  <c:v>51</c:v>
                </c:pt>
                <c:pt idx="191">
                  <c:v>98</c:v>
                </c:pt>
                <c:pt idx="192">
                  <c:v>149.6</c:v>
                </c:pt>
                <c:pt idx="193">
                  <c:v>100.3</c:v>
                </c:pt>
                <c:pt idx="194">
                  <c:v>78.2</c:v>
                </c:pt>
                <c:pt idx="195">
                  <c:v>99</c:v>
                </c:pt>
                <c:pt idx="196">
                  <c:v>299.7</c:v>
                </c:pt>
                <c:pt idx="197">
                  <c:v>150</c:v>
                </c:pt>
                <c:pt idx="198">
                  <c:v>175</c:v>
                </c:pt>
                <c:pt idx="199">
                  <c:v>115.99999999999999</c:v>
                </c:pt>
                <c:pt idx="200">
                  <c:v>100</c:v>
                </c:pt>
                <c:pt idx="201">
                  <c:v>30</c:v>
                </c:pt>
                <c:pt idx="202">
                  <c:v>42.95</c:v>
                </c:pt>
                <c:pt idx="203">
                  <c:v>140</c:v>
                </c:pt>
                <c:pt idx="204">
                  <c:v>100</c:v>
                </c:pt>
                <c:pt idx="205">
                  <c:v>200</c:v>
                </c:pt>
                <c:pt idx="206">
                  <c:v>150</c:v>
                </c:pt>
                <c:pt idx="207">
                  <c:v>150</c:v>
                </c:pt>
                <c:pt idx="208">
                  <c:v>100</c:v>
                </c:pt>
                <c:pt idx="209">
                  <c:v>73.5</c:v>
                </c:pt>
                <c:pt idx="210">
                  <c:v>50</c:v>
                </c:pt>
                <c:pt idx="211">
                  <c:v>78</c:v>
                </c:pt>
                <c:pt idx="212">
                  <c:v>300</c:v>
                </c:pt>
                <c:pt idx="213">
                  <c:v>208.27</c:v>
                </c:pt>
                <c:pt idx="214">
                  <c:v>149</c:v>
                </c:pt>
                <c:pt idx="215">
                  <c:v>20</c:v>
                </c:pt>
                <c:pt idx="216">
                  <c:v>20</c:v>
                </c:pt>
                <c:pt idx="217">
                  <c:v>200.91</c:v>
                </c:pt>
                <c:pt idx="218">
                  <c:v>36</c:v>
                </c:pt>
                <c:pt idx="219">
                  <c:v>208</c:v>
                </c:pt>
                <c:pt idx="220">
                  <c:v>80</c:v>
                </c:pt>
                <c:pt idx="221">
                  <c:v>324</c:v>
                </c:pt>
                <c:pt idx="222">
                  <c:v>100.05</c:v>
                </c:pt>
                <c:pt idx="223">
                  <c:v>25</c:v>
                </c:pt>
                <c:pt idx="224">
                  <c:v>98</c:v>
                </c:pt>
                <c:pt idx="225">
                  <c:v>200</c:v>
                </c:pt>
                <c:pt idx="226">
                  <c:v>30</c:v>
                </c:pt>
                <c:pt idx="227">
                  <c:v>198</c:v>
                </c:pt>
                <c:pt idx="228">
                  <c:v>149.03</c:v>
                </c:pt>
                <c:pt idx="229">
                  <c:v>64.8</c:v>
                </c:pt>
                <c:pt idx="230">
                  <c:v>100.8</c:v>
                </c:pt>
                <c:pt idx="231">
                  <c:v>199.8</c:v>
                </c:pt>
                <c:pt idx="232">
                  <c:v>99.1</c:v>
                </c:pt>
                <c:pt idx="233">
                  <c:v>149.5</c:v>
                </c:pt>
                <c:pt idx="234">
                  <c:v>29.9</c:v>
                </c:pt>
                <c:pt idx="235">
                  <c:v>206.55</c:v>
                </c:pt>
                <c:pt idx="236">
                  <c:v>200</c:v>
                </c:pt>
                <c:pt idx="237">
                  <c:v>200</c:v>
                </c:pt>
                <c:pt idx="238">
                  <c:v>75</c:v>
                </c:pt>
                <c:pt idx="239">
                  <c:v>25</c:v>
                </c:pt>
                <c:pt idx="240">
                  <c:v>7</c:v>
                </c:pt>
                <c:pt idx="241">
                  <c:v>99.25</c:v>
                </c:pt>
                <c:pt idx="242">
                  <c:v>149.72999999999999</c:v>
                </c:pt>
                <c:pt idx="243">
                  <c:v>7.2</c:v>
                </c:pt>
                <c:pt idx="244">
                  <c:v>140</c:v>
                </c:pt>
                <c:pt idx="245">
                  <c:v>119.7</c:v>
                </c:pt>
                <c:pt idx="246">
                  <c:v>46</c:v>
                </c:pt>
                <c:pt idx="247">
                  <c:v>199.2</c:v>
                </c:pt>
                <c:pt idx="248">
                  <c:v>75.400000000000006</c:v>
                </c:pt>
                <c:pt idx="249">
                  <c:v>216.44</c:v>
                </c:pt>
                <c:pt idx="250">
                  <c:v>199.52</c:v>
                </c:pt>
                <c:pt idx="251">
                  <c:v>49.5</c:v>
                </c:pt>
                <c:pt idx="252">
                  <c:v>298.2</c:v>
                </c:pt>
                <c:pt idx="253">
                  <c:v>79.75</c:v>
                </c:pt>
                <c:pt idx="254">
                  <c:v>43.2</c:v>
                </c:pt>
                <c:pt idx="255">
                  <c:v>40.590000000000003</c:v>
                </c:pt>
                <c:pt idx="256">
                  <c:v>27</c:v>
                </c:pt>
                <c:pt idx="257">
                  <c:v>200</c:v>
                </c:pt>
                <c:pt idx="258">
                  <c:v>66</c:v>
                </c:pt>
                <c:pt idx="259">
                  <c:v>100</c:v>
                </c:pt>
                <c:pt idx="260">
                  <c:v>100.05</c:v>
                </c:pt>
                <c:pt idx="261">
                  <c:v>128.69999999999999</c:v>
                </c:pt>
                <c:pt idx="262">
                  <c:v>200.8</c:v>
                </c:pt>
                <c:pt idx="263">
                  <c:v>231.05</c:v>
                </c:pt>
                <c:pt idx="264">
                  <c:v>216.2</c:v>
                </c:pt>
                <c:pt idx="265">
                  <c:v>106.7</c:v>
                </c:pt>
                <c:pt idx="266">
                  <c:v>15</c:v>
                </c:pt>
                <c:pt idx="267">
                  <c:v>2.38</c:v>
                </c:pt>
                <c:pt idx="268">
                  <c:v>100</c:v>
                </c:pt>
                <c:pt idx="269">
                  <c:v>15.59</c:v>
                </c:pt>
                <c:pt idx="270">
                  <c:v>160</c:v>
                </c:pt>
                <c:pt idx="271">
                  <c:v>75</c:v>
                </c:pt>
                <c:pt idx="272">
                  <c:v>132</c:v>
                </c:pt>
                <c:pt idx="273">
                  <c:v>16.100000000000001</c:v>
                </c:pt>
                <c:pt idx="274">
                  <c:v>100</c:v>
                </c:pt>
                <c:pt idx="275">
                  <c:v>200</c:v>
                </c:pt>
                <c:pt idx="276">
                  <c:v>102.5</c:v>
                </c:pt>
                <c:pt idx="277">
                  <c:v>48.8</c:v>
                </c:pt>
                <c:pt idx="278">
                  <c:v>242</c:v>
                </c:pt>
                <c:pt idx="279">
                  <c:v>30</c:v>
                </c:pt>
                <c:pt idx="280">
                  <c:v>98</c:v>
                </c:pt>
                <c:pt idx="281">
                  <c:v>29.875</c:v>
                </c:pt>
                <c:pt idx="282">
                  <c:v>243.8</c:v>
                </c:pt>
                <c:pt idx="283">
                  <c:v>103.5</c:v>
                </c:pt>
                <c:pt idx="284">
                  <c:v>211.66</c:v>
                </c:pt>
                <c:pt idx="285">
                  <c:v>200</c:v>
                </c:pt>
                <c:pt idx="286">
                  <c:v>100</c:v>
                </c:pt>
                <c:pt idx="287">
                  <c:v>83</c:v>
                </c:pt>
                <c:pt idx="288">
                  <c:v>166</c:v>
                </c:pt>
                <c:pt idx="289">
                  <c:v>50</c:v>
                </c:pt>
                <c:pt idx="290">
                  <c:v>97</c:v>
                </c:pt>
                <c:pt idx="291">
                  <c:v>226.56</c:v>
                </c:pt>
                <c:pt idx="292">
                  <c:v>216.6</c:v>
                </c:pt>
                <c:pt idx="293">
                  <c:v>79.900000000000006</c:v>
                </c:pt>
                <c:pt idx="294">
                  <c:v>301.02</c:v>
                </c:pt>
                <c:pt idx="295">
                  <c:v>80.64</c:v>
                </c:pt>
                <c:pt idx="296">
                  <c:v>45.36</c:v>
                </c:pt>
                <c:pt idx="297">
                  <c:v>250.4</c:v>
                </c:pt>
                <c:pt idx="298">
                  <c:v>97.2</c:v>
                </c:pt>
                <c:pt idx="299">
                  <c:v>21.6</c:v>
                </c:pt>
                <c:pt idx="300">
                  <c:v>199.4</c:v>
                </c:pt>
                <c:pt idx="301">
                  <c:v>299.36</c:v>
                </c:pt>
                <c:pt idx="302">
                  <c:v>153.6</c:v>
                </c:pt>
                <c:pt idx="303">
                  <c:v>161</c:v>
                </c:pt>
                <c:pt idx="304">
                  <c:v>250</c:v>
                </c:pt>
                <c:pt idx="305">
                  <c:v>171</c:v>
                </c:pt>
                <c:pt idx="306">
                  <c:v>21.6</c:v>
                </c:pt>
                <c:pt idx="307">
                  <c:v>46.5</c:v>
                </c:pt>
                <c:pt idx="308">
                  <c:v>398.6</c:v>
                </c:pt>
                <c:pt idx="309">
                  <c:v>236.5</c:v>
                </c:pt>
                <c:pt idx="310">
                  <c:v>136.80000000000001</c:v>
                </c:pt>
                <c:pt idx="311">
                  <c:v>102</c:v>
                </c:pt>
                <c:pt idx="312">
                  <c:v>104</c:v>
                </c:pt>
                <c:pt idx="313">
                  <c:v>134.08000000000001</c:v>
                </c:pt>
                <c:pt idx="314">
                  <c:v>199.54</c:v>
                </c:pt>
                <c:pt idx="315">
                  <c:v>144</c:v>
                </c:pt>
                <c:pt idx="316">
                  <c:v>160</c:v>
                </c:pt>
                <c:pt idx="317">
                  <c:v>96.7</c:v>
                </c:pt>
                <c:pt idx="318">
                  <c:v>104</c:v>
                </c:pt>
                <c:pt idx="319">
                  <c:v>200</c:v>
                </c:pt>
                <c:pt idx="320">
                  <c:v>72.599999999999994</c:v>
                </c:pt>
                <c:pt idx="321">
                  <c:v>76.8</c:v>
                </c:pt>
                <c:pt idx="322">
                  <c:v>128</c:v>
                </c:pt>
                <c:pt idx="323">
                  <c:v>300</c:v>
                </c:pt>
                <c:pt idx="324">
                  <c:v>110.00000000000001</c:v>
                </c:pt>
                <c:pt idx="325">
                  <c:v>90</c:v>
                </c:pt>
                <c:pt idx="326">
                  <c:v>302.39999999999998</c:v>
                </c:pt>
                <c:pt idx="327">
                  <c:v>100</c:v>
                </c:pt>
                <c:pt idx="328">
                  <c:v>76.5</c:v>
                </c:pt>
                <c:pt idx="329">
                  <c:v>200</c:v>
                </c:pt>
                <c:pt idx="330">
                  <c:v>14.4</c:v>
                </c:pt>
                <c:pt idx="331">
                  <c:v>56.2</c:v>
                </c:pt>
                <c:pt idx="332">
                  <c:v>50.1</c:v>
                </c:pt>
                <c:pt idx="333">
                  <c:v>172.54842630833929</c:v>
                </c:pt>
                <c:pt idx="334">
                  <c:v>26.321573691660728</c:v>
                </c:pt>
                <c:pt idx="335">
                  <c:v>331</c:v>
                </c:pt>
                <c:pt idx="336">
                  <c:v>53.6</c:v>
                </c:pt>
                <c:pt idx="337">
                  <c:v>100</c:v>
                </c:pt>
                <c:pt idx="338">
                  <c:v>225</c:v>
                </c:pt>
                <c:pt idx="339">
                  <c:v>29.5</c:v>
                </c:pt>
                <c:pt idx="340">
                  <c:v>300.60000000000002</c:v>
                </c:pt>
                <c:pt idx="341">
                  <c:v>250.7</c:v>
                </c:pt>
                <c:pt idx="342">
                  <c:v>33.799999999999997</c:v>
                </c:pt>
                <c:pt idx="343">
                  <c:v>80</c:v>
                </c:pt>
                <c:pt idx="344">
                  <c:v>50</c:v>
                </c:pt>
                <c:pt idx="345">
                  <c:v>29.9</c:v>
                </c:pt>
                <c:pt idx="346">
                  <c:v>197.4</c:v>
                </c:pt>
              </c:numCache>
            </c:numRef>
          </c:bubbleSize>
          <c:bubble3D val="0"/>
          <c:extLst>
            <c:ext xmlns:c16="http://schemas.microsoft.com/office/drawing/2014/chart" uri="{C3380CC4-5D6E-409C-BE32-E72D297353CC}">
              <c16:uniqueId val="{00000001-B1BE-479D-8E80-F529C8ACB9E8}"/>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4926"/>
          <c:min val="39814"/>
        </c:scaling>
        <c:delete val="0"/>
        <c:axPos val="b"/>
        <c:title>
          <c:tx>
            <c:rich>
              <a:bodyPr/>
              <a:lstStyle/>
              <a:p>
                <a:pPr>
                  <a:defRPr/>
                </a:pPr>
                <a:r>
                  <a:rPr lang="en-US"/>
                  <a:t>PPA Execution Date</a:t>
                </a:r>
              </a:p>
            </c:rich>
          </c:tx>
          <c:layout>
            <c:manualLayout>
              <c:xMode val="edge"/>
              <c:yMode val="edge"/>
              <c:x val="0.3738001310625752"/>
              <c:y val="0.93522478992755731"/>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366"/>
      </c:valAx>
      <c:valAx>
        <c:axId val="462385920"/>
        <c:scaling>
          <c:orientation val="minMax"/>
          <c:max val="18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5564649092508495E-2"/>
          <c:y val="9.9296597906671405E-2"/>
          <c:w val="0.9341079665622517"/>
          <c:h val="0.74969066366704162"/>
        </c:manualLayout>
      </c:layout>
      <c:lineChart>
        <c:grouping val="standard"/>
        <c:varyColors val="0"/>
        <c:ser>
          <c:idx val="1"/>
          <c:order val="0"/>
          <c:spPr>
            <a:ln w="38100">
              <a:solidFill>
                <a:schemeClr val="accent1">
                  <a:lumMod val="50000"/>
                </a:schemeClr>
              </a:solidFill>
              <a:prstDash val="solid"/>
            </a:ln>
          </c:spPr>
          <c:marker>
            <c:symbol val="none"/>
          </c:marker>
          <c:cat>
            <c:numRef>
              <c:f>'Wind &amp; PV PPAs vs Gas'!$A$29:$A$42</c:f>
              <c:numCache>
                <c:formatCode>General</c:formatCode>
                <c:ptCount val="14"/>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numCache>
            </c:numRef>
          </c:cat>
          <c:val>
            <c:numRef>
              <c:f>'Wind &amp; PV PPAs vs Gas'!$D$29:$D$42</c:f>
              <c:numCache>
                <c:formatCode>"$"#,##0_);\("$"#,##0\)</c:formatCode>
                <c:ptCount val="14"/>
                <c:pt idx="0">
                  <c:v>75.819492701357191</c:v>
                </c:pt>
                <c:pt idx="1">
                  <c:v>66.436864594594482</c:v>
                </c:pt>
                <c:pt idx="2">
                  <c:v>48.482605492471613</c:v>
                </c:pt>
                <c:pt idx="3">
                  <c:v>40.816150877511099</c:v>
                </c:pt>
                <c:pt idx="4">
                  <c:v>29.116618126000603</c:v>
                </c:pt>
                <c:pt idx="5">
                  <c:v>26.845889793028018</c:v>
                </c:pt>
                <c:pt idx="6">
                  <c:v>31.338610176073225</c:v>
                </c:pt>
                <c:pt idx="7">
                  <c:v>25.742925015296716</c:v>
                </c:pt>
                <c:pt idx="8">
                  <c:v>19.436062304276412</c:v>
                </c:pt>
                <c:pt idx="9">
                  <c:v>16.610631681361376</c:v>
                </c:pt>
                <c:pt idx="10">
                  <c:v>22.677480567926363</c:v>
                </c:pt>
                <c:pt idx="11">
                  <c:v>25.660178569426041</c:v>
                </c:pt>
                <c:pt idx="12">
                  <c:v>23.73667900472698</c:v>
                </c:pt>
              </c:numCache>
            </c:numRef>
          </c:val>
          <c:smooth val="0"/>
          <c:extLst>
            <c:ext xmlns:c16="http://schemas.microsoft.com/office/drawing/2014/chart" uri="{C3380CC4-5D6E-409C-BE32-E72D297353CC}">
              <c16:uniqueId val="{00000000-0139-4B00-B7DA-0F5C85522FC8}"/>
            </c:ext>
          </c:extLst>
        </c:ser>
        <c:ser>
          <c:idx val="2"/>
          <c:order val="1"/>
          <c:spPr>
            <a:ln w="38100">
              <a:solidFill>
                <a:schemeClr val="accent6">
                  <a:lumMod val="75000"/>
                </a:schemeClr>
              </a:solidFill>
              <a:prstDash val="solid"/>
            </a:ln>
          </c:spPr>
          <c:marker>
            <c:symbol val="none"/>
          </c:marker>
          <c:cat>
            <c:numRef>
              <c:f>'Wind &amp; PV PPAs vs Gas'!$A$29:$A$42</c:f>
              <c:numCache>
                <c:formatCode>General</c:formatCode>
                <c:ptCount val="14"/>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numCache>
            </c:numRef>
          </c:cat>
          <c:val>
            <c:numRef>
              <c:f>'Wind &amp; PV PPAs vs Gas'!$C$29:$C$42</c:f>
              <c:numCache>
                <c:formatCode>"$"#,##0_);\("$"#,##0\)</c:formatCode>
                <c:ptCount val="14"/>
                <c:pt idx="0">
                  <c:v>167.36989648621483</c:v>
                </c:pt>
                <c:pt idx="1">
                  <c:v>138.37551844197338</c:v>
                </c:pt>
                <c:pt idx="2">
                  <c:v>112.62417959838145</c:v>
                </c:pt>
                <c:pt idx="3">
                  <c:v>87.364187136686922</c:v>
                </c:pt>
                <c:pt idx="4">
                  <c:v>68.969155460048924</c:v>
                </c:pt>
                <c:pt idx="5">
                  <c:v>57.414684014588218</c:v>
                </c:pt>
                <c:pt idx="6">
                  <c:v>46.140641678831436</c:v>
                </c:pt>
                <c:pt idx="7">
                  <c:v>39.382724561342322</c:v>
                </c:pt>
                <c:pt idx="8">
                  <c:v>33.731305127229334</c:v>
                </c:pt>
                <c:pt idx="9">
                  <c:v>25.710861177841384</c:v>
                </c:pt>
                <c:pt idx="10">
                  <c:v>21.034872695302195</c:v>
                </c:pt>
                <c:pt idx="11">
                  <c:v>21.727153327402736</c:v>
                </c:pt>
                <c:pt idx="12">
                  <c:v>23.108985883313053</c:v>
                </c:pt>
              </c:numCache>
            </c:numRef>
          </c:val>
          <c:smooth val="0"/>
          <c:extLst>
            <c:ext xmlns:c16="http://schemas.microsoft.com/office/drawing/2014/chart" uri="{C3380CC4-5D6E-409C-BE32-E72D297353CC}">
              <c16:uniqueId val="{00000001-0139-4B00-B7DA-0F5C85522FC8}"/>
            </c:ext>
          </c:extLst>
        </c:ser>
        <c:dLbls>
          <c:showLegendKey val="0"/>
          <c:showVal val="0"/>
          <c:showCatName val="0"/>
          <c:showSerName val="0"/>
          <c:showPercent val="0"/>
          <c:showBubbleSize val="0"/>
        </c:dLbls>
        <c:smooth val="0"/>
        <c:axId val="468217856"/>
        <c:axId val="468219392"/>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180"/>
          <c:min val="0"/>
        </c:scaling>
        <c:delete val="1"/>
        <c:axPos val="l"/>
        <c:numFmt formatCode="General" sourceLinked="0"/>
        <c:majorTickMark val="out"/>
        <c:minorTickMark val="none"/>
        <c:tickLblPos val="none"/>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41940911232257E-2"/>
          <c:y val="9.724503187101613E-2"/>
          <c:w val="0.9130767548287233"/>
          <c:h val="0.80801743532058479"/>
        </c:manualLayout>
      </c:layout>
      <c:areaChart>
        <c:grouping val="stacked"/>
        <c:varyColors val="0"/>
        <c:ser>
          <c:idx val="0"/>
          <c:order val="0"/>
          <c:spPr>
            <a:noFill/>
          </c:spPr>
          <c:cat>
            <c:numRef>
              <c:f>'Recent Wind PPAs v Gas Forecast'!$C$25:$U$25</c:f>
              <c:numCache>
                <c:formatCode>General</c:formatCode>
                <c:ptCount val="19"/>
                <c:pt idx="0">
                  <c:v>2022</c:v>
                </c:pt>
                <c:pt idx="3">
                  <c:v>2025</c:v>
                </c:pt>
                <c:pt idx="8">
                  <c:v>2030</c:v>
                </c:pt>
                <c:pt idx="13">
                  <c:v>2035</c:v>
                </c:pt>
                <c:pt idx="18">
                  <c:v>2040</c:v>
                </c:pt>
              </c:numCache>
            </c:numRef>
          </c:cat>
          <c:val>
            <c:numRef>
              <c:f>'Recent Wind PPAs v Gas Forecast'!$C$32:$U$32</c:f>
              <c:numCache>
                <c:formatCode>0.0</c:formatCode>
                <c:ptCount val="19"/>
                <c:pt idx="0">
                  <c:v>29.211394309956244</c:v>
                </c:pt>
                <c:pt idx="1">
                  <c:v>26.086946291339874</c:v>
                </c:pt>
                <c:pt idx="2">
                  <c:v>23.101385376057021</c:v>
                </c:pt>
                <c:pt idx="3">
                  <c:v>21.388634328843224</c:v>
                </c:pt>
                <c:pt idx="4">
                  <c:v>20.847001786489905</c:v>
                </c:pt>
                <c:pt idx="5">
                  <c:v>20.762135940013053</c:v>
                </c:pt>
                <c:pt idx="6">
                  <c:v>21.560387272029025</c:v>
                </c:pt>
                <c:pt idx="7">
                  <c:v>21.634966991682738</c:v>
                </c:pt>
                <c:pt idx="8">
                  <c:v>21.884177596312508</c:v>
                </c:pt>
                <c:pt idx="9">
                  <c:v>21.933267073774669</c:v>
                </c:pt>
                <c:pt idx="10">
                  <c:v>21.852821135063337</c:v>
                </c:pt>
                <c:pt idx="11">
                  <c:v>22.429514334582827</c:v>
                </c:pt>
                <c:pt idx="12">
                  <c:v>22.28941696971345</c:v>
                </c:pt>
                <c:pt idx="13">
                  <c:v>21.877126974900275</c:v>
                </c:pt>
                <c:pt idx="14">
                  <c:v>21.664543489363979</c:v>
                </c:pt>
                <c:pt idx="15">
                  <c:v>21.487853478627155</c:v>
                </c:pt>
                <c:pt idx="16">
                  <c:v>21.259656591284187</c:v>
                </c:pt>
                <c:pt idx="17">
                  <c:v>21.324974393699499</c:v>
                </c:pt>
                <c:pt idx="18">
                  <c:v>21.138304798296645</c:v>
                </c:pt>
              </c:numCache>
            </c:numRef>
          </c:val>
          <c:extLst>
            <c:ext xmlns:c16="http://schemas.microsoft.com/office/drawing/2014/chart" uri="{C3380CC4-5D6E-409C-BE32-E72D297353CC}">
              <c16:uniqueId val="{00000000-44C8-43FA-83BE-1508114B845F}"/>
            </c:ext>
          </c:extLst>
        </c:ser>
        <c:ser>
          <c:idx val="1"/>
          <c:order val="1"/>
          <c:spPr>
            <a:solidFill>
              <a:schemeClr val="accent1">
                <a:alpha val="30000"/>
              </a:schemeClr>
            </a:solidFill>
            <a:ln w="25400">
              <a:noFill/>
            </a:ln>
          </c:spPr>
          <c:cat>
            <c:numRef>
              <c:f>'Recent Wind PPAs v Gas Forecast'!$C$25:$U$25</c:f>
              <c:numCache>
                <c:formatCode>General</c:formatCode>
                <c:ptCount val="19"/>
                <c:pt idx="0">
                  <c:v>2022</c:v>
                </c:pt>
                <c:pt idx="3">
                  <c:v>2025</c:v>
                </c:pt>
                <c:pt idx="8">
                  <c:v>2030</c:v>
                </c:pt>
                <c:pt idx="13">
                  <c:v>2035</c:v>
                </c:pt>
                <c:pt idx="18">
                  <c:v>2040</c:v>
                </c:pt>
              </c:numCache>
            </c:numRef>
          </c:cat>
          <c:val>
            <c:numRef>
              <c:f>'Recent Wind PPAs v Gas Forecast'!$C$35:$U$35</c:f>
              <c:numCache>
                <c:formatCode>0.0</c:formatCode>
                <c:ptCount val="19"/>
                <c:pt idx="0">
                  <c:v>6.1769352400723214</c:v>
                </c:pt>
                <c:pt idx="1">
                  <c:v>8.6986909203919076</c:v>
                </c:pt>
                <c:pt idx="2">
                  <c:v>10.443622402249186</c:v>
                </c:pt>
                <c:pt idx="3">
                  <c:v>11.780627019677105</c:v>
                </c:pt>
                <c:pt idx="4">
                  <c:v>12.861259405250003</c:v>
                </c:pt>
                <c:pt idx="5">
                  <c:v>13.593526194479111</c:v>
                </c:pt>
                <c:pt idx="6">
                  <c:v>14.654837765411493</c:v>
                </c:pt>
                <c:pt idx="7">
                  <c:v>16.534649796971074</c:v>
                </c:pt>
                <c:pt idx="8">
                  <c:v>17.375364008035969</c:v>
                </c:pt>
                <c:pt idx="9">
                  <c:v>18.486381347559597</c:v>
                </c:pt>
                <c:pt idx="10">
                  <c:v>19.747459187872224</c:v>
                </c:pt>
                <c:pt idx="11">
                  <c:v>20.106136979453936</c:v>
                </c:pt>
                <c:pt idx="12">
                  <c:v>21.243979062763323</c:v>
                </c:pt>
                <c:pt idx="13">
                  <c:v>22.228854356747053</c:v>
                </c:pt>
                <c:pt idx="14">
                  <c:v>23.91839126599757</c:v>
                </c:pt>
                <c:pt idx="15">
                  <c:v>24.506332903888751</c:v>
                </c:pt>
                <c:pt idx="16">
                  <c:v>25.300462779712259</c:v>
                </c:pt>
                <c:pt idx="17">
                  <c:v>26.141741502949337</c:v>
                </c:pt>
                <c:pt idx="18">
                  <c:v>27.560055390965481</c:v>
                </c:pt>
              </c:numCache>
            </c:numRef>
          </c:val>
          <c:extLst>
            <c:ext xmlns:c16="http://schemas.microsoft.com/office/drawing/2014/chart" uri="{C3380CC4-5D6E-409C-BE32-E72D297353CC}">
              <c16:uniqueId val="{00000001-44C8-43FA-83BE-1508114B845F}"/>
            </c:ext>
          </c:extLst>
        </c:ser>
        <c:dLbls>
          <c:showLegendKey val="0"/>
          <c:showVal val="0"/>
          <c:showCatName val="0"/>
          <c:showSerName val="0"/>
          <c:showPercent val="0"/>
          <c:showBubbleSize val="0"/>
        </c:dLbls>
        <c:axId val="368412160"/>
        <c:axId val="376358400"/>
      </c:areaChart>
      <c:areaChart>
        <c:grouping val="stacked"/>
        <c:varyColors val="0"/>
        <c:ser>
          <c:idx val="3"/>
          <c:order val="4"/>
          <c:spPr>
            <a:noFill/>
          </c:spPr>
          <c:cat>
            <c:numRef>
              <c:f>'Recent Wind PPAs v Gas Forecast'!$C$25:$U$25</c:f>
              <c:numCache>
                <c:formatCode>General</c:formatCode>
                <c:ptCount val="19"/>
                <c:pt idx="0">
                  <c:v>2022</c:v>
                </c:pt>
                <c:pt idx="3">
                  <c:v>2025</c:v>
                </c:pt>
                <c:pt idx="8">
                  <c:v>2030</c:v>
                </c:pt>
                <c:pt idx="13">
                  <c:v>2035</c:v>
                </c:pt>
                <c:pt idx="18">
                  <c:v>2040</c:v>
                </c:pt>
              </c:numCache>
            </c:numRef>
          </c:cat>
          <c:val>
            <c:numRef>
              <c:f>'Recent Wind PPAs v Gas Forecast'!$C$27:$U$27</c:f>
              <c:numCache>
                <c:formatCode>0.0</c:formatCode>
                <c:ptCount val="19"/>
                <c:pt idx="0">
                  <c:v>13.644597510332266</c:v>
                </c:pt>
                <c:pt idx="1">
                  <c:v>13.418754326856657</c:v>
                </c:pt>
                <c:pt idx="2">
                  <c:v>13.121670168646517</c:v>
                </c:pt>
                <c:pt idx="3">
                  <c:v>12.817287460529874</c:v>
                </c:pt>
                <c:pt idx="4">
                  <c:v>12.510448795906408</c:v>
                </c:pt>
                <c:pt idx="5">
                  <c:v>12.201030830058222</c:v>
                </c:pt>
                <c:pt idx="6">
                  <c:v>11.901854691521674</c:v>
                </c:pt>
                <c:pt idx="7">
                  <c:v>11.619075588967709</c:v>
                </c:pt>
                <c:pt idx="8">
                  <c:v>11.354611656400381</c:v>
                </c:pt>
                <c:pt idx="9">
                  <c:v>11.098620671762729</c:v>
                </c:pt>
                <c:pt idx="10">
                  <c:v>11.06931665518203</c:v>
                </c:pt>
                <c:pt idx="11">
                  <c:v>11.246546384610191</c:v>
                </c:pt>
                <c:pt idx="12">
                  <c:v>11.000915519004309</c:v>
                </c:pt>
                <c:pt idx="13">
                  <c:v>10.762583726802749</c:v>
                </c:pt>
                <c:pt idx="14">
                  <c:v>11.208279019567218</c:v>
                </c:pt>
                <c:pt idx="15">
                  <c:v>10.034016006222416</c:v>
                </c:pt>
                <c:pt idx="16">
                  <c:v>9.8153596665160379</c:v>
                </c:pt>
                <c:pt idx="17">
                  <c:v>9.6029366172044597</c:v>
                </c:pt>
                <c:pt idx="18">
                  <c:v>9.3899245789909056</c:v>
                </c:pt>
              </c:numCache>
            </c:numRef>
          </c:val>
          <c:extLst>
            <c:ext xmlns:c16="http://schemas.microsoft.com/office/drawing/2014/chart" uri="{C3380CC4-5D6E-409C-BE32-E72D297353CC}">
              <c16:uniqueId val="{00000002-44C8-43FA-83BE-1508114B845F}"/>
            </c:ext>
          </c:extLst>
        </c:ser>
        <c:ser>
          <c:idx val="5"/>
          <c:order val="5"/>
          <c:spPr>
            <a:solidFill>
              <a:schemeClr val="accent3">
                <a:alpha val="30000"/>
              </a:schemeClr>
            </a:solidFill>
          </c:spPr>
          <c:cat>
            <c:numRef>
              <c:f>'Recent Wind PPAs v Gas Forecast'!$C$25:$U$25</c:f>
              <c:numCache>
                <c:formatCode>General</c:formatCode>
                <c:ptCount val="19"/>
                <c:pt idx="0">
                  <c:v>2022</c:v>
                </c:pt>
                <c:pt idx="3">
                  <c:v>2025</c:v>
                </c:pt>
                <c:pt idx="8">
                  <c:v>2030</c:v>
                </c:pt>
                <c:pt idx="13">
                  <c:v>2035</c:v>
                </c:pt>
                <c:pt idx="18">
                  <c:v>2040</c:v>
                </c:pt>
              </c:numCache>
            </c:numRef>
          </c:cat>
          <c:val>
            <c:numRef>
              <c:f>'Recent Wind PPAs v Gas Forecast'!$C$30:$U$30</c:f>
              <c:numCache>
                <c:formatCode>0.0</c:formatCode>
                <c:ptCount val="19"/>
                <c:pt idx="0">
                  <c:v>29.679489475029278</c:v>
                </c:pt>
                <c:pt idx="1">
                  <c:v>29.091076532013616</c:v>
                </c:pt>
                <c:pt idx="2">
                  <c:v>28.44701540887025</c:v>
                </c:pt>
                <c:pt idx="3">
                  <c:v>27.787131455326168</c:v>
                </c:pt>
                <c:pt idx="4">
                  <c:v>27.121923131355516</c:v>
                </c:pt>
                <c:pt idx="5">
                  <c:v>27.005913596037196</c:v>
                </c:pt>
                <c:pt idx="6">
                  <c:v>26.343713404934537</c:v>
                </c:pt>
                <c:pt idx="7">
                  <c:v>25.71780661749132</c:v>
                </c:pt>
                <c:pt idx="8">
                  <c:v>25.132438855401389</c:v>
                </c:pt>
                <c:pt idx="9">
                  <c:v>24.565825221784657</c:v>
                </c:pt>
                <c:pt idx="10">
                  <c:v>24.541901498613967</c:v>
                </c:pt>
                <c:pt idx="11">
                  <c:v>23.85324973963278</c:v>
                </c:pt>
                <c:pt idx="12">
                  <c:v>23.332281419164467</c:v>
                </c:pt>
                <c:pt idx="13">
                  <c:v>22.826793995215578</c:v>
                </c:pt>
                <c:pt idx="14">
                  <c:v>22.68462383818137</c:v>
                </c:pt>
                <c:pt idx="15">
                  <c:v>26.960505015055183</c:v>
                </c:pt>
                <c:pt idx="16">
                  <c:v>27.199107450821259</c:v>
                </c:pt>
                <c:pt idx="17">
                  <c:v>27.436010676303081</c:v>
                </c:pt>
                <c:pt idx="18">
                  <c:v>27.652885209815267</c:v>
                </c:pt>
              </c:numCache>
            </c:numRef>
          </c:val>
          <c:extLst>
            <c:ext xmlns:c16="http://schemas.microsoft.com/office/drawing/2014/chart" uri="{C3380CC4-5D6E-409C-BE32-E72D297353CC}">
              <c16:uniqueId val="{00000003-44C8-43FA-83BE-1508114B845F}"/>
            </c:ext>
          </c:extLst>
        </c:ser>
        <c:dLbls>
          <c:showLegendKey val="0"/>
          <c:showVal val="0"/>
          <c:showCatName val="0"/>
          <c:showSerName val="0"/>
          <c:showPercent val="0"/>
          <c:showBubbleSize val="0"/>
        </c:dLbls>
        <c:axId val="1143086856"/>
        <c:axId val="1143087512"/>
      </c:areaChart>
      <c:lineChart>
        <c:grouping val="standard"/>
        <c:varyColors val="0"/>
        <c:ser>
          <c:idx val="2"/>
          <c:order val="2"/>
          <c:spPr>
            <a:ln w="38100">
              <a:solidFill>
                <a:schemeClr val="accent1">
                  <a:lumMod val="50000"/>
                </a:schemeClr>
              </a:solidFill>
            </a:ln>
          </c:spPr>
          <c:marker>
            <c:symbol val="none"/>
          </c:marker>
          <c:cat>
            <c:numRef>
              <c:f>'Recent Wind PPAs v Gas Forecast'!$C$25:$U$25</c:f>
              <c:numCache>
                <c:formatCode>General</c:formatCode>
                <c:ptCount val="19"/>
                <c:pt idx="0">
                  <c:v>2022</c:v>
                </c:pt>
                <c:pt idx="3">
                  <c:v>2025</c:v>
                </c:pt>
                <c:pt idx="8">
                  <c:v>2030</c:v>
                </c:pt>
                <c:pt idx="13">
                  <c:v>2035</c:v>
                </c:pt>
                <c:pt idx="18">
                  <c:v>2040</c:v>
                </c:pt>
              </c:numCache>
            </c:numRef>
          </c:cat>
          <c:val>
            <c:numRef>
              <c:f>'Recent Wind PPAs v Gas Forecast'!$C$33:$U$33</c:f>
              <c:numCache>
                <c:formatCode>0.0</c:formatCode>
                <c:ptCount val="19"/>
                <c:pt idx="0">
                  <c:v>31.176297604019624</c:v>
                </c:pt>
                <c:pt idx="1">
                  <c:v>29.036516326083483</c:v>
                </c:pt>
                <c:pt idx="2">
                  <c:v>26.459399312837228</c:v>
                </c:pt>
                <c:pt idx="3">
                  <c:v>24.792263438519413</c:v>
                </c:pt>
                <c:pt idx="4">
                  <c:v>24.586928107032868</c:v>
                </c:pt>
                <c:pt idx="5">
                  <c:v>24.930338336945898</c:v>
                </c:pt>
                <c:pt idx="6">
                  <c:v>25.897191426862591</c:v>
                </c:pt>
                <c:pt idx="7">
                  <c:v>26.324986276191744</c:v>
                </c:pt>
                <c:pt idx="8">
                  <c:v>26.792418855263566</c:v>
                </c:pt>
                <c:pt idx="9">
                  <c:v>27.073160333836018</c:v>
                </c:pt>
                <c:pt idx="10">
                  <c:v>27.124744549672844</c:v>
                </c:pt>
                <c:pt idx="11">
                  <c:v>27.393405039079838</c:v>
                </c:pt>
                <c:pt idx="12">
                  <c:v>27.099706929442014</c:v>
                </c:pt>
                <c:pt idx="13">
                  <c:v>26.780429792908258</c:v>
                </c:pt>
                <c:pt idx="14">
                  <c:v>26.668200513249154</c:v>
                </c:pt>
                <c:pt idx="15">
                  <c:v>26.641490612934369</c:v>
                </c:pt>
                <c:pt idx="16">
                  <c:v>26.723331380006805</c:v>
                </c:pt>
                <c:pt idx="17">
                  <c:v>26.686457392809828</c:v>
                </c:pt>
                <c:pt idx="18">
                  <c:v>26.888348340066155</c:v>
                </c:pt>
              </c:numCache>
            </c:numRef>
          </c:val>
          <c:smooth val="0"/>
          <c:extLst>
            <c:ext xmlns:c16="http://schemas.microsoft.com/office/drawing/2014/chart" uri="{C3380CC4-5D6E-409C-BE32-E72D297353CC}">
              <c16:uniqueId val="{00000004-44C8-43FA-83BE-1508114B845F}"/>
            </c:ext>
          </c:extLst>
        </c:ser>
        <c:dLbls>
          <c:showLegendKey val="0"/>
          <c:showVal val="0"/>
          <c:showCatName val="0"/>
          <c:showSerName val="0"/>
          <c:showPercent val="0"/>
          <c:showBubbleSize val="0"/>
        </c:dLbls>
        <c:marker val="1"/>
        <c:smooth val="0"/>
        <c:axId val="368412160"/>
        <c:axId val="376358400"/>
      </c:lineChart>
      <c:lineChart>
        <c:grouping val="standard"/>
        <c:varyColors val="0"/>
        <c:ser>
          <c:idx val="4"/>
          <c:order val="3"/>
          <c:spPr>
            <a:ln w="38100">
              <a:solidFill>
                <a:schemeClr val="accent3">
                  <a:lumMod val="75000"/>
                </a:schemeClr>
              </a:solidFill>
            </a:ln>
          </c:spPr>
          <c:marker>
            <c:symbol val="none"/>
          </c:marker>
          <c:cat>
            <c:numRef>
              <c:f>'Recent Wind PPAs v Gas Forecast'!$C$25:$U$25</c:f>
              <c:numCache>
                <c:formatCode>General</c:formatCode>
                <c:ptCount val="19"/>
                <c:pt idx="0">
                  <c:v>2022</c:v>
                </c:pt>
                <c:pt idx="3">
                  <c:v>2025</c:v>
                </c:pt>
                <c:pt idx="8">
                  <c:v>2030</c:v>
                </c:pt>
                <c:pt idx="13">
                  <c:v>2035</c:v>
                </c:pt>
                <c:pt idx="18">
                  <c:v>2040</c:v>
                </c:pt>
              </c:numCache>
            </c:numRef>
          </c:cat>
          <c:val>
            <c:numRef>
              <c:f>'Recent Wind PPAs v Gas Forecast'!$C$28:$U$28</c:f>
              <c:numCache>
                <c:formatCode>0.0</c:formatCode>
                <c:ptCount val="19"/>
                <c:pt idx="0">
                  <c:v>29.390466942965602</c:v>
                </c:pt>
                <c:pt idx="1">
                  <c:v>28.181590644985661</c:v>
                </c:pt>
                <c:pt idx="2">
                  <c:v>28.30817168362826</c:v>
                </c:pt>
                <c:pt idx="3">
                  <c:v>27.651508480838544</c:v>
                </c:pt>
                <c:pt idx="4">
                  <c:v>26.989546894721926</c:v>
                </c:pt>
                <c:pt idx="5">
                  <c:v>26.322020826267725</c:v>
                </c:pt>
                <c:pt idx="6">
                  <c:v>25.676590070541671</c:v>
                </c:pt>
                <c:pt idx="7">
                  <c:v>25.066533631021706</c:v>
                </c:pt>
                <c:pt idx="8">
                  <c:v>24.495989614061727</c:v>
                </c:pt>
                <c:pt idx="9">
                  <c:v>23.943724799488116</c:v>
                </c:pt>
                <c:pt idx="10">
                  <c:v>24.739068849975556</c:v>
                </c:pt>
                <c:pt idx="11">
                  <c:v>23.257848810094345</c:v>
                </c:pt>
                <c:pt idx="12">
                  <c:v>22.935597720930385</c:v>
                </c:pt>
                <c:pt idx="13">
                  <c:v>22.573154875717016</c:v>
                </c:pt>
                <c:pt idx="14">
                  <c:v>22.085208802116213</c:v>
                </c:pt>
                <c:pt idx="15">
                  <c:v>21.043329463964785</c:v>
                </c:pt>
                <c:pt idx="16">
                  <c:v>20.584763582370353</c:v>
                </c:pt>
                <c:pt idx="17">
                  <c:v>20.139270151860426</c:v>
                </c:pt>
                <c:pt idx="18">
                  <c:v>19.692541494347939</c:v>
                </c:pt>
              </c:numCache>
            </c:numRef>
          </c:val>
          <c:smooth val="0"/>
          <c:extLst>
            <c:ext xmlns:c16="http://schemas.microsoft.com/office/drawing/2014/chart" uri="{C3380CC4-5D6E-409C-BE32-E72D297353CC}">
              <c16:uniqueId val="{00000005-44C8-43FA-83BE-1508114B845F}"/>
            </c:ext>
          </c:extLst>
        </c:ser>
        <c:dLbls>
          <c:showLegendKey val="0"/>
          <c:showVal val="0"/>
          <c:showCatName val="0"/>
          <c:showSerName val="0"/>
          <c:showPercent val="0"/>
          <c:showBubbleSize val="0"/>
        </c:dLbls>
        <c:marker val="1"/>
        <c:smooth val="0"/>
        <c:axId val="1143086856"/>
        <c:axId val="1143087512"/>
      </c:lineChart>
      <c:catAx>
        <c:axId val="368412160"/>
        <c:scaling>
          <c:orientation val="minMax"/>
        </c:scaling>
        <c:delete val="0"/>
        <c:axPos val="b"/>
        <c:numFmt formatCode="General" sourceLinked="1"/>
        <c:majorTickMark val="out"/>
        <c:minorTickMark val="none"/>
        <c:tickLblPos val="nextTo"/>
        <c:spPr>
          <a:ln w="3175">
            <a:noFill/>
          </a:ln>
        </c:spPr>
        <c:txPr>
          <a:bodyPr rot="0" vert="horz"/>
          <a:lstStyle/>
          <a:p>
            <a:pPr>
              <a:defRPr/>
            </a:pPr>
            <a:endParaRPr lang="en-US"/>
          </a:p>
        </c:txPr>
        <c:crossAx val="376358400"/>
        <c:crosses val="autoZero"/>
        <c:auto val="1"/>
        <c:lblAlgn val="ctr"/>
        <c:lblOffset val="50"/>
        <c:tickLblSkip val="1"/>
        <c:noMultiLvlLbl val="0"/>
      </c:catAx>
      <c:valAx>
        <c:axId val="376358400"/>
        <c:scaling>
          <c:orientation val="minMax"/>
          <c:max val="6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crossAx val="368412160"/>
        <c:crosses val="autoZero"/>
        <c:crossBetween val="between"/>
      </c:valAx>
      <c:valAx>
        <c:axId val="1143087512"/>
        <c:scaling>
          <c:orientation val="minMax"/>
          <c:max val="60"/>
        </c:scaling>
        <c:delete val="0"/>
        <c:axPos val="r"/>
        <c:numFmt formatCode="0.0" sourceLinked="1"/>
        <c:majorTickMark val="none"/>
        <c:minorTickMark val="none"/>
        <c:tickLblPos val="none"/>
        <c:spPr>
          <a:ln>
            <a:noFill/>
          </a:ln>
        </c:spPr>
        <c:crossAx val="1143086856"/>
        <c:crosses val="max"/>
        <c:crossBetween val="between"/>
      </c:valAx>
      <c:catAx>
        <c:axId val="1143086856"/>
        <c:scaling>
          <c:orientation val="minMax"/>
        </c:scaling>
        <c:delete val="1"/>
        <c:axPos val="b"/>
        <c:numFmt formatCode="General" sourceLinked="1"/>
        <c:majorTickMark val="out"/>
        <c:minorTickMark val="none"/>
        <c:tickLblPos val="nextTo"/>
        <c:crossAx val="1143087512"/>
        <c:crosses val="autoZero"/>
        <c:auto val="1"/>
        <c:lblAlgn val="ctr"/>
        <c:lblOffset val="100"/>
        <c:noMultiLvlLbl val="0"/>
      </c:cat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manualLayout>
          <c:layoutTarget val="inner"/>
          <c:xMode val="edge"/>
          <c:yMode val="edge"/>
          <c:x val="6.5094181614398297E-2"/>
          <c:y val="0.12092090462376399"/>
          <c:w val="0.79116102327294302"/>
          <c:h val="0.81456604108696895"/>
        </c:manualLayout>
      </c:layout>
      <c:lineChart>
        <c:grouping val="standard"/>
        <c:varyColors val="0"/>
        <c:ser>
          <c:idx val="1"/>
          <c:order val="0"/>
          <c:tx>
            <c:strRef>
              <c:f>'Market Value and PPAs over Time'!$C$24</c:f>
              <c:strCache>
                <c:ptCount val="1"/>
                <c:pt idx="0">
                  <c:v>CAISO</c:v>
                </c:pt>
              </c:strCache>
            </c:strRef>
          </c:tx>
          <c:spPr>
            <a:ln w="41275">
              <a:solidFill>
                <a:schemeClr val="accent4"/>
              </a:solidFill>
            </a:ln>
          </c:spPr>
          <c:marker>
            <c:symbol val="none"/>
          </c:marker>
          <c:cat>
            <c:numRef>
              <c:f>'Market Value and PPAs over Time'!$A$25:$A$38</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'Market Value and PPAs over Time'!$C$25:$C$38</c:f>
              <c:numCache>
                <c:formatCode>_("$"* #,##0_);_("$"* \(#,##0\);_("$"* "-"??_);_(@_)</c:formatCode>
                <c:ptCount val="14"/>
                <c:pt idx="3">
                  <c:v>33.3295790511051</c:v>
                </c:pt>
                <c:pt idx="4">
                  <c:v>36.454227087146201</c:v>
                </c:pt>
                <c:pt idx="5">
                  <c:v>42.703523159228503</c:v>
                </c:pt>
                <c:pt idx="6">
                  <c:v>48.952819231310698</c:v>
                </c:pt>
                <c:pt idx="7">
                  <c:v>31.246480360411098</c:v>
                </c:pt>
                <c:pt idx="8">
                  <c:v>31.246480360411098</c:v>
                </c:pt>
                <c:pt idx="9">
                  <c:v>33.3295790511051</c:v>
                </c:pt>
                <c:pt idx="10">
                  <c:v>39.578875123187302</c:v>
                </c:pt>
                <c:pt idx="11">
                  <c:v>38.537325777840302</c:v>
                </c:pt>
                <c:pt idx="12">
                  <c:v>30.204931015063998</c:v>
                </c:pt>
                <c:pt idx="13">
                  <c:v>47.696972979122101</c:v>
                </c:pt>
              </c:numCache>
            </c:numRef>
          </c:val>
          <c:smooth val="0"/>
          <c:extLst>
            <c:ext xmlns:c16="http://schemas.microsoft.com/office/drawing/2014/chart" uri="{C3380CC4-5D6E-409C-BE32-E72D297353CC}">
              <c16:uniqueId val="{00000000-F37E-4F0E-8916-226D9879C01C}"/>
            </c:ext>
          </c:extLst>
        </c:ser>
        <c:ser>
          <c:idx val="6"/>
          <c:order val="1"/>
          <c:tx>
            <c:strRef>
              <c:f>'Market Value and PPAs over Time'!$G$24</c:f>
              <c:strCache>
                <c:ptCount val="1"/>
                <c:pt idx="0">
                  <c:v>ISO-NE</c:v>
                </c:pt>
              </c:strCache>
            </c:strRef>
          </c:tx>
          <c:spPr>
            <a:ln w="41275"/>
          </c:spPr>
          <c:marker>
            <c:symbol val="none"/>
          </c:marker>
          <c:cat>
            <c:numRef>
              <c:f>'Market Value and PPAs over Time'!$A$25:$A$38</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'Market Value and PPAs over Time'!$G$25:$G$38</c:f>
              <c:numCache>
                <c:formatCode>_("$"* #,##0_);_("$"* \(#,##0\);_("$"* "-"??_);_(@_)</c:formatCode>
                <c:ptCount val="14"/>
                <c:pt idx="3">
                  <c:v>53.1190166126988</c:v>
                </c:pt>
                <c:pt idx="4">
                  <c:v>44.786621849922497</c:v>
                </c:pt>
                <c:pt idx="5">
                  <c:v>65.617608756863305</c:v>
                </c:pt>
                <c:pt idx="6">
                  <c:v>72.908454174292501</c:v>
                </c:pt>
                <c:pt idx="7">
                  <c:v>46.869720540616598</c:v>
                </c:pt>
                <c:pt idx="8">
                  <c:v>30.204931015063998</c:v>
                </c:pt>
                <c:pt idx="9">
                  <c:v>34.3711283964522</c:v>
                </c:pt>
                <c:pt idx="10">
                  <c:v>47.911269885963598</c:v>
                </c:pt>
                <c:pt idx="11">
                  <c:v>36.454227087146201</c:v>
                </c:pt>
                <c:pt idx="12">
                  <c:v>26.0387336336759</c:v>
                </c:pt>
                <c:pt idx="13">
                  <c:v>43.893936805667003</c:v>
                </c:pt>
              </c:numCache>
            </c:numRef>
          </c:val>
          <c:smooth val="0"/>
          <c:extLst>
            <c:ext xmlns:c16="http://schemas.microsoft.com/office/drawing/2014/chart" uri="{C3380CC4-5D6E-409C-BE32-E72D297353CC}">
              <c16:uniqueId val="{00000001-F37E-4F0E-8916-226D9879C01C}"/>
            </c:ext>
          </c:extLst>
        </c:ser>
        <c:ser>
          <c:idx val="5"/>
          <c:order val="2"/>
          <c:tx>
            <c:strRef>
              <c:f>'Market Value and PPAs over Time'!$F$24</c:f>
              <c:strCache>
                <c:ptCount val="1"/>
                <c:pt idx="0">
                  <c:v>PJM</c:v>
                </c:pt>
              </c:strCache>
            </c:strRef>
          </c:tx>
          <c:spPr>
            <a:ln w="41275">
              <a:solidFill>
                <a:schemeClr val="accent6">
                  <a:lumMod val="60000"/>
                  <a:lumOff val="40000"/>
                </a:schemeClr>
              </a:solidFill>
            </a:ln>
          </c:spPr>
          <c:marker>
            <c:symbol val="none"/>
          </c:marker>
          <c:cat>
            <c:numRef>
              <c:f>'Market Value and PPAs over Time'!$A$25:$A$38</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'Market Value and PPAs over Time'!$F$25:$F$38</c:f>
              <c:numCache>
                <c:formatCode>_("$"* #,##0_);_("$"* \(#,##0\);_("$"* "-"??_);_(@_)</c:formatCode>
                <c:ptCount val="14"/>
                <c:pt idx="0">
                  <c:v>62.492960720822197</c:v>
                </c:pt>
                <c:pt idx="1">
                  <c:v>41.661973813881403</c:v>
                </c:pt>
                <c:pt idx="2">
                  <c:v>42.703523159228503</c:v>
                </c:pt>
                <c:pt idx="3">
                  <c:v>40.620424468534402</c:v>
                </c:pt>
                <c:pt idx="4">
                  <c:v>33.3295790511051</c:v>
                </c:pt>
                <c:pt idx="5">
                  <c:v>35.4126777417992</c:v>
                </c:pt>
                <c:pt idx="6">
                  <c:v>44.786621849922497</c:v>
                </c:pt>
                <c:pt idx="7">
                  <c:v>33.3295790511051</c:v>
                </c:pt>
                <c:pt idx="8">
                  <c:v>28.121832324369901</c:v>
                </c:pt>
                <c:pt idx="9">
                  <c:v>28.121832324369901</c:v>
                </c:pt>
                <c:pt idx="10">
                  <c:v>35.4126777417992</c:v>
                </c:pt>
                <c:pt idx="11">
                  <c:v>27.0802829790229</c:v>
                </c:pt>
                <c:pt idx="12">
                  <c:v>20.830986906940701</c:v>
                </c:pt>
                <c:pt idx="13">
                  <c:v>32.610251736997498</c:v>
                </c:pt>
              </c:numCache>
            </c:numRef>
          </c:val>
          <c:smooth val="0"/>
          <c:extLst>
            <c:ext xmlns:c16="http://schemas.microsoft.com/office/drawing/2014/chart" uri="{C3380CC4-5D6E-409C-BE32-E72D297353CC}">
              <c16:uniqueId val="{00000002-F37E-4F0E-8916-226D9879C01C}"/>
            </c:ext>
          </c:extLst>
        </c:ser>
        <c:ser>
          <c:idx val="7"/>
          <c:order val="3"/>
          <c:tx>
            <c:strRef>
              <c:f>'Market Value and PPAs over Time'!$H$24</c:f>
              <c:strCache>
                <c:ptCount val="1"/>
                <c:pt idx="0">
                  <c:v>ERCOT</c:v>
                </c:pt>
              </c:strCache>
            </c:strRef>
          </c:tx>
          <c:spPr>
            <a:ln w="41275">
              <a:solidFill>
                <a:schemeClr val="tx1">
                  <a:lumMod val="75000"/>
                  <a:lumOff val="25000"/>
                </a:schemeClr>
              </a:solidFill>
            </a:ln>
          </c:spPr>
          <c:marker>
            <c:symbol val="none"/>
          </c:marker>
          <c:cat>
            <c:numRef>
              <c:f>'Market Value and PPAs over Time'!$A$25:$A$38</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'Market Value and PPAs over Time'!$H$25:$H$38</c:f>
              <c:numCache>
                <c:formatCode>_("$"* #,##0_);_("$"* \(#,##0\);_("$"* "-"??_);_(@_)</c:formatCode>
                <c:ptCount val="14"/>
                <c:pt idx="0">
                  <c:v>38.537325777840302</c:v>
                </c:pt>
                <c:pt idx="1">
                  <c:v>20.830986906940701</c:v>
                </c:pt>
                <c:pt idx="2">
                  <c:v>27.0802829790229</c:v>
                </c:pt>
                <c:pt idx="3">
                  <c:v>26.0387336336759</c:v>
                </c:pt>
                <c:pt idx="4">
                  <c:v>18.747888216246601</c:v>
                </c:pt>
                <c:pt idx="5">
                  <c:v>29.163381669717001</c:v>
                </c:pt>
                <c:pt idx="6">
                  <c:v>34.3711283964522</c:v>
                </c:pt>
                <c:pt idx="7">
                  <c:v>21.872536252287698</c:v>
                </c:pt>
                <c:pt idx="8">
                  <c:v>17.7063388708996</c:v>
                </c:pt>
                <c:pt idx="9">
                  <c:v>17.7063388708996</c:v>
                </c:pt>
                <c:pt idx="10">
                  <c:v>19.789437561593601</c:v>
                </c:pt>
                <c:pt idx="11">
                  <c:v>20.830986906940701</c:v>
                </c:pt>
                <c:pt idx="12">
                  <c:v>11.457042798817399</c:v>
                </c:pt>
                <c:pt idx="13">
                  <c:v>31.477055957116399</c:v>
                </c:pt>
              </c:numCache>
            </c:numRef>
          </c:val>
          <c:smooth val="0"/>
          <c:extLst>
            <c:ext xmlns:c16="http://schemas.microsoft.com/office/drawing/2014/chart" uri="{C3380CC4-5D6E-409C-BE32-E72D297353CC}">
              <c16:uniqueId val="{00000003-F37E-4F0E-8916-226D9879C01C}"/>
            </c:ext>
          </c:extLst>
        </c:ser>
        <c:ser>
          <c:idx val="4"/>
          <c:order val="4"/>
          <c:tx>
            <c:strRef>
              <c:f>'Market Value and PPAs over Time'!$E$24</c:f>
              <c:strCache>
                <c:ptCount val="1"/>
                <c:pt idx="0">
                  <c:v>NYISO</c:v>
                </c:pt>
              </c:strCache>
            </c:strRef>
          </c:tx>
          <c:spPr>
            <a:ln w="41275">
              <a:solidFill>
                <a:schemeClr val="accent5"/>
              </a:solidFill>
            </a:ln>
          </c:spPr>
          <c:marker>
            <c:symbol val="none"/>
          </c:marker>
          <c:cat>
            <c:numRef>
              <c:f>'Market Value and PPAs over Time'!$A$25:$A$38</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'Market Value and PPAs over Time'!$E$25:$E$38</c:f>
              <c:numCache>
                <c:formatCode>_("$"* #,##0_);_("$"* \(#,##0\);_("$"* "-"??_);_(@_)</c:formatCode>
                <c:ptCount val="14"/>
                <c:pt idx="3">
                  <c:v>42.703523159228503</c:v>
                </c:pt>
                <c:pt idx="4">
                  <c:v>32.288029705758099</c:v>
                </c:pt>
                <c:pt idx="5">
                  <c:v>43.745072504575496</c:v>
                </c:pt>
                <c:pt idx="6">
                  <c:v>48.952819231310698</c:v>
                </c:pt>
                <c:pt idx="7">
                  <c:v>30.204931015063998</c:v>
                </c:pt>
                <c:pt idx="8">
                  <c:v>20.830986906940701</c:v>
                </c:pt>
                <c:pt idx="9">
                  <c:v>22.914085597634799</c:v>
                </c:pt>
                <c:pt idx="10">
                  <c:v>29.163381669717001</c:v>
                </c:pt>
                <c:pt idx="11">
                  <c:v>20.830986906940701</c:v>
                </c:pt>
                <c:pt idx="12">
                  <c:v>13.540141489511401</c:v>
                </c:pt>
                <c:pt idx="13">
                  <c:v>22.6912862170648</c:v>
                </c:pt>
              </c:numCache>
            </c:numRef>
          </c:val>
          <c:smooth val="0"/>
          <c:extLst>
            <c:ext xmlns:c16="http://schemas.microsoft.com/office/drawing/2014/chart" uri="{C3380CC4-5D6E-409C-BE32-E72D297353CC}">
              <c16:uniqueId val="{00000004-F37E-4F0E-8916-226D9879C01C}"/>
            </c:ext>
          </c:extLst>
        </c:ser>
        <c:ser>
          <c:idx val="2"/>
          <c:order val="5"/>
          <c:tx>
            <c:strRef>
              <c:f>'Market Value and PPAs over Time'!$D$24</c:f>
              <c:strCache>
                <c:ptCount val="1"/>
                <c:pt idx="0">
                  <c:v>SPP</c:v>
                </c:pt>
              </c:strCache>
            </c:strRef>
          </c:tx>
          <c:spPr>
            <a:ln w="41275">
              <a:solidFill>
                <a:schemeClr val="bg2">
                  <a:lumMod val="50000"/>
                </a:schemeClr>
              </a:solidFill>
            </a:ln>
          </c:spPr>
          <c:marker>
            <c:symbol val="none"/>
          </c:marker>
          <c:cat>
            <c:numRef>
              <c:f>'Market Value and PPAs over Time'!$A$25:$A$38</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'Market Value and PPAs over Time'!$D$25:$D$38</c:f>
              <c:numCache>
                <c:formatCode>_("$"* #,##0_);_("$"* \(#,##0\);_("$"* "-"??_);_(@_)</c:formatCode>
                <c:ptCount val="14"/>
                <c:pt idx="0">
                  <c:v>64.576059411516198</c:v>
                </c:pt>
                <c:pt idx="1">
                  <c:v>34.3711283964522</c:v>
                </c:pt>
                <c:pt idx="2">
                  <c:v>36.454227087146201</c:v>
                </c:pt>
                <c:pt idx="3">
                  <c:v>36.454227087146201</c:v>
                </c:pt>
                <c:pt idx="4">
                  <c:v>34.3711283964522</c:v>
                </c:pt>
                <c:pt idx="5">
                  <c:v>28.121832324369901</c:v>
                </c:pt>
                <c:pt idx="6">
                  <c:v>29.163381669717001</c:v>
                </c:pt>
                <c:pt idx="7">
                  <c:v>23.955634942981799</c:v>
                </c:pt>
                <c:pt idx="8">
                  <c:v>20.830986906940701</c:v>
                </c:pt>
                <c:pt idx="9">
                  <c:v>17.7063388708996</c:v>
                </c:pt>
                <c:pt idx="10">
                  <c:v>22.914085597634799</c:v>
                </c:pt>
                <c:pt idx="11">
                  <c:v>17.7063388708996</c:v>
                </c:pt>
                <c:pt idx="12">
                  <c:v>14.581690834858501</c:v>
                </c:pt>
                <c:pt idx="13">
                  <c:v>18.9141827245328</c:v>
                </c:pt>
              </c:numCache>
            </c:numRef>
          </c:val>
          <c:smooth val="0"/>
          <c:extLst>
            <c:ext xmlns:c16="http://schemas.microsoft.com/office/drawing/2014/chart" uri="{C3380CC4-5D6E-409C-BE32-E72D297353CC}">
              <c16:uniqueId val="{00000005-F37E-4F0E-8916-226D9879C01C}"/>
            </c:ext>
          </c:extLst>
        </c:ser>
        <c:ser>
          <c:idx val="0"/>
          <c:order val="6"/>
          <c:tx>
            <c:strRef>
              <c:f>'Market Value and PPAs over Time'!$B$24</c:f>
              <c:strCache>
                <c:ptCount val="1"/>
                <c:pt idx="0">
                  <c:v>MISO</c:v>
                </c:pt>
              </c:strCache>
            </c:strRef>
          </c:tx>
          <c:spPr>
            <a:ln w="41275">
              <a:solidFill>
                <a:schemeClr val="accent3">
                  <a:lumMod val="75000"/>
                </a:schemeClr>
              </a:solidFill>
            </a:ln>
          </c:spPr>
          <c:marker>
            <c:symbol val="none"/>
          </c:marker>
          <c:cat>
            <c:numRef>
              <c:f>'Market Value and PPAs over Time'!$A$25:$A$38</c:f>
              <c:numCache>
                <c:formatCode>General</c:formatCode>
                <c:ptCount val="14"/>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numCache>
            </c:numRef>
          </c:cat>
          <c:val>
            <c:numRef>
              <c:f>'Market Value and PPAs over Time'!$B$25:$B$38</c:f>
              <c:numCache>
                <c:formatCode>_("$"* #,##0_);_("$"* \(#,##0\);_("$"* "-"??_);_(@_)</c:formatCode>
                <c:ptCount val="14"/>
                <c:pt idx="0">
                  <c:v>47.911269885963598</c:v>
                </c:pt>
                <c:pt idx="1">
                  <c:v>24.9971842883288</c:v>
                </c:pt>
                <c:pt idx="2">
                  <c:v>24.9971842883288</c:v>
                </c:pt>
                <c:pt idx="3">
                  <c:v>20.830986906940701</c:v>
                </c:pt>
                <c:pt idx="4">
                  <c:v>16.6647895255525</c:v>
                </c:pt>
                <c:pt idx="5">
                  <c:v>20.830986906940701</c:v>
                </c:pt>
                <c:pt idx="6">
                  <c:v>23.955634942981799</c:v>
                </c:pt>
                <c:pt idx="7">
                  <c:v>17.7063388708996</c:v>
                </c:pt>
                <c:pt idx="8">
                  <c:v>18.747888216246601</c:v>
                </c:pt>
                <c:pt idx="9">
                  <c:v>20.830986906940701</c:v>
                </c:pt>
                <c:pt idx="10">
                  <c:v>22.914085597634799</c:v>
                </c:pt>
                <c:pt idx="11">
                  <c:v>18.747888216246601</c:v>
                </c:pt>
                <c:pt idx="12">
                  <c:v>11.457042798817399</c:v>
                </c:pt>
                <c:pt idx="13">
                  <c:v>16.429382505414701</c:v>
                </c:pt>
              </c:numCache>
            </c:numRef>
          </c:val>
          <c:smooth val="0"/>
          <c:extLst>
            <c:ext xmlns:c16="http://schemas.microsoft.com/office/drawing/2014/chart" uri="{C3380CC4-5D6E-409C-BE32-E72D297353CC}">
              <c16:uniqueId val="{00000006-F37E-4F0E-8916-226D9879C01C}"/>
            </c:ext>
          </c:extLst>
        </c:ser>
        <c:dLbls>
          <c:showLegendKey val="0"/>
          <c:showVal val="0"/>
          <c:showCatName val="0"/>
          <c:showSerName val="0"/>
          <c:showPercent val="0"/>
          <c:showBubbleSize val="0"/>
        </c:dLbls>
        <c:marker val="1"/>
        <c:smooth val="0"/>
        <c:axId val="2110890472"/>
        <c:axId val="2110893736"/>
      </c:lineChart>
      <c:lineChart>
        <c:grouping val="standard"/>
        <c:varyColors val="0"/>
        <c:ser>
          <c:idx val="9"/>
          <c:order val="7"/>
          <c:spPr>
            <a:ln w="47625">
              <a:noFill/>
            </a:ln>
          </c:spPr>
          <c:marker>
            <c:symbol val="diamond"/>
            <c:size val="12"/>
            <c:spPr>
              <a:solidFill>
                <a:srgbClr val="1F497D"/>
              </a:solidFill>
              <a:ln w="9525">
                <a:noFill/>
              </a:ln>
            </c:spPr>
          </c:marker>
          <c:errBars>
            <c:errDir val="y"/>
            <c:errBarType val="both"/>
            <c:errValType val="cust"/>
            <c:noEndCap val="0"/>
            <c:plus>
              <c:numRef>
                <c:f>'Market Value and PPAs over Time'!$O$25:$O$38</c:f>
                <c:numCache>
                  <c:formatCode>General</c:formatCode>
                  <c:ptCount val="14"/>
                  <c:pt idx="0">
                    <c:v>30.875997490142723</c:v>
                  </c:pt>
                  <c:pt idx="1">
                    <c:v>41.979837393939874</c:v>
                  </c:pt>
                  <c:pt idx="2">
                    <c:v>52.833638073459468</c:v>
                  </c:pt>
                  <c:pt idx="3">
                    <c:v>31.714657251685217</c:v>
                  </c:pt>
                  <c:pt idx="4">
                    <c:v>18.201204427220084</c:v>
                  </c:pt>
                  <c:pt idx="5">
                    <c:v>27.504181124786534</c:v>
                  </c:pt>
                  <c:pt idx="6">
                    <c:v>21.730273454125335</c:v>
                  </c:pt>
                  <c:pt idx="7">
                    <c:v>15.66714442531358</c:v>
                  </c:pt>
                  <c:pt idx="8">
                    <c:v>17.017482318361981</c:v>
                  </c:pt>
                  <c:pt idx="9">
                    <c:v>16.684593038925179</c:v>
                  </c:pt>
                  <c:pt idx="10">
                    <c:v>21.441495098474462</c:v>
                  </c:pt>
                  <c:pt idx="11">
                    <c:v>16.488782217222447</c:v>
                  </c:pt>
                  <c:pt idx="12">
                    <c:v>13.709849506374262</c:v>
                  </c:pt>
                  <c:pt idx="13">
                    <c:v>13.709849506374262</c:v>
                  </c:pt>
                </c:numCache>
              </c:numRef>
            </c:plus>
            <c:minus>
              <c:numRef>
                <c:f>'Market Value and PPAs over Time'!$N$25:$N$38</c:f>
                <c:numCache>
                  <c:formatCode>General</c:formatCode>
                  <c:ptCount val="14"/>
                  <c:pt idx="0">
                    <c:v>23.150630913172385</c:v>
                  </c:pt>
                  <c:pt idx="1">
                    <c:v>20.321646607764713</c:v>
                  </c:pt>
                  <c:pt idx="2">
                    <c:v>22.751703898834897</c:v>
                  </c:pt>
                  <c:pt idx="3">
                    <c:v>18.504237318098117</c:v>
                  </c:pt>
                  <c:pt idx="4">
                    <c:v>9.3669676682443921</c:v>
                  </c:pt>
                  <c:pt idx="5">
                    <c:v>7.6651793999969371</c:v>
                  </c:pt>
                  <c:pt idx="6">
                    <c:v>5.1522127984383417</c:v>
                  </c:pt>
                  <c:pt idx="7">
                    <c:v>10.912851582869202</c:v>
                  </c:pt>
                  <c:pt idx="8">
                    <c:v>7.3598085315566983</c:v>
                  </c:pt>
                  <c:pt idx="9">
                    <c:v>7.5226989883338522</c:v>
                  </c:pt>
                  <c:pt idx="10">
                    <c:v>5.5549561665978917</c:v>
                  </c:pt>
                  <c:pt idx="11">
                    <c:v>10.665041925489346</c:v>
                  </c:pt>
                  <c:pt idx="12">
                    <c:v>11.130595113424205</c:v>
                  </c:pt>
                  <c:pt idx="13">
                    <c:v>11.130595113424205</c:v>
                  </c:pt>
                </c:numCache>
              </c:numRef>
            </c:minus>
          </c:errBars>
          <c:cat>
            <c:numRef>
              <c:f>'Market Value and PPAs over Time'!$A$25:$A$37</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cat>
          <c:val>
            <c:numRef>
              <c:f>'Market Value and PPAs over Time'!$K$25:$K$38</c:f>
              <c:numCache>
                <c:formatCode>"$"#,##0.0_);\("$"#,##0.0\)</c:formatCode>
                <c:ptCount val="14"/>
                <c:pt idx="0">
                  <c:v>71.761936052288647</c:v>
                </c:pt>
                <c:pt idx="1">
                  <c:v>75.819492701357191</c:v>
                </c:pt>
                <c:pt idx="2">
                  <c:v>66.436864594594482</c:v>
                </c:pt>
                <c:pt idx="3">
                  <c:v>48.482605492471613</c:v>
                </c:pt>
                <c:pt idx="4">
                  <c:v>40.816150877511099</c:v>
                </c:pt>
                <c:pt idx="5">
                  <c:v>29.116618126000603</c:v>
                </c:pt>
                <c:pt idx="6">
                  <c:v>26.845889793028018</c:v>
                </c:pt>
                <c:pt idx="7">
                  <c:v>31.338610176073225</c:v>
                </c:pt>
                <c:pt idx="8">
                  <c:v>25.742925015296716</c:v>
                </c:pt>
                <c:pt idx="9">
                  <c:v>19.436062304276412</c:v>
                </c:pt>
                <c:pt idx="10">
                  <c:v>16.610631681361376</c:v>
                </c:pt>
                <c:pt idx="11">
                  <c:v>22.677480567926363</c:v>
                </c:pt>
                <c:pt idx="12">
                  <c:v>25.477909971113554</c:v>
                </c:pt>
                <c:pt idx="13">
                  <c:v>25.477909971113554</c:v>
                </c:pt>
              </c:numCache>
            </c:numRef>
          </c:val>
          <c:smooth val="0"/>
          <c:extLst>
            <c:ext xmlns:c16="http://schemas.microsoft.com/office/drawing/2014/chart" uri="{C3380CC4-5D6E-409C-BE32-E72D297353CC}">
              <c16:uniqueId val="{00000007-F37E-4F0E-8916-226D9879C01C}"/>
            </c:ext>
          </c:extLst>
        </c:ser>
        <c:dLbls>
          <c:showLegendKey val="0"/>
          <c:showVal val="0"/>
          <c:showCatName val="0"/>
          <c:showSerName val="0"/>
          <c:showPercent val="0"/>
          <c:showBubbleSize val="0"/>
        </c:dLbls>
        <c:marker val="1"/>
        <c:smooth val="0"/>
        <c:axId val="2110897464"/>
        <c:axId val="2110905160"/>
      </c:lineChart>
      <c:catAx>
        <c:axId val="2110890472"/>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a:pPr>
            <a:endParaRPr lang="en-US"/>
          </a:p>
        </c:txPr>
        <c:crossAx val="2110893736"/>
        <c:crosses val="autoZero"/>
        <c:auto val="1"/>
        <c:lblAlgn val="ctr"/>
        <c:lblOffset val="0"/>
        <c:tickLblSkip val="2"/>
        <c:tickMarkSkip val="1"/>
        <c:noMultiLvlLbl val="1"/>
      </c:catAx>
      <c:valAx>
        <c:axId val="2110893736"/>
        <c:scaling>
          <c:orientation val="minMax"/>
          <c:max val="120"/>
          <c:min val="0"/>
        </c:scaling>
        <c:delete val="0"/>
        <c:axPos val="l"/>
        <c:majorGridlines>
          <c:spPr>
            <a:ln w="3175">
              <a:solidFill>
                <a:schemeClr val="bg1">
                  <a:lumMod val="75000"/>
                </a:schemeClr>
              </a:solidFill>
              <a:prstDash val="solid"/>
            </a:ln>
          </c:spPr>
        </c:majorGridlines>
        <c:numFmt formatCode="General" sourceLinked="0"/>
        <c:majorTickMark val="out"/>
        <c:minorTickMark val="none"/>
        <c:tickLblPos val="nextTo"/>
        <c:spPr>
          <a:ln w="3175">
            <a:noFill/>
            <a:prstDash val="solid"/>
          </a:ln>
        </c:spPr>
        <c:txPr>
          <a:bodyPr rot="0" vert="horz"/>
          <a:lstStyle/>
          <a:p>
            <a:pPr>
              <a:defRPr/>
            </a:pPr>
            <a:endParaRPr lang="en-US"/>
          </a:p>
        </c:txPr>
        <c:crossAx val="2110890472"/>
        <c:crosses val="autoZero"/>
        <c:crossBetween val="between"/>
      </c:valAx>
      <c:catAx>
        <c:axId val="2110897464"/>
        <c:scaling>
          <c:orientation val="minMax"/>
        </c:scaling>
        <c:delete val="1"/>
        <c:axPos val="b"/>
        <c:title>
          <c:tx>
            <c:rich>
              <a:bodyPr/>
              <a:lstStyle/>
              <a:p>
                <a:pPr>
                  <a:defRPr/>
                </a:pPr>
                <a:r>
                  <a:rPr lang="en-US" sz="1000" b="0">
                    <a:effectLst/>
                    <a:latin typeface="Arial" panose="020B0604020202020204" pitchFamily="34" charset="0"/>
                    <a:cs typeface="Arial" panose="020B0604020202020204" pitchFamily="34" charset="0"/>
                  </a:rPr>
                  <a:t>Wholesale</a:t>
                </a:r>
                <a:r>
                  <a:rPr lang="en-US" sz="1000" b="0" baseline="0">
                    <a:effectLst/>
                    <a:latin typeface="Arial" panose="020B0604020202020204" pitchFamily="34" charset="0"/>
                    <a:cs typeface="Arial" panose="020B0604020202020204" pitchFamily="34" charset="0"/>
                  </a:rPr>
                  <a:t> </a:t>
                </a:r>
                <a:r>
                  <a:rPr lang="en-US" sz="1000" b="0">
                    <a:effectLst/>
                    <a:latin typeface="Arial" panose="020B0604020202020204" pitchFamily="34" charset="0"/>
                    <a:cs typeface="Arial" panose="020B0604020202020204" pitchFamily="34" charset="0"/>
                  </a:rPr>
                  <a:t>Market Value</a:t>
                </a:r>
                <a:r>
                  <a:rPr lang="en-US" sz="1000" b="0" baseline="0">
                    <a:effectLst/>
                    <a:latin typeface="Arial" panose="020B0604020202020204" pitchFamily="34" charset="0"/>
                    <a:cs typeface="Arial" panose="020B0604020202020204" pitchFamily="34" charset="0"/>
                  </a:rPr>
                  <a:t> </a:t>
                </a:r>
                <a:r>
                  <a:rPr lang="en-US" sz="1000" b="0">
                    <a:effectLst/>
                    <a:latin typeface="Arial" panose="020B0604020202020204" pitchFamily="34" charset="0"/>
                    <a:cs typeface="Arial" panose="020B0604020202020204" pitchFamily="34" charset="0"/>
                  </a:rPr>
                  <a:t>and PPA Prices</a:t>
                </a:r>
                <a:r>
                  <a:rPr lang="en-US" sz="1000" b="0" baseline="0">
                    <a:effectLst/>
                    <a:latin typeface="Arial" panose="020B0604020202020204" pitchFamily="34" charset="0"/>
                    <a:cs typeface="Arial" panose="020B0604020202020204" pitchFamily="34" charset="0"/>
                  </a:rPr>
                  <a:t> </a:t>
                </a:r>
                <a:r>
                  <a:rPr lang="en-US" sz="1000" b="0">
                    <a:effectLst/>
                    <a:latin typeface="Arial" panose="020B0604020202020204" pitchFamily="34" charset="0"/>
                    <a:cs typeface="Arial" panose="020B0604020202020204" pitchFamily="34" charset="0"/>
                  </a:rPr>
                  <a:t>(2021 $/MWh)</a:t>
                </a:r>
                <a:endParaRPr lang="en-US" sz="1000">
                  <a:latin typeface="Arial" panose="020B0604020202020204" pitchFamily="34" charset="0"/>
                  <a:cs typeface="Arial" panose="020B0604020202020204" pitchFamily="34" charset="0"/>
                </a:endParaRPr>
              </a:p>
            </c:rich>
          </c:tx>
          <c:layout>
            <c:manualLayout>
              <c:xMode val="edge"/>
              <c:yMode val="edge"/>
              <c:x val="7.59657446665321E-3"/>
              <c:y val="1.1904761904761901E-2"/>
            </c:manualLayout>
          </c:layout>
          <c:overlay val="0"/>
        </c:title>
        <c:numFmt formatCode="General" sourceLinked="1"/>
        <c:majorTickMark val="out"/>
        <c:minorTickMark val="none"/>
        <c:tickLblPos val="nextTo"/>
        <c:crossAx val="2110905160"/>
        <c:crosses val="autoZero"/>
        <c:auto val="1"/>
        <c:lblAlgn val="ctr"/>
        <c:lblOffset val="100"/>
        <c:noMultiLvlLbl val="0"/>
      </c:catAx>
      <c:valAx>
        <c:axId val="2110905160"/>
        <c:scaling>
          <c:orientation val="minMax"/>
          <c:max val="120"/>
          <c:min val="0"/>
        </c:scaling>
        <c:delete val="0"/>
        <c:axPos val="r"/>
        <c:numFmt formatCode="&quot;$&quot;#,##0.0_);\(&quot;$&quot;#,##0.0\)" sourceLinked="1"/>
        <c:majorTickMark val="none"/>
        <c:minorTickMark val="none"/>
        <c:tickLblPos val="none"/>
        <c:spPr>
          <a:ln>
            <a:noFill/>
          </a:ln>
        </c:spPr>
        <c:crossAx val="2110897464"/>
        <c:crosses val="max"/>
        <c:crossBetween val="between"/>
      </c:valAx>
      <c:spPr>
        <a:solidFill>
          <a:srgbClr val="FFFFFF"/>
        </a:solidFill>
        <a:ln w="25400">
          <a:noFill/>
        </a:ln>
      </c:spPr>
    </c:plotArea>
    <c:legend>
      <c:legendPos val="r"/>
      <c:legendEntry>
        <c:idx val="7"/>
        <c:delete val="1"/>
      </c:legendEntry>
      <c:layout>
        <c:manualLayout>
          <c:xMode val="edge"/>
          <c:yMode val="edge"/>
          <c:x val="0.86702099737532812"/>
          <c:y val="0.12855268091488564"/>
          <c:w val="0.130235210983243"/>
          <c:h val="0.73089656406585601"/>
        </c:manualLayout>
      </c:layout>
      <c:overlay val="0"/>
      <c:spPr>
        <a:noFill/>
        <a:ln w="25400">
          <a:noFill/>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Calibri"/>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8174843529174201E-2"/>
          <c:y val="0.126984126984127"/>
          <c:w val="0.93062857527424503"/>
          <c:h val="0.778921697287839"/>
        </c:manualLayout>
      </c:layout>
      <c:barChart>
        <c:barDir val="col"/>
        <c:grouping val="stacked"/>
        <c:varyColors val="0"/>
        <c:ser>
          <c:idx val="0"/>
          <c:order val="0"/>
          <c:tx>
            <c:v>energy value</c:v>
          </c:tx>
          <c:spPr>
            <a:solidFill>
              <a:schemeClr val="accent1"/>
            </a:solidFill>
            <a:ln>
              <a:noFill/>
            </a:ln>
            <a:effectLst/>
          </c:spPr>
          <c:invertIfNegative val="0"/>
          <c:dPt>
            <c:idx val="0"/>
            <c:invertIfNegative val="0"/>
            <c:bubble3D val="0"/>
            <c:spPr>
              <a:solidFill>
                <a:schemeClr val="accent4">
                  <a:lumMod val="75000"/>
                </a:schemeClr>
              </a:solidFill>
              <a:ln>
                <a:noFill/>
              </a:ln>
              <a:effectLst/>
            </c:spPr>
            <c:extLst>
              <c:ext xmlns:c16="http://schemas.microsoft.com/office/drawing/2014/chart" uri="{C3380CC4-5D6E-409C-BE32-E72D297353CC}">
                <c16:uniqueId val="{00000001-A8D3-46BF-9DE6-5FDFBBAE388E}"/>
              </c:ext>
            </c:extLst>
          </c:dPt>
          <c:dPt>
            <c:idx val="1"/>
            <c:invertIfNegative val="0"/>
            <c:bubble3D val="0"/>
            <c:spPr>
              <a:solidFill>
                <a:schemeClr val="accent1">
                  <a:lumMod val="60000"/>
                  <a:lumOff val="40000"/>
                </a:schemeClr>
              </a:solidFill>
              <a:ln>
                <a:noFill/>
              </a:ln>
              <a:effectLst/>
            </c:spPr>
            <c:extLst>
              <c:ext xmlns:c16="http://schemas.microsoft.com/office/drawing/2014/chart" uri="{C3380CC4-5D6E-409C-BE32-E72D297353CC}">
                <c16:uniqueId val="{00000003-A8D3-46BF-9DE6-5FDFBBAE388E}"/>
              </c:ext>
            </c:extLst>
          </c:dPt>
          <c:dPt>
            <c:idx val="2"/>
            <c:invertIfNegative val="0"/>
            <c:bubble3D val="0"/>
            <c:spPr>
              <a:solidFill>
                <a:schemeClr val="accent6">
                  <a:lumMod val="60000"/>
                  <a:lumOff val="40000"/>
                </a:schemeClr>
              </a:solidFill>
              <a:ln>
                <a:noFill/>
              </a:ln>
              <a:effectLst/>
            </c:spPr>
            <c:extLst>
              <c:ext xmlns:c16="http://schemas.microsoft.com/office/drawing/2014/chart" uri="{C3380CC4-5D6E-409C-BE32-E72D297353CC}">
                <c16:uniqueId val="{00000005-A8D3-46BF-9DE6-5FDFBBAE388E}"/>
              </c:ext>
            </c:extLst>
          </c:dPt>
          <c:dPt>
            <c:idx val="3"/>
            <c:invertIfNegative val="0"/>
            <c:bubble3D val="0"/>
            <c:spPr>
              <a:solidFill>
                <a:schemeClr val="tx1"/>
              </a:solidFill>
              <a:ln>
                <a:noFill/>
              </a:ln>
              <a:effectLst/>
            </c:spPr>
            <c:extLst>
              <c:ext xmlns:c16="http://schemas.microsoft.com/office/drawing/2014/chart" uri="{C3380CC4-5D6E-409C-BE32-E72D297353CC}">
                <c16:uniqueId val="{00000007-A8D3-46BF-9DE6-5FDFBBAE388E}"/>
              </c:ext>
            </c:extLst>
          </c:dPt>
          <c:dPt>
            <c:idx val="4"/>
            <c:invertIfNegative val="0"/>
            <c:bubble3D val="0"/>
            <c:spPr>
              <a:solidFill>
                <a:schemeClr val="accent5"/>
              </a:solidFill>
              <a:ln>
                <a:noFill/>
              </a:ln>
              <a:effectLst/>
            </c:spPr>
            <c:extLst>
              <c:ext xmlns:c16="http://schemas.microsoft.com/office/drawing/2014/chart" uri="{C3380CC4-5D6E-409C-BE32-E72D297353CC}">
                <c16:uniqueId val="{00000009-A8D3-46BF-9DE6-5FDFBBAE388E}"/>
              </c:ext>
            </c:extLst>
          </c:dPt>
          <c:dPt>
            <c:idx val="5"/>
            <c:invertIfNegative val="0"/>
            <c:bubble3D val="0"/>
            <c:spPr>
              <a:solidFill>
                <a:schemeClr val="bg2">
                  <a:lumMod val="50000"/>
                </a:schemeClr>
              </a:solidFill>
              <a:ln>
                <a:noFill/>
              </a:ln>
              <a:effectLst/>
            </c:spPr>
            <c:extLst>
              <c:ext xmlns:c16="http://schemas.microsoft.com/office/drawing/2014/chart" uri="{C3380CC4-5D6E-409C-BE32-E72D297353CC}">
                <c16:uniqueId val="{0000000B-A8D3-46BF-9DE6-5FDFBBAE388E}"/>
              </c:ext>
            </c:extLst>
          </c:dPt>
          <c:dPt>
            <c:idx val="6"/>
            <c:invertIfNegative val="0"/>
            <c:bubble3D val="0"/>
            <c:spPr>
              <a:solidFill>
                <a:schemeClr val="accent3">
                  <a:lumMod val="75000"/>
                </a:schemeClr>
              </a:solidFill>
              <a:ln>
                <a:noFill/>
              </a:ln>
              <a:effectLst/>
            </c:spPr>
            <c:extLst>
              <c:ext xmlns:c16="http://schemas.microsoft.com/office/drawing/2014/chart" uri="{C3380CC4-5D6E-409C-BE32-E72D297353CC}">
                <c16:uniqueId val="{0000000D-A8D3-46BF-9DE6-5FDFBBAE388E}"/>
              </c:ext>
            </c:extLst>
          </c:dPt>
          <c:dLbls>
            <c:dLbl>
              <c:idx val="1"/>
              <c:layout>
                <c:manualLayout>
                  <c:x val="0.14094101218116961"/>
                  <c:y val="-0.27246406699162606"/>
                </c:manualLayout>
              </c:layout>
              <c:dLblPos val="ct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3-A8D3-46BF-9DE6-5FDFBBAE388E}"/>
                </c:ext>
              </c:extLst>
            </c:dLbl>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'2021 Market Value by Location'!$A$27:$A$33</c:f>
              <c:strCache>
                <c:ptCount val="7"/>
                <c:pt idx="0">
                  <c:v>CAISO</c:v>
                </c:pt>
                <c:pt idx="1">
                  <c:v>ISO-NE</c:v>
                </c:pt>
                <c:pt idx="2">
                  <c:v>PJM</c:v>
                </c:pt>
                <c:pt idx="3">
                  <c:v>ERCOT</c:v>
                </c:pt>
                <c:pt idx="4">
                  <c:v>NYISO</c:v>
                </c:pt>
                <c:pt idx="5">
                  <c:v>SPP</c:v>
                </c:pt>
                <c:pt idx="6">
                  <c:v>MISO</c:v>
                </c:pt>
              </c:strCache>
            </c:strRef>
          </c:cat>
          <c:val>
            <c:numRef>
              <c:f>'2021 Market Value by Location'!$B$27:$B$33</c:f>
              <c:numCache>
                <c:formatCode>"$"#,##0.0</c:formatCode>
                <c:ptCount val="7"/>
                <c:pt idx="0">
                  <c:v>40.352399025533302</c:v>
                </c:pt>
                <c:pt idx="1">
                  <c:v>37.271834804402403</c:v>
                </c:pt>
                <c:pt idx="2">
                  <c:v>28.953558787237299</c:v>
                </c:pt>
                <c:pt idx="3">
                  <c:v>31.477055957116399</c:v>
                </c:pt>
                <c:pt idx="4">
                  <c:v>20.1222963966386</c:v>
                </c:pt>
                <c:pt idx="5">
                  <c:v>15.0877170283838</c:v>
                </c:pt>
                <c:pt idx="6">
                  <c:v>16.198556739540201</c:v>
                </c:pt>
              </c:numCache>
            </c:numRef>
          </c:val>
          <c:extLst>
            <c:ext xmlns:c16="http://schemas.microsoft.com/office/drawing/2014/chart" uri="{C3380CC4-5D6E-409C-BE32-E72D297353CC}">
              <c16:uniqueId val="{0000000E-A8D3-46BF-9DE6-5FDFBBAE388E}"/>
            </c:ext>
          </c:extLst>
        </c:ser>
        <c:ser>
          <c:idx val="1"/>
          <c:order val="1"/>
          <c:tx>
            <c:v>capacity value</c:v>
          </c:tx>
          <c:spPr>
            <a:solidFill>
              <a:schemeClr val="accent2"/>
            </a:solidFill>
            <a:ln>
              <a:noFill/>
            </a:ln>
            <a:effectLst/>
          </c:spPr>
          <c:invertIfNegative val="0"/>
          <c:dPt>
            <c:idx val="0"/>
            <c:invertIfNegative val="0"/>
            <c:bubble3D val="0"/>
            <c:spPr>
              <a:solidFill>
                <a:schemeClr val="accent4">
                  <a:lumMod val="40000"/>
                  <a:lumOff val="60000"/>
                </a:schemeClr>
              </a:solidFill>
              <a:ln>
                <a:noFill/>
              </a:ln>
              <a:effectLst/>
            </c:spPr>
            <c:extLst>
              <c:ext xmlns:c16="http://schemas.microsoft.com/office/drawing/2014/chart" uri="{C3380CC4-5D6E-409C-BE32-E72D297353CC}">
                <c16:uniqueId val="{00000010-A8D3-46BF-9DE6-5FDFBBAE388E}"/>
              </c:ext>
            </c:extLst>
          </c:dPt>
          <c:dPt>
            <c:idx val="1"/>
            <c:invertIfNegative val="0"/>
            <c:bubble3D val="0"/>
            <c:spPr>
              <a:solidFill>
                <a:schemeClr val="accent1">
                  <a:lumMod val="20000"/>
                  <a:lumOff val="80000"/>
                </a:schemeClr>
              </a:solidFill>
              <a:ln>
                <a:noFill/>
              </a:ln>
              <a:effectLst/>
            </c:spPr>
            <c:extLst>
              <c:ext xmlns:c16="http://schemas.microsoft.com/office/drawing/2014/chart" uri="{C3380CC4-5D6E-409C-BE32-E72D297353CC}">
                <c16:uniqueId val="{00000012-A8D3-46BF-9DE6-5FDFBBAE388E}"/>
              </c:ext>
            </c:extLst>
          </c:dPt>
          <c:dPt>
            <c:idx val="2"/>
            <c:invertIfNegative val="0"/>
            <c:bubble3D val="0"/>
            <c:spPr>
              <a:solidFill>
                <a:schemeClr val="accent6">
                  <a:lumMod val="20000"/>
                  <a:lumOff val="80000"/>
                </a:schemeClr>
              </a:solidFill>
              <a:ln>
                <a:noFill/>
              </a:ln>
              <a:effectLst/>
            </c:spPr>
            <c:extLst>
              <c:ext xmlns:c16="http://schemas.microsoft.com/office/drawing/2014/chart" uri="{C3380CC4-5D6E-409C-BE32-E72D297353CC}">
                <c16:uniqueId val="{00000014-A8D3-46BF-9DE6-5FDFBBAE388E}"/>
              </c:ext>
            </c:extLst>
          </c:dPt>
          <c:dPt>
            <c:idx val="3"/>
            <c:invertIfNegative val="0"/>
            <c:bubble3D val="0"/>
            <c:spPr>
              <a:solidFill>
                <a:schemeClr val="bg2">
                  <a:lumMod val="90000"/>
                </a:schemeClr>
              </a:solidFill>
              <a:ln>
                <a:noFill/>
              </a:ln>
              <a:effectLst/>
            </c:spPr>
            <c:extLst>
              <c:ext xmlns:c16="http://schemas.microsoft.com/office/drawing/2014/chart" uri="{C3380CC4-5D6E-409C-BE32-E72D297353CC}">
                <c16:uniqueId val="{00000016-A8D3-46BF-9DE6-5FDFBBAE388E}"/>
              </c:ext>
            </c:extLst>
          </c:dPt>
          <c:dPt>
            <c:idx val="4"/>
            <c:invertIfNegative val="0"/>
            <c:bubble3D val="0"/>
            <c:spPr>
              <a:solidFill>
                <a:schemeClr val="accent5">
                  <a:lumMod val="40000"/>
                  <a:lumOff val="60000"/>
                </a:schemeClr>
              </a:solidFill>
              <a:ln>
                <a:noFill/>
              </a:ln>
              <a:effectLst/>
            </c:spPr>
            <c:extLst>
              <c:ext xmlns:c16="http://schemas.microsoft.com/office/drawing/2014/chart" uri="{C3380CC4-5D6E-409C-BE32-E72D297353CC}">
                <c16:uniqueId val="{00000018-A8D3-46BF-9DE6-5FDFBBAE388E}"/>
              </c:ext>
            </c:extLst>
          </c:dPt>
          <c:dPt>
            <c:idx val="5"/>
            <c:invertIfNegative val="0"/>
            <c:bubble3D val="0"/>
            <c:spPr>
              <a:solidFill>
                <a:schemeClr val="bg2">
                  <a:lumMod val="90000"/>
                </a:schemeClr>
              </a:solidFill>
              <a:ln>
                <a:noFill/>
              </a:ln>
              <a:effectLst/>
            </c:spPr>
            <c:extLst>
              <c:ext xmlns:c16="http://schemas.microsoft.com/office/drawing/2014/chart" uri="{C3380CC4-5D6E-409C-BE32-E72D297353CC}">
                <c16:uniqueId val="{0000001A-A8D3-46BF-9DE6-5FDFBBAE388E}"/>
              </c:ext>
            </c:extLst>
          </c:dPt>
          <c:dPt>
            <c:idx val="6"/>
            <c:invertIfNegative val="0"/>
            <c:bubble3D val="0"/>
            <c:spPr>
              <a:solidFill>
                <a:schemeClr val="accent3">
                  <a:lumMod val="40000"/>
                  <a:lumOff val="60000"/>
                </a:schemeClr>
              </a:solidFill>
              <a:ln>
                <a:noFill/>
              </a:ln>
              <a:effectLst/>
            </c:spPr>
            <c:extLst>
              <c:ext xmlns:c16="http://schemas.microsoft.com/office/drawing/2014/chart" uri="{C3380CC4-5D6E-409C-BE32-E72D297353CC}">
                <c16:uniqueId val="{0000001C-A8D3-46BF-9DE6-5FDFBBAE388E}"/>
              </c:ext>
            </c:extLst>
          </c:dPt>
          <c:dLbls>
            <c:dLbl>
              <c:idx val="0"/>
              <c:delete val="1"/>
              <c:extLst>
                <c:ext xmlns:c15="http://schemas.microsoft.com/office/drawing/2012/chart" uri="{CE6537A1-D6FC-4f65-9D91-7224C49458BB}"/>
                <c:ext xmlns:c16="http://schemas.microsoft.com/office/drawing/2014/chart" uri="{C3380CC4-5D6E-409C-BE32-E72D297353CC}">
                  <c16:uniqueId val="{00000010-A8D3-46BF-9DE6-5FDFBBAE388E}"/>
                </c:ext>
              </c:extLst>
            </c:dLbl>
            <c:dLbl>
              <c:idx val="1"/>
              <c:layout>
                <c:manualLayout>
                  <c:x val="0.14308281176391413"/>
                  <c:y val="-8.5465566804149476E-2"/>
                </c:manualLayout>
              </c:layout>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12-A8D3-46BF-9DE6-5FDFBBAE388E}"/>
                </c:ext>
              </c:extLst>
            </c:dLbl>
            <c:dLbl>
              <c:idx val="2"/>
              <c:delete val="1"/>
              <c:extLst>
                <c:ext xmlns:c15="http://schemas.microsoft.com/office/drawing/2012/chart" uri="{CE6537A1-D6FC-4f65-9D91-7224C49458BB}"/>
                <c:ext xmlns:c16="http://schemas.microsoft.com/office/drawing/2014/chart" uri="{C3380CC4-5D6E-409C-BE32-E72D297353CC}">
                  <c16:uniqueId val="{00000014-A8D3-46BF-9DE6-5FDFBBAE388E}"/>
                </c:ext>
              </c:extLst>
            </c:dLbl>
            <c:dLbl>
              <c:idx val="3"/>
              <c:delete val="1"/>
              <c:extLst>
                <c:ext xmlns:c15="http://schemas.microsoft.com/office/drawing/2012/chart" uri="{CE6537A1-D6FC-4f65-9D91-7224C49458BB}"/>
                <c:ext xmlns:c16="http://schemas.microsoft.com/office/drawing/2014/chart" uri="{C3380CC4-5D6E-409C-BE32-E72D297353CC}">
                  <c16:uniqueId val="{00000016-A8D3-46BF-9DE6-5FDFBBAE388E}"/>
                </c:ext>
              </c:extLst>
            </c:dLbl>
            <c:dLbl>
              <c:idx val="4"/>
              <c:delete val="1"/>
              <c:extLst>
                <c:ext xmlns:c15="http://schemas.microsoft.com/office/drawing/2012/chart" uri="{CE6537A1-D6FC-4f65-9D91-7224C49458BB}"/>
                <c:ext xmlns:c16="http://schemas.microsoft.com/office/drawing/2014/chart" uri="{C3380CC4-5D6E-409C-BE32-E72D297353CC}">
                  <c16:uniqueId val="{00000018-A8D3-46BF-9DE6-5FDFBBAE388E}"/>
                </c:ext>
              </c:extLst>
            </c:dLbl>
            <c:dLbl>
              <c:idx val="5"/>
              <c:delete val="1"/>
              <c:extLst>
                <c:ext xmlns:c15="http://schemas.microsoft.com/office/drawing/2012/chart" uri="{CE6537A1-D6FC-4f65-9D91-7224C49458BB}"/>
                <c:ext xmlns:c16="http://schemas.microsoft.com/office/drawing/2014/chart" uri="{C3380CC4-5D6E-409C-BE32-E72D297353CC}">
                  <c16:uniqueId val="{0000001A-A8D3-46BF-9DE6-5FDFBBAE388E}"/>
                </c:ext>
              </c:extLst>
            </c:dLbl>
            <c:dLbl>
              <c:idx val="6"/>
              <c:delete val="1"/>
              <c:extLst>
                <c:ext xmlns:c15="http://schemas.microsoft.com/office/drawing/2012/chart" uri="{CE6537A1-D6FC-4f65-9D91-7224C49458BB}"/>
                <c:ext xmlns:c16="http://schemas.microsoft.com/office/drawing/2014/chart" uri="{C3380CC4-5D6E-409C-BE32-E72D297353CC}">
                  <c16:uniqueId val="{0000001C-A8D3-46BF-9DE6-5FDFBBAE388E}"/>
                </c:ext>
              </c:extLst>
            </c:dLbl>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'2021 Market Value by Location'!$A$27:$A$33</c:f>
              <c:strCache>
                <c:ptCount val="7"/>
                <c:pt idx="0">
                  <c:v>CAISO</c:v>
                </c:pt>
                <c:pt idx="1">
                  <c:v>ISO-NE</c:v>
                </c:pt>
                <c:pt idx="2">
                  <c:v>PJM</c:v>
                </c:pt>
                <c:pt idx="3">
                  <c:v>ERCOT</c:v>
                </c:pt>
                <c:pt idx="4">
                  <c:v>NYISO</c:v>
                </c:pt>
                <c:pt idx="5">
                  <c:v>SPP</c:v>
                </c:pt>
                <c:pt idx="6">
                  <c:v>MISO</c:v>
                </c:pt>
              </c:strCache>
            </c:strRef>
          </c:cat>
          <c:val>
            <c:numRef>
              <c:f>'2021 Market Value by Location'!$C$27:$C$33</c:f>
              <c:numCache>
                <c:formatCode>"$"#,##0.0</c:formatCode>
                <c:ptCount val="7"/>
                <c:pt idx="0">
                  <c:v>7.3445739535888297</c:v>
                </c:pt>
                <c:pt idx="1">
                  <c:v>6.6221020012645297</c:v>
                </c:pt>
                <c:pt idx="2">
                  <c:v>3.6566929497602101</c:v>
                </c:pt>
                <c:pt idx="3">
                  <c:v>0</c:v>
                </c:pt>
                <c:pt idx="4">
                  <c:v>2.5689898204261499</c:v>
                </c:pt>
                <c:pt idx="5">
                  <c:v>3.8264656961489898</c:v>
                </c:pt>
                <c:pt idx="6">
                  <c:v>0.23082576587450199</c:v>
                </c:pt>
              </c:numCache>
            </c:numRef>
          </c:val>
          <c:extLst>
            <c:ext xmlns:c16="http://schemas.microsoft.com/office/drawing/2014/chart" uri="{C3380CC4-5D6E-409C-BE32-E72D297353CC}">
              <c16:uniqueId val="{0000001D-A8D3-46BF-9DE6-5FDFBBAE388E}"/>
            </c:ext>
          </c:extLst>
        </c:ser>
        <c:dLbls>
          <c:showLegendKey val="0"/>
          <c:showVal val="0"/>
          <c:showCatName val="0"/>
          <c:showSerName val="0"/>
          <c:showPercent val="0"/>
          <c:showBubbleSize val="0"/>
        </c:dLbls>
        <c:gapWidth val="75"/>
        <c:overlap val="100"/>
        <c:axId val="2112330616"/>
        <c:axId val="2112337272"/>
      </c:barChart>
      <c:catAx>
        <c:axId val="2112330616"/>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0" i="0" baseline="0">
                    <a:effectLst/>
                  </a:rPr>
                  <a:t>Wholesale Market Value in 2021 (2021 $/MWh)</a:t>
                </a:r>
                <a:endParaRPr lang="en-US" sz="1000">
                  <a:effectLst/>
                </a:endParaRPr>
              </a:p>
            </c:rich>
          </c:tx>
          <c:layout>
            <c:manualLayout>
              <c:xMode val="edge"/>
              <c:yMode val="edge"/>
              <c:x val="1.0070327747493101E-2"/>
              <c:y val="1.7857142857142901E-2"/>
            </c:manualLayout>
          </c:layout>
          <c:overlay val="0"/>
          <c:spPr>
            <a:noFill/>
            <a:ln>
              <a:noFill/>
            </a:ln>
            <a:effectLst/>
          </c:spPr>
        </c:title>
        <c:numFmt formatCode="General" sourceLinked="1"/>
        <c:majorTickMark val="out"/>
        <c:minorTickMark val="none"/>
        <c:tickLblPos val="nextTo"/>
        <c:spPr>
          <a:noFill/>
          <a:ln w="317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337272"/>
        <c:crosses val="autoZero"/>
        <c:auto val="1"/>
        <c:lblAlgn val="ctr"/>
        <c:lblOffset val="100"/>
        <c:noMultiLvlLbl val="0"/>
      </c:catAx>
      <c:valAx>
        <c:axId val="2112337272"/>
        <c:scaling>
          <c:orientation val="minMax"/>
          <c:max val="50"/>
        </c:scaling>
        <c:delete val="0"/>
        <c:axPos val="l"/>
        <c:majorGridlines>
          <c:spPr>
            <a:ln w="3175" cap="flat" cmpd="sng" algn="ctr">
              <a:solidFill>
                <a:schemeClr val="tx1">
                  <a:lumMod val="15000"/>
                  <a:lumOff val="85000"/>
                </a:schemeClr>
              </a:solidFill>
              <a:round/>
            </a:ln>
            <a:effectLst/>
          </c:spPr>
        </c:majorGridlines>
        <c:numFmt formatCode="General" sourceLinked="0"/>
        <c:majorTickMark val="out"/>
        <c:minorTickMark val="none"/>
        <c:tickLblPos val="nextTo"/>
        <c:spPr>
          <a:noFill/>
          <a:ln w="3175">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330616"/>
        <c:crosses val="autoZero"/>
        <c:crossBetween val="between"/>
        <c:majorUnit val="10"/>
      </c:valAx>
    </c:plotArea>
    <c:plotVisOnly val="1"/>
    <c:dispBlanksAs val="gap"/>
    <c:showDLblsOverMax val="0"/>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22027054310519E-2"/>
          <c:y val="0.12962962962963001"/>
          <c:w val="0.89952654956591904"/>
          <c:h val="0.73453193350831203"/>
        </c:manualLayout>
      </c:layout>
      <c:scatterChart>
        <c:scatterStyle val="lineMarker"/>
        <c:varyColors val="0"/>
        <c:ser>
          <c:idx val="0"/>
          <c:order val="0"/>
          <c:tx>
            <c:strRef>
              <c:f>'Value Relative to Flat Block'!$B$24:$C$24</c:f>
              <c:strCache>
                <c:ptCount val="1"/>
                <c:pt idx="0">
                  <c:v>MISO</c:v>
                </c:pt>
              </c:strCache>
            </c:strRef>
          </c:tx>
          <c:spPr>
            <a:ln w="22225" cap="rnd">
              <a:solidFill>
                <a:schemeClr val="accent3"/>
              </a:solidFill>
              <a:round/>
            </a:ln>
            <a:effectLst/>
          </c:spPr>
          <c:marker>
            <c:symbol val="circle"/>
            <c:size val="6"/>
            <c:spPr>
              <a:solidFill>
                <a:schemeClr val="accent3"/>
              </a:solidFill>
              <a:ln w="9525">
                <a:solidFill>
                  <a:schemeClr val="accent3"/>
                </a:solidFill>
              </a:ln>
              <a:effectLst/>
            </c:spPr>
          </c:marker>
          <c:xVal>
            <c:numRef>
              <c:f>'Value Relative to Flat Block'!$C$26:$C$39</c:f>
              <c:numCache>
                <c:formatCode>0.0%</c:formatCode>
                <c:ptCount val="14"/>
                <c:pt idx="0">
                  <c:v>1.4841610830650562E-2</c:v>
                </c:pt>
                <c:pt idx="1">
                  <c:v>2.7144582757970694E-2</c:v>
                </c:pt>
                <c:pt idx="2">
                  <c:v>3.4189193876656317E-2</c:v>
                </c:pt>
                <c:pt idx="3">
                  <c:v>4.5605060762829677E-2</c:v>
                </c:pt>
                <c:pt idx="4">
                  <c:v>6.2146602566523858E-2</c:v>
                </c:pt>
                <c:pt idx="5">
                  <c:v>6.8539033685138209E-2</c:v>
                </c:pt>
                <c:pt idx="6">
                  <c:v>5.6750858070523609E-2</c:v>
                </c:pt>
                <c:pt idx="7">
                  <c:v>6.2222166550290448E-2</c:v>
                </c:pt>
                <c:pt idx="8">
                  <c:v>6.9030765027562363E-2</c:v>
                </c:pt>
                <c:pt idx="9">
                  <c:v>7.6934712784517176E-2</c:v>
                </c:pt>
                <c:pt idx="10">
                  <c:v>7.3373242214981677E-2</c:v>
                </c:pt>
                <c:pt idx="11">
                  <c:v>8.5031755690358646E-2</c:v>
                </c:pt>
                <c:pt idx="12">
                  <c:v>0.1097422847045674</c:v>
                </c:pt>
                <c:pt idx="13">
                  <c:v>0.12040138799509099</c:v>
                </c:pt>
              </c:numCache>
            </c:numRef>
          </c:xVal>
          <c:yVal>
            <c:numRef>
              <c:f>'Value Relative to Flat Block'!$B$26:$B$39</c:f>
              <c:numCache>
                <c:formatCode>0.0</c:formatCode>
                <c:ptCount val="14"/>
                <c:pt idx="0">
                  <c:v>0.80133773966134236</c:v>
                </c:pt>
                <c:pt idx="1">
                  <c:v>0.75059348332960307</c:v>
                </c:pt>
                <c:pt idx="2">
                  <c:v>0.6466890689383985</c:v>
                </c:pt>
                <c:pt idx="3">
                  <c:v>0.57174387973321039</c:v>
                </c:pt>
                <c:pt idx="4">
                  <c:v>0.56560604515089763</c:v>
                </c:pt>
                <c:pt idx="5">
                  <c:v>0.60238910890202146</c:v>
                </c:pt>
                <c:pt idx="6">
                  <c:v>0.57953899715360357</c:v>
                </c:pt>
                <c:pt idx="7">
                  <c:v>0.62210918994339648</c:v>
                </c:pt>
                <c:pt idx="8">
                  <c:v>0.67529116631705455</c:v>
                </c:pt>
                <c:pt idx="9">
                  <c:v>0.70868811294752609</c:v>
                </c:pt>
                <c:pt idx="10">
                  <c:v>0.74835613254348532</c:v>
                </c:pt>
                <c:pt idx="11">
                  <c:v>0.72085101958767761</c:v>
                </c:pt>
                <c:pt idx="12">
                  <c:v>0.54152310265918302</c:v>
                </c:pt>
                <c:pt idx="13">
                  <c:v>0.46371637440105401</c:v>
                </c:pt>
              </c:numCache>
            </c:numRef>
          </c:yVal>
          <c:smooth val="0"/>
          <c:extLst>
            <c:ext xmlns:c16="http://schemas.microsoft.com/office/drawing/2014/chart" uri="{C3380CC4-5D6E-409C-BE32-E72D297353CC}">
              <c16:uniqueId val="{00000000-26CA-4BB1-BC19-A9440A0B1C67}"/>
            </c:ext>
          </c:extLst>
        </c:ser>
        <c:ser>
          <c:idx val="1"/>
          <c:order val="1"/>
          <c:tx>
            <c:strRef>
              <c:f>'Value Relative to Flat Block'!$D$24:$E$24</c:f>
              <c:strCache>
                <c:ptCount val="1"/>
                <c:pt idx="0">
                  <c:v>CAISO</c:v>
                </c:pt>
              </c:strCache>
            </c:strRef>
          </c:tx>
          <c:spPr>
            <a:ln w="22225" cap="rnd">
              <a:solidFill>
                <a:schemeClr val="accent4">
                  <a:lumMod val="75000"/>
                </a:schemeClr>
              </a:solidFill>
              <a:round/>
            </a:ln>
            <a:effectLst/>
          </c:spPr>
          <c:marker>
            <c:symbol val="circle"/>
            <c:size val="6"/>
            <c:spPr>
              <a:solidFill>
                <a:schemeClr val="accent4">
                  <a:lumMod val="75000"/>
                </a:schemeClr>
              </a:solidFill>
              <a:ln w="9525">
                <a:solidFill>
                  <a:schemeClr val="accent4">
                    <a:lumMod val="75000"/>
                  </a:schemeClr>
                </a:solidFill>
              </a:ln>
              <a:effectLst/>
            </c:spPr>
          </c:marker>
          <c:xVal>
            <c:numRef>
              <c:f>'Value Relative to Flat Block'!$E$26:$E$39</c:f>
              <c:numCache>
                <c:formatCode>0.0</c:formatCode>
                <c:ptCount val="14"/>
                <c:pt idx="3" formatCode="0.0%">
                  <c:v>3.1618352102100497E-2</c:v>
                </c:pt>
                <c:pt idx="4" formatCode="0.0%">
                  <c:v>3.9680750835268952E-2</c:v>
                </c:pt>
                <c:pt idx="5" formatCode="0.0%">
                  <c:v>5.3956390011643679E-2</c:v>
                </c:pt>
                <c:pt idx="6" formatCode="0.0%">
                  <c:v>5.4854285895126774E-2</c:v>
                </c:pt>
                <c:pt idx="7" formatCode="0.0%">
                  <c:v>5.1728705484988431E-2</c:v>
                </c:pt>
                <c:pt idx="8" formatCode="0.0%">
                  <c:v>5.8346460835373759E-2</c:v>
                </c:pt>
                <c:pt idx="9" formatCode="0.0%">
                  <c:v>5.8206020100819246E-2</c:v>
                </c:pt>
                <c:pt idx="10" formatCode="0.0%">
                  <c:v>6.9753107463448275E-2</c:v>
                </c:pt>
                <c:pt idx="11" formatCode="0.0%">
                  <c:v>6.9055442551545165E-2</c:v>
                </c:pt>
                <c:pt idx="12" formatCode="0.0%">
                  <c:v>6.6247617339671883E-2</c:v>
                </c:pt>
                <c:pt idx="13" formatCode="0.0%">
                  <c:v>8.4329112702536305E-2</c:v>
                </c:pt>
              </c:numCache>
            </c:numRef>
          </c:xVal>
          <c:yVal>
            <c:numRef>
              <c:f>'Value Relative to Flat Block'!$D$26:$D$39</c:f>
              <c:numCache>
                <c:formatCode>0.0</c:formatCode>
                <c:ptCount val="14"/>
                <c:pt idx="3">
                  <c:v>0.88954068088684646</c:v>
                </c:pt>
                <c:pt idx="4">
                  <c:v>0.99079854580061166</c:v>
                </c:pt>
                <c:pt idx="5">
                  <c:v>0.8904358985395866</c:v>
                </c:pt>
                <c:pt idx="6">
                  <c:v>0.91049937116236623</c:v>
                </c:pt>
                <c:pt idx="7">
                  <c:v>0.87235465541714152</c:v>
                </c:pt>
                <c:pt idx="8">
                  <c:v>0.97407482283810232</c:v>
                </c:pt>
                <c:pt idx="9">
                  <c:v>0.97806592171168771</c:v>
                </c:pt>
                <c:pt idx="10">
                  <c:v>1.0092626052056988</c:v>
                </c:pt>
                <c:pt idx="11">
                  <c:v>1.020044614634311</c:v>
                </c:pt>
                <c:pt idx="12">
                  <c:v>0.84603706497602804</c:v>
                </c:pt>
                <c:pt idx="13">
                  <c:v>0.85080999342589403</c:v>
                </c:pt>
              </c:numCache>
            </c:numRef>
          </c:yVal>
          <c:smooth val="0"/>
          <c:extLst>
            <c:ext xmlns:c16="http://schemas.microsoft.com/office/drawing/2014/chart" uri="{C3380CC4-5D6E-409C-BE32-E72D297353CC}">
              <c16:uniqueId val="{00000001-26CA-4BB1-BC19-A9440A0B1C67}"/>
            </c:ext>
          </c:extLst>
        </c:ser>
        <c:ser>
          <c:idx val="2"/>
          <c:order val="2"/>
          <c:tx>
            <c:strRef>
              <c:f>'Value Relative to Flat Block'!$F$24:$G$24</c:f>
              <c:strCache>
                <c:ptCount val="1"/>
                <c:pt idx="0">
                  <c:v>SPP</c:v>
                </c:pt>
              </c:strCache>
            </c:strRef>
          </c:tx>
          <c:spPr>
            <a:ln w="25400" cap="rnd">
              <a:solidFill>
                <a:schemeClr val="bg2">
                  <a:lumMod val="50000"/>
                </a:schemeClr>
              </a:solidFill>
              <a:round/>
            </a:ln>
            <a:effectLst/>
          </c:spPr>
          <c:marker>
            <c:symbol val="circle"/>
            <c:size val="7"/>
            <c:spPr>
              <a:solidFill>
                <a:schemeClr val="bg2">
                  <a:lumMod val="50000"/>
                </a:schemeClr>
              </a:solidFill>
              <a:ln w="9525">
                <a:solidFill>
                  <a:schemeClr val="bg2">
                    <a:lumMod val="50000"/>
                  </a:schemeClr>
                </a:solidFill>
              </a:ln>
              <a:effectLst/>
            </c:spPr>
          </c:marker>
          <c:xVal>
            <c:numRef>
              <c:f>'Value Relative to Flat Block'!$G$26:$G$39</c:f>
              <c:numCache>
                <c:formatCode>0.0%</c:formatCode>
                <c:ptCount val="14"/>
                <c:pt idx="0">
                  <c:v>3.6635432591642064E-2</c:v>
                </c:pt>
                <c:pt idx="1">
                  <c:v>5.103059383059759E-2</c:v>
                </c:pt>
                <c:pt idx="2">
                  <c:v>4.5394178493914382E-2</c:v>
                </c:pt>
                <c:pt idx="3">
                  <c:v>5.4667323377177092E-2</c:v>
                </c:pt>
                <c:pt idx="4">
                  <c:v>7.7626248854406443E-2</c:v>
                </c:pt>
                <c:pt idx="5">
                  <c:v>0.11019423426883852</c:v>
                </c:pt>
                <c:pt idx="6">
                  <c:v>0.11964950573242429</c:v>
                </c:pt>
                <c:pt idx="7">
                  <c:v>0.13476785886017098</c:v>
                </c:pt>
                <c:pt idx="8">
                  <c:v>0.1753955115969352</c:v>
                </c:pt>
                <c:pt idx="9">
                  <c:v>0.22980084269956411</c:v>
                </c:pt>
                <c:pt idx="10">
                  <c:v>0.23830811558442855</c:v>
                </c:pt>
                <c:pt idx="11">
                  <c:v>0.27515558289891862</c:v>
                </c:pt>
                <c:pt idx="12">
                  <c:v>0.31263480564490165</c:v>
                </c:pt>
                <c:pt idx="13">
                  <c:v>0.348442520503215</c:v>
                </c:pt>
              </c:numCache>
            </c:numRef>
          </c:xVal>
          <c:yVal>
            <c:numRef>
              <c:f>'Value Relative to Flat Block'!$F$26:$F$39</c:f>
              <c:numCache>
                <c:formatCode>0.0</c:formatCode>
                <c:ptCount val="14"/>
                <c:pt idx="0">
                  <c:v>0.85755180458176006</c:v>
                </c:pt>
                <c:pt idx="1">
                  <c:v>0.76061209884634651</c:v>
                </c:pt>
                <c:pt idx="2">
                  <c:v>0.76662087962273817</c:v>
                </c:pt>
                <c:pt idx="3">
                  <c:v>0.8105117112479614</c:v>
                </c:pt>
                <c:pt idx="4">
                  <c:v>0.94890771380002303</c:v>
                </c:pt>
                <c:pt idx="5">
                  <c:v>0.71338388201685854</c:v>
                </c:pt>
                <c:pt idx="6">
                  <c:v>0.65162189828589734</c:v>
                </c:pt>
                <c:pt idx="7">
                  <c:v>0.72513364623557697</c:v>
                </c:pt>
                <c:pt idx="8">
                  <c:v>0.6254421836146058</c:v>
                </c:pt>
                <c:pt idx="9">
                  <c:v>0.48982322537989825</c:v>
                </c:pt>
                <c:pt idx="10">
                  <c:v>0.61515726613143618</c:v>
                </c:pt>
                <c:pt idx="11">
                  <c:v>0.5105466817234654</c:v>
                </c:pt>
                <c:pt idx="12">
                  <c:v>0.54321382016667796</c:v>
                </c:pt>
                <c:pt idx="13">
                  <c:v>0.40707038752021202</c:v>
                </c:pt>
              </c:numCache>
            </c:numRef>
          </c:yVal>
          <c:smooth val="0"/>
          <c:extLst>
            <c:ext xmlns:c16="http://schemas.microsoft.com/office/drawing/2014/chart" uri="{C3380CC4-5D6E-409C-BE32-E72D297353CC}">
              <c16:uniqueId val="{00000002-26CA-4BB1-BC19-A9440A0B1C67}"/>
            </c:ext>
          </c:extLst>
        </c:ser>
        <c:ser>
          <c:idx val="3"/>
          <c:order val="3"/>
          <c:tx>
            <c:strRef>
              <c:f>'Value Relative to Flat Block'!$H$24:$I$24</c:f>
              <c:strCache>
                <c:ptCount val="1"/>
                <c:pt idx="0">
                  <c:v>NYISO</c:v>
                </c:pt>
              </c:strCache>
            </c:strRef>
          </c:tx>
          <c:spPr>
            <a:ln w="19050"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xVal>
            <c:numRef>
              <c:f>'Value Relative to Flat Block'!$I$26:$I$39</c:f>
              <c:numCache>
                <c:formatCode>0.0</c:formatCode>
                <c:ptCount val="14"/>
                <c:pt idx="4" formatCode="0.0%">
                  <c:v>1.8599999999999998E-2</c:v>
                </c:pt>
                <c:pt idx="5" formatCode="0.0%">
                  <c:v>2.1600000000000001E-2</c:v>
                </c:pt>
                <c:pt idx="6" formatCode="0.0%">
                  <c:v>2.4799999999999999E-2</c:v>
                </c:pt>
                <c:pt idx="7" formatCode="0.0%">
                  <c:v>2.4199999999999999E-2</c:v>
                </c:pt>
                <c:pt idx="8" formatCode="0.0%">
                  <c:v>2.430476619838487E-2</c:v>
                </c:pt>
                <c:pt idx="9" formatCode="0.0%">
                  <c:v>2.6504431718562923E-2</c:v>
                </c:pt>
                <c:pt idx="10" formatCode="0.0%">
                  <c:v>2.4513635815240221E-2</c:v>
                </c:pt>
                <c:pt idx="11" formatCode="0.0%">
                  <c:v>2.8365422591698618E-2</c:v>
                </c:pt>
                <c:pt idx="12" formatCode="0.0%">
                  <c:v>2.9443638368959683E-2</c:v>
                </c:pt>
                <c:pt idx="13" formatCode="0.0%">
                  <c:v>2.66557430391164E-2</c:v>
                </c:pt>
              </c:numCache>
            </c:numRef>
          </c:xVal>
          <c:yVal>
            <c:numRef>
              <c:f>'Value Relative to Flat Block'!$H$26:$H$39</c:f>
              <c:numCache>
                <c:formatCode>0.0</c:formatCode>
                <c:ptCount val="14"/>
                <c:pt idx="4">
                  <c:v>0.65983177804025939</c:v>
                </c:pt>
                <c:pt idx="5">
                  <c:v>0.65794947492782685</c:v>
                </c:pt>
                <c:pt idx="6">
                  <c:v>0.67385489117568398</c:v>
                </c:pt>
                <c:pt idx="7">
                  <c:v>0.60853683596212338</c:v>
                </c:pt>
                <c:pt idx="8">
                  <c:v>0.53423366322480215</c:v>
                </c:pt>
                <c:pt idx="9">
                  <c:v>0.58402667822837151</c:v>
                </c:pt>
                <c:pt idx="10">
                  <c:v>0.64294832927913836</c:v>
                </c:pt>
                <c:pt idx="11">
                  <c:v>0.61575502221558009</c:v>
                </c:pt>
                <c:pt idx="12">
                  <c:v>0.59008298415544502</c:v>
                </c:pt>
                <c:pt idx="13">
                  <c:v>0.582176438757258</c:v>
                </c:pt>
              </c:numCache>
            </c:numRef>
          </c:yVal>
          <c:smooth val="0"/>
          <c:extLst>
            <c:ext xmlns:c16="http://schemas.microsoft.com/office/drawing/2014/chart" uri="{C3380CC4-5D6E-409C-BE32-E72D297353CC}">
              <c16:uniqueId val="{00000003-26CA-4BB1-BC19-A9440A0B1C67}"/>
            </c:ext>
          </c:extLst>
        </c:ser>
        <c:ser>
          <c:idx val="4"/>
          <c:order val="4"/>
          <c:tx>
            <c:strRef>
              <c:f>'Value Relative to Flat Block'!$J$24:$K$24</c:f>
              <c:strCache>
                <c:ptCount val="1"/>
                <c:pt idx="0">
                  <c:v>PJM</c:v>
                </c:pt>
              </c:strCache>
            </c:strRef>
          </c:tx>
          <c:spPr>
            <a:ln w="19050"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xVal>
            <c:numRef>
              <c:f>'Value Relative to Flat Block'!$K$26:$K$39</c:f>
              <c:numCache>
                <c:formatCode>0.0</c:formatCode>
                <c:ptCount val="14"/>
                <c:pt idx="4" formatCode="0.0%">
                  <c:v>1.6899999999999998E-2</c:v>
                </c:pt>
                <c:pt idx="5" formatCode="0.0%">
                  <c:v>1.8700000000000001E-2</c:v>
                </c:pt>
                <c:pt idx="6" formatCode="0.0%">
                  <c:v>1.9400000000000001E-2</c:v>
                </c:pt>
                <c:pt idx="7" formatCode="0.0%">
                  <c:v>2.0899999999999998E-2</c:v>
                </c:pt>
                <c:pt idx="8" formatCode="0.0%">
                  <c:v>2.1067301071539896E-2</c:v>
                </c:pt>
                <c:pt idx="9" formatCode="0.0%">
                  <c:v>2.6266978674903921E-2</c:v>
                </c:pt>
                <c:pt idx="10" formatCode="0.0%">
                  <c:v>2.6507249628195544E-2</c:v>
                </c:pt>
                <c:pt idx="11" formatCode="0.0%">
                  <c:v>3.031481243486174E-2</c:v>
                </c:pt>
                <c:pt idx="12" formatCode="0.0%">
                  <c:v>3.4005868160254672E-2</c:v>
                </c:pt>
                <c:pt idx="13" formatCode="0.0%">
                  <c:v>3.5270789464212603E-2</c:v>
                </c:pt>
              </c:numCache>
            </c:numRef>
          </c:xVal>
          <c:yVal>
            <c:numRef>
              <c:f>'Value Relative to Flat Block'!$J$26:$J$39</c:f>
              <c:numCache>
                <c:formatCode>0.0</c:formatCode>
                <c:ptCount val="14"/>
                <c:pt idx="4">
                  <c:v>0.7754053809562147</c:v>
                </c:pt>
                <c:pt idx="5">
                  <c:v>0.74350689708045292</c:v>
                </c:pt>
                <c:pt idx="6">
                  <c:v>0.73178184138736624</c:v>
                </c:pt>
                <c:pt idx="7">
                  <c:v>0.75969378113702479</c:v>
                </c:pt>
                <c:pt idx="8">
                  <c:v>0.78580718165816021</c:v>
                </c:pt>
                <c:pt idx="9">
                  <c:v>0.76127773490262451</c:v>
                </c:pt>
                <c:pt idx="10">
                  <c:v>0.79462223201192383</c:v>
                </c:pt>
                <c:pt idx="11">
                  <c:v>0.8221079014204552</c:v>
                </c:pt>
                <c:pt idx="12">
                  <c:v>0.83446509410942404</c:v>
                </c:pt>
                <c:pt idx="13">
                  <c:v>0.78878594087599296</c:v>
                </c:pt>
              </c:numCache>
            </c:numRef>
          </c:yVal>
          <c:smooth val="0"/>
          <c:extLst>
            <c:ext xmlns:c16="http://schemas.microsoft.com/office/drawing/2014/chart" uri="{C3380CC4-5D6E-409C-BE32-E72D297353CC}">
              <c16:uniqueId val="{00000004-26CA-4BB1-BC19-A9440A0B1C67}"/>
            </c:ext>
          </c:extLst>
        </c:ser>
        <c:ser>
          <c:idx val="5"/>
          <c:order val="5"/>
          <c:tx>
            <c:strRef>
              <c:f>'Value Relative to Flat Block'!$L$24:$M$24</c:f>
              <c:strCache>
                <c:ptCount val="1"/>
                <c:pt idx="0">
                  <c:v>ISO-NE</c:v>
                </c:pt>
              </c:strCache>
            </c:strRef>
          </c:tx>
          <c:spPr>
            <a:ln w="22225" cap="rnd">
              <a:solidFill>
                <a:schemeClr val="accent1">
                  <a:lumMod val="60000"/>
                  <a:lumOff val="40000"/>
                </a:schemeClr>
              </a:solidFill>
              <a:round/>
            </a:ln>
            <a:effectLst/>
          </c:spPr>
          <c:marker>
            <c:symbol val="circle"/>
            <c:size val="6"/>
            <c:spPr>
              <a:solidFill>
                <a:schemeClr val="accent1">
                  <a:lumMod val="60000"/>
                  <a:lumOff val="40000"/>
                </a:schemeClr>
              </a:solidFill>
              <a:ln w="9525">
                <a:solidFill>
                  <a:schemeClr val="accent1">
                    <a:lumMod val="60000"/>
                    <a:lumOff val="40000"/>
                  </a:schemeClr>
                </a:solidFill>
              </a:ln>
              <a:effectLst/>
            </c:spPr>
          </c:marker>
          <c:xVal>
            <c:numRef>
              <c:f>'Value Relative to Flat Block'!$M$26:$M$39</c:f>
              <c:numCache>
                <c:formatCode>0.0</c:formatCode>
                <c:ptCount val="14"/>
                <c:pt idx="3" formatCode="0.0%">
                  <c:v>5.9935901460933128E-3</c:v>
                </c:pt>
                <c:pt idx="4" formatCode="0.0%">
                  <c:v>9.2985939594640663E-3</c:v>
                </c:pt>
                <c:pt idx="5" formatCode="0.0%">
                  <c:v>1.3884132134820124E-2</c:v>
                </c:pt>
                <c:pt idx="6" formatCode="0.0%">
                  <c:v>1.5323891458484768E-2</c:v>
                </c:pt>
                <c:pt idx="7" formatCode="0.0%">
                  <c:v>1.7218011871252735E-2</c:v>
                </c:pt>
                <c:pt idx="8" formatCode="0.0%">
                  <c:v>2.0354116247077891E-2</c:v>
                </c:pt>
                <c:pt idx="9" formatCode="0.0%">
                  <c:v>2.7074867383188383E-2</c:v>
                </c:pt>
                <c:pt idx="10" formatCode="0.0%">
                  <c:v>2.7177077058750325E-2</c:v>
                </c:pt>
                <c:pt idx="11" formatCode="0.0%">
                  <c:v>2.9347936942436918E-2</c:v>
                </c:pt>
                <c:pt idx="12" formatCode="0.0%">
                  <c:v>3.0391996541923646E-2</c:v>
                </c:pt>
                <c:pt idx="13" formatCode="0.0%">
                  <c:v>2.9516533664061199E-2</c:v>
                </c:pt>
              </c:numCache>
            </c:numRef>
          </c:xVal>
          <c:yVal>
            <c:numRef>
              <c:f>'Value Relative to Flat Block'!$L$26:$L$39</c:f>
              <c:numCache>
                <c:formatCode>0.0</c:formatCode>
                <c:ptCount val="14"/>
                <c:pt idx="3">
                  <c:v>0.85772764803461166</c:v>
                </c:pt>
                <c:pt idx="4">
                  <c:v>0.94062540970381237</c:v>
                </c:pt>
                <c:pt idx="5">
                  <c:v>0.95761968830046174</c:v>
                </c:pt>
                <c:pt idx="6">
                  <c:v>0.97689048014765845</c:v>
                </c:pt>
                <c:pt idx="7">
                  <c:v>0.8643820315676698</c:v>
                </c:pt>
                <c:pt idx="8">
                  <c:v>0.85562367240940473</c:v>
                </c:pt>
                <c:pt idx="9">
                  <c:v>0.68705307089174816</c:v>
                </c:pt>
                <c:pt idx="10">
                  <c:v>0.74375829652287162</c:v>
                </c:pt>
                <c:pt idx="11">
                  <c:v>0.73260149820865317</c:v>
                </c:pt>
                <c:pt idx="12">
                  <c:v>0.81579124900943401</c:v>
                </c:pt>
                <c:pt idx="13">
                  <c:v>0.87021452556245704</c:v>
                </c:pt>
              </c:numCache>
            </c:numRef>
          </c:yVal>
          <c:smooth val="0"/>
          <c:extLst>
            <c:ext xmlns:c16="http://schemas.microsoft.com/office/drawing/2014/chart" uri="{C3380CC4-5D6E-409C-BE32-E72D297353CC}">
              <c16:uniqueId val="{00000005-26CA-4BB1-BC19-A9440A0B1C67}"/>
            </c:ext>
          </c:extLst>
        </c:ser>
        <c:ser>
          <c:idx val="6"/>
          <c:order val="6"/>
          <c:tx>
            <c:strRef>
              <c:f>'Value Relative to Flat Block'!$N$24:$O$24</c:f>
              <c:strCache>
                <c:ptCount val="1"/>
                <c:pt idx="0">
                  <c:v>ERCOT</c:v>
                </c:pt>
              </c:strCache>
            </c:strRef>
          </c:tx>
          <c:spPr>
            <a:ln w="25400" cap="rnd">
              <a:solidFill>
                <a:schemeClr val="tx1">
                  <a:lumMod val="65000"/>
                  <a:lumOff val="35000"/>
                </a:schemeClr>
              </a:solidFill>
              <a:round/>
            </a:ln>
            <a:effectLst/>
          </c:spPr>
          <c:marker>
            <c:symbol val="circle"/>
            <c:size val="7"/>
            <c:spPr>
              <a:solidFill>
                <a:schemeClr val="tx1">
                  <a:lumMod val="65000"/>
                  <a:lumOff val="35000"/>
                </a:schemeClr>
              </a:solidFill>
              <a:ln w="9525">
                <a:solidFill>
                  <a:schemeClr val="tx1">
                    <a:lumMod val="65000"/>
                    <a:lumOff val="35000"/>
                  </a:schemeClr>
                </a:solidFill>
              </a:ln>
              <a:effectLst/>
            </c:spPr>
          </c:marker>
          <c:xVal>
            <c:numRef>
              <c:f>'Value Relative to Flat Block'!$O$26:$O$39</c:f>
              <c:numCache>
                <c:formatCode>0.0%</c:formatCode>
                <c:ptCount val="14"/>
                <c:pt idx="0">
                  <c:v>4.8775053757538635E-2</c:v>
                </c:pt>
                <c:pt idx="1">
                  <c:v>6.1021251014030088E-2</c:v>
                </c:pt>
                <c:pt idx="2">
                  <c:v>7.7448550468361813E-2</c:v>
                </c:pt>
                <c:pt idx="3">
                  <c:v>8.4463839780662103E-2</c:v>
                </c:pt>
                <c:pt idx="4">
                  <c:v>9.174225231080424E-2</c:v>
                </c:pt>
                <c:pt idx="5">
                  <c:v>9.8603196473158863E-2</c:v>
                </c:pt>
                <c:pt idx="6">
                  <c:v>0.10626141389337818</c:v>
                </c:pt>
                <c:pt idx="7">
                  <c:v>0.11728964096182155</c:v>
                </c:pt>
                <c:pt idx="8">
                  <c:v>0.15104552214131972</c:v>
                </c:pt>
                <c:pt idx="9">
                  <c:v>0.17369872722552712</c:v>
                </c:pt>
                <c:pt idx="10">
                  <c:v>0.1851303609020209</c:v>
                </c:pt>
                <c:pt idx="11">
                  <c:v>0.19934589183745816</c:v>
                </c:pt>
                <c:pt idx="12">
                  <c:v>0.22733679283581154</c:v>
                </c:pt>
                <c:pt idx="13">
                  <c:v>0.241706193473986</c:v>
                </c:pt>
              </c:numCache>
            </c:numRef>
          </c:xVal>
          <c:yVal>
            <c:numRef>
              <c:f>'Value Relative to Flat Block'!$N$26:$N$39</c:f>
              <c:numCache>
                <c:formatCode>0.0</c:formatCode>
                <c:ptCount val="14"/>
                <c:pt idx="0">
                  <c:v>0.46870353743096543</c:v>
                </c:pt>
                <c:pt idx="1">
                  <c:v>0.56490650215794069</c:v>
                </c:pt>
                <c:pt idx="2">
                  <c:v>0.62424738261611834</c:v>
                </c:pt>
                <c:pt idx="3">
                  <c:v>0.51420146407769562</c:v>
                </c:pt>
                <c:pt idx="4">
                  <c:v>0.6386960271007085</c:v>
                </c:pt>
                <c:pt idx="5">
                  <c:v>0.79816024203458558</c:v>
                </c:pt>
                <c:pt idx="6">
                  <c:v>0.80365414066938057</c:v>
                </c:pt>
                <c:pt idx="7">
                  <c:v>0.76627505295929665</c:v>
                </c:pt>
                <c:pt idx="8">
                  <c:v>0.74490204246830616</c:v>
                </c:pt>
                <c:pt idx="9">
                  <c:v>0.61197981397695145</c:v>
                </c:pt>
                <c:pt idx="10">
                  <c:v>0.61766634421509559</c:v>
                </c:pt>
                <c:pt idx="11">
                  <c:v>0.56935014998476552</c:v>
                </c:pt>
                <c:pt idx="12">
                  <c:v>0.51872008684581405</c:v>
                </c:pt>
                <c:pt idx="13">
                  <c:v>0.213360341021296</c:v>
                </c:pt>
              </c:numCache>
            </c:numRef>
          </c:yVal>
          <c:smooth val="0"/>
          <c:extLst>
            <c:ext xmlns:c16="http://schemas.microsoft.com/office/drawing/2014/chart" uri="{C3380CC4-5D6E-409C-BE32-E72D297353CC}">
              <c16:uniqueId val="{00000006-26CA-4BB1-BC19-A9440A0B1C67}"/>
            </c:ext>
          </c:extLst>
        </c:ser>
        <c:dLbls>
          <c:showLegendKey val="0"/>
          <c:showVal val="0"/>
          <c:showCatName val="0"/>
          <c:showSerName val="0"/>
          <c:showPercent val="0"/>
          <c:showBubbleSize val="0"/>
        </c:dLbls>
        <c:axId val="2079200104"/>
        <c:axId val="2079208680"/>
      </c:scatterChart>
      <c:valAx>
        <c:axId val="2079200104"/>
        <c:scaling>
          <c:orientation val="minMax"/>
          <c:max val="0.35000000000000003"/>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Wind Penetration</a:t>
                </a:r>
              </a:p>
            </c:rich>
          </c:tx>
          <c:layout>
            <c:manualLayout>
              <c:xMode val="edge"/>
              <c:yMode val="edge"/>
              <c:x val="0.42788478363281501"/>
              <c:y val="0.93841457317835297"/>
            </c:manualLayout>
          </c:layout>
          <c:overlay val="0"/>
          <c:spPr>
            <a:noFill/>
            <a:ln>
              <a:noFill/>
            </a:ln>
            <a:effectLst/>
          </c:spPr>
        </c:title>
        <c:numFmt formatCode="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8680"/>
        <c:crosses val="autoZero"/>
        <c:crossBetween val="midCat"/>
      </c:valAx>
      <c:valAx>
        <c:axId val="2079208680"/>
        <c:scaling>
          <c:orientation val="minMax"/>
        </c:scaling>
        <c:delete val="0"/>
        <c:axPos val="l"/>
        <c:majorGridlines>
          <c:spPr>
            <a:ln w="3175" cap="flat" cmpd="sng" algn="ctr">
              <a:solidFill>
                <a:schemeClr val="bg1">
                  <a:lumMod val="75000"/>
                </a:schemeClr>
              </a:solidFill>
              <a:round/>
            </a:ln>
            <a:effectLst/>
          </c:spPr>
        </c:majorGridlines>
        <c:title>
          <c:tx>
            <c:rich>
              <a:bodyPr rot="0" spcFirstLastPara="1" vertOverflow="ellipsis"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Wind Value Factor</a:t>
                </a:r>
              </a:p>
            </c:rich>
          </c:tx>
          <c:layout>
            <c:manualLayout>
              <c:xMode val="edge"/>
              <c:yMode val="edge"/>
              <c:x val="5.9829059829059799E-3"/>
              <c:y val="2.25453068366454E-2"/>
            </c:manualLayout>
          </c:layout>
          <c:overlay val="0"/>
          <c:spPr>
            <a:noFill/>
            <a:ln>
              <a:noFill/>
            </a:ln>
            <a:effectLst/>
          </c:spPr>
        </c:title>
        <c:numFmt formatCode="0.0" sourceLinked="1"/>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079200104"/>
        <c:crosses val="autoZero"/>
        <c:crossBetween val="midCat"/>
      </c:valAx>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a:solidFill>
                  <a:sysClr val="windowText" lastClr="000000"/>
                </a:solidFill>
              </a:rPr>
              <a:t>Wholesale Market Value in 2021 (2021 $/MWh)</a:t>
            </a:r>
          </a:p>
        </c:rich>
      </c:tx>
      <c:layout>
        <c:manualLayout>
          <c:xMode val="edge"/>
          <c:yMode val="edge"/>
          <c:x val="2.0903156336227204E-3"/>
          <c:y val="2.7330958630171235E-3"/>
        </c:manualLayout>
      </c:layout>
      <c:overlay val="0"/>
      <c:spPr>
        <a:noFill/>
        <a:ln>
          <a:noFill/>
        </a:ln>
        <a:effectLst/>
      </c:spPr>
    </c:title>
    <c:autoTitleDeleted val="0"/>
    <c:plotArea>
      <c:layout>
        <c:manualLayout>
          <c:layoutTarget val="inner"/>
          <c:xMode val="edge"/>
          <c:yMode val="edge"/>
          <c:x val="5.1816407564439101E-2"/>
          <c:y val="0.10515873015873016"/>
          <c:w val="0.92467931893128696"/>
          <c:h val="0.68368266466691652"/>
        </c:manualLayout>
      </c:layout>
      <c:barChart>
        <c:barDir val="col"/>
        <c:grouping val="stacked"/>
        <c:varyColors val="0"/>
        <c:ser>
          <c:idx val="0"/>
          <c:order val="0"/>
          <c:tx>
            <c:strRef>
              <c:f>'Value Relative to Flat Block'!$A$45</c:f>
              <c:strCache>
                <c:ptCount val="1"/>
                <c:pt idx="0">
                  <c:v>energy value</c:v>
                </c:pt>
              </c:strCache>
            </c:strRef>
          </c:tx>
          <c:spPr>
            <a:solidFill>
              <a:schemeClr val="accent1"/>
            </a:solidFill>
            <a:ln>
              <a:noFill/>
            </a:ln>
            <a:effectLst/>
          </c:spPr>
          <c:invertIfNegative val="0"/>
          <c:cat>
            <c:strRef>
              <c:f>'Value Relative to Flat Block'!$B$44:$E$44</c:f>
              <c:strCache>
                <c:ptCount val="4"/>
                <c:pt idx="0">
                  <c:v>Flat block at all power plants</c:v>
                </c:pt>
                <c:pt idx="1">
                  <c:v>Wind profile at all power plants</c:v>
                </c:pt>
                <c:pt idx="2">
                  <c:v>Wind profile at wind plants</c:v>
                </c:pt>
                <c:pt idx="3">
                  <c:v>Wind profile at wind plants adjusted for curtailment</c:v>
                </c:pt>
              </c:strCache>
            </c:strRef>
          </c:cat>
          <c:val>
            <c:numRef>
              <c:f>'Value Relative to Flat Block'!$B$45:$E$45</c:f>
              <c:numCache>
                <c:formatCode>0.0</c:formatCode>
                <c:ptCount val="4"/>
                <c:pt idx="0">
                  <c:v>54.856351544438802</c:v>
                </c:pt>
                <c:pt idx="1">
                  <c:v>33.081147685896603</c:v>
                </c:pt>
                <c:pt idx="2">
                  <c:v>23.868300246489301</c:v>
                </c:pt>
                <c:pt idx="3">
                  <c:v>23.116348124188999</c:v>
                </c:pt>
              </c:numCache>
            </c:numRef>
          </c:val>
          <c:extLst>
            <c:ext xmlns:c16="http://schemas.microsoft.com/office/drawing/2014/chart" uri="{C3380CC4-5D6E-409C-BE32-E72D297353CC}">
              <c16:uniqueId val="{00000000-8A9D-49DC-9C83-E5467184ABBF}"/>
            </c:ext>
          </c:extLst>
        </c:ser>
        <c:ser>
          <c:idx val="1"/>
          <c:order val="1"/>
          <c:tx>
            <c:strRef>
              <c:f>'Value Relative to Flat Block'!$A$46</c:f>
              <c:strCache>
                <c:ptCount val="1"/>
                <c:pt idx="0">
                  <c:v>capacity value</c:v>
                </c:pt>
              </c:strCache>
            </c:strRef>
          </c:tx>
          <c:spPr>
            <a:solidFill>
              <a:schemeClr val="accent3"/>
            </a:solidFill>
            <a:ln>
              <a:noFill/>
            </a:ln>
            <a:effectLst/>
          </c:spPr>
          <c:invertIfNegative val="0"/>
          <c:cat>
            <c:strRef>
              <c:f>'Value Relative to Flat Block'!$B$44:$E$44</c:f>
              <c:strCache>
                <c:ptCount val="4"/>
                <c:pt idx="0">
                  <c:v>Flat block at all power plants</c:v>
                </c:pt>
                <c:pt idx="1">
                  <c:v>Wind profile at all power plants</c:v>
                </c:pt>
                <c:pt idx="2">
                  <c:v>Wind profile at wind plants</c:v>
                </c:pt>
                <c:pt idx="3">
                  <c:v>Wind profile at wind plants adjusted for curtailment</c:v>
                </c:pt>
              </c:strCache>
            </c:strRef>
          </c:cat>
          <c:val>
            <c:numRef>
              <c:f>'Value Relative to Flat Block'!$B$46:$E$46</c:f>
              <c:numCache>
                <c:formatCode>0.0</c:formatCode>
                <c:ptCount val="4"/>
                <c:pt idx="0">
                  <c:v>5.1558303695134997</c:v>
                </c:pt>
                <c:pt idx="1">
                  <c:v>2.9325942735521702</c:v>
                </c:pt>
                <c:pt idx="2">
                  <c:v>2.8972803509169802</c:v>
                </c:pt>
                <c:pt idx="3">
                  <c:v>2.7684135616097301</c:v>
                </c:pt>
              </c:numCache>
            </c:numRef>
          </c:val>
          <c:extLst>
            <c:ext xmlns:c16="http://schemas.microsoft.com/office/drawing/2014/chart" uri="{C3380CC4-5D6E-409C-BE32-E72D297353CC}">
              <c16:uniqueId val="{00000001-8A9D-49DC-9C83-E5467184ABBF}"/>
            </c:ext>
          </c:extLst>
        </c:ser>
        <c:dLbls>
          <c:showLegendKey val="0"/>
          <c:showVal val="0"/>
          <c:showCatName val="0"/>
          <c:showSerName val="0"/>
          <c:showPercent val="0"/>
          <c:showBubbleSize val="0"/>
        </c:dLbls>
        <c:gapWidth val="150"/>
        <c:overlap val="100"/>
        <c:axId val="2112501352"/>
        <c:axId val="2112504936"/>
      </c:barChart>
      <c:catAx>
        <c:axId val="2112501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504936"/>
        <c:crosses val="autoZero"/>
        <c:auto val="1"/>
        <c:lblAlgn val="ctr"/>
        <c:lblOffset val="100"/>
        <c:noMultiLvlLbl val="0"/>
      </c:catAx>
      <c:valAx>
        <c:axId val="2112504936"/>
        <c:scaling>
          <c:orientation val="minMax"/>
          <c:max val="65"/>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501352"/>
        <c:crosses val="autoZero"/>
        <c:crossBetween val="between"/>
        <c:majorUnit val="10"/>
      </c:valAx>
    </c:plotArea>
    <c:legend>
      <c:legendPos val="b"/>
      <c:legendEntry>
        <c:idx val="0"/>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Entry>
      <c:legendEntry>
        <c:idx val="1"/>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Entry>
      <c:layout>
        <c:manualLayout>
          <c:xMode val="edge"/>
          <c:yMode val="edge"/>
          <c:x val="0.64226719518784048"/>
          <c:y val="1.994450350456765E-2"/>
          <c:w val="0.33085032640150702"/>
          <c:h val="6.37429696287964E-2"/>
        </c:manualLayout>
      </c:layout>
      <c:overlay val="0"/>
      <c:spPr>
        <a:no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043980079413149"/>
          <c:y val="0.18536464191976004"/>
          <c:w val="0.796055925701595"/>
          <c:h val="0.79057492813398345"/>
        </c:manualLayout>
      </c:layout>
      <c:barChart>
        <c:barDir val="col"/>
        <c:grouping val="stacked"/>
        <c:varyColors val="0"/>
        <c:ser>
          <c:idx val="0"/>
          <c:order val="0"/>
          <c:tx>
            <c:strRef>
              <c:f>'Value Relative to Flat Block'!$D$77</c:f>
              <c:strCache>
                <c:ptCount val="1"/>
                <c:pt idx="0">
                  <c:v>Profile</c:v>
                </c:pt>
              </c:strCache>
            </c:strRef>
          </c:tx>
          <c:spPr>
            <a:solidFill>
              <a:schemeClr val="bg2">
                <a:lumMod val="50000"/>
              </a:schemeClr>
            </a:solidFill>
            <a:ln>
              <a:noFill/>
            </a:ln>
            <a:effectLst/>
          </c:spPr>
          <c:invertIfNegative val="0"/>
          <c:cat>
            <c:multiLvlStrRef>
              <c:f>'Value Relative to Flat Block'!$A$78:$B$84</c:f>
              <c:multiLvlStrCache>
                <c:ptCount val="7"/>
                <c:lvl>
                  <c:pt idx="0">
                    <c:v>$148/MWh</c:v>
                  </c:pt>
                  <c:pt idx="1">
                    <c:v>$46/MWh</c:v>
                  </c:pt>
                  <c:pt idx="2">
                    <c:v>$35/MWh</c:v>
                  </c:pt>
                  <c:pt idx="3">
                    <c:v>$39/MWh</c:v>
                  </c:pt>
                  <c:pt idx="4">
                    <c:v>$41/MWh</c:v>
                  </c:pt>
                  <c:pt idx="5">
                    <c:v>$56/MWh</c:v>
                  </c:pt>
                  <c:pt idx="6">
                    <c:v>$50/MWh</c:v>
                  </c:pt>
                </c:lvl>
                <c:lvl>
                  <c:pt idx="0">
                    <c:v>ERCOT </c:v>
                  </c:pt>
                  <c:pt idx="1">
                    <c:v>SPP </c:v>
                  </c:pt>
                  <c:pt idx="2">
                    <c:v>MISO </c:v>
                  </c:pt>
                  <c:pt idx="3">
                    <c:v>NYISO </c:v>
                  </c:pt>
                  <c:pt idx="4">
                    <c:v>PJM</c:v>
                  </c:pt>
                  <c:pt idx="5">
                    <c:v>CAISO </c:v>
                  </c:pt>
                  <c:pt idx="6">
                    <c:v>ISO-NE </c:v>
                  </c:pt>
                </c:lvl>
              </c:multiLvlStrCache>
            </c:multiLvlStrRef>
          </c:cat>
          <c:val>
            <c:numRef>
              <c:f>'Value Relative to Flat Block'!$D$78:$D$84</c:f>
              <c:numCache>
                <c:formatCode>0%</c:formatCode>
                <c:ptCount val="7"/>
                <c:pt idx="0">
                  <c:v>-0.71320304541448176</c:v>
                </c:pt>
                <c:pt idx="1">
                  <c:v>-0.41110667074454044</c:v>
                </c:pt>
                <c:pt idx="2">
                  <c:v>-0.10880480528447956</c:v>
                </c:pt>
                <c:pt idx="3">
                  <c:v>-0.13310112013566744</c:v>
                </c:pt>
                <c:pt idx="4">
                  <c:v>-0.11762596202464926</c:v>
                </c:pt>
                <c:pt idx="5">
                  <c:v>-0.12857563895119828</c:v>
                </c:pt>
                <c:pt idx="6">
                  <c:v>-2.8904663216965054E-2</c:v>
                </c:pt>
              </c:numCache>
            </c:numRef>
          </c:val>
          <c:extLst>
            <c:ext xmlns:c16="http://schemas.microsoft.com/office/drawing/2014/chart" uri="{C3380CC4-5D6E-409C-BE32-E72D297353CC}">
              <c16:uniqueId val="{00000000-C9DF-4059-943D-5CC64145C85B}"/>
            </c:ext>
          </c:extLst>
        </c:ser>
        <c:ser>
          <c:idx val="1"/>
          <c:order val="1"/>
          <c:tx>
            <c:strRef>
              <c:f>'Value Relative to Flat Block'!$E$77</c:f>
              <c:strCache>
                <c:ptCount val="1"/>
                <c:pt idx="0">
                  <c:v>Congestion</c:v>
                </c:pt>
              </c:strCache>
            </c:strRef>
          </c:tx>
          <c:spPr>
            <a:solidFill>
              <a:schemeClr val="accent5"/>
            </a:solidFill>
            <a:ln>
              <a:noFill/>
            </a:ln>
            <a:effectLst/>
          </c:spPr>
          <c:invertIfNegative val="0"/>
          <c:cat>
            <c:multiLvlStrRef>
              <c:f>'Value Relative to Flat Block'!$A$78:$B$84</c:f>
              <c:multiLvlStrCache>
                <c:ptCount val="7"/>
                <c:lvl>
                  <c:pt idx="0">
                    <c:v>$148/MWh</c:v>
                  </c:pt>
                  <c:pt idx="1">
                    <c:v>$46/MWh</c:v>
                  </c:pt>
                  <c:pt idx="2">
                    <c:v>$35/MWh</c:v>
                  </c:pt>
                  <c:pt idx="3">
                    <c:v>$39/MWh</c:v>
                  </c:pt>
                  <c:pt idx="4">
                    <c:v>$41/MWh</c:v>
                  </c:pt>
                  <c:pt idx="5">
                    <c:v>$56/MWh</c:v>
                  </c:pt>
                  <c:pt idx="6">
                    <c:v>$50/MWh</c:v>
                  </c:pt>
                </c:lvl>
                <c:lvl>
                  <c:pt idx="0">
                    <c:v>ERCOT </c:v>
                  </c:pt>
                  <c:pt idx="1">
                    <c:v>SPP </c:v>
                  </c:pt>
                  <c:pt idx="2">
                    <c:v>MISO </c:v>
                  </c:pt>
                  <c:pt idx="3">
                    <c:v>NYISO </c:v>
                  </c:pt>
                  <c:pt idx="4">
                    <c:v>PJM</c:v>
                  </c:pt>
                  <c:pt idx="5">
                    <c:v>CAISO </c:v>
                  </c:pt>
                  <c:pt idx="6">
                    <c:v>ISO-NE </c:v>
                  </c:pt>
                </c:lvl>
              </c:multiLvlStrCache>
            </c:multiLvlStrRef>
          </c:cat>
          <c:val>
            <c:numRef>
              <c:f>'Value Relative to Flat Block'!$E$78:$E$84</c:f>
              <c:numCache>
                <c:formatCode>0%</c:formatCode>
                <c:ptCount val="7"/>
                <c:pt idx="0">
                  <c:v>-6.5676828414629906E-2</c:v>
                </c:pt>
                <c:pt idx="1">
                  <c:v>-0.15708480643163697</c:v>
                </c:pt>
                <c:pt idx="2">
                  <c:v>-0.41546550217251704</c:v>
                </c:pt>
                <c:pt idx="3">
                  <c:v>-0.27477349354251712</c:v>
                </c:pt>
                <c:pt idx="4">
                  <c:v>-8.0734952647482983E-2</c:v>
                </c:pt>
                <c:pt idx="5">
                  <c:v>-1.7554344375196269E-2</c:v>
                </c:pt>
                <c:pt idx="6">
                  <c:v>-8.6872892633011498E-2</c:v>
                </c:pt>
              </c:numCache>
            </c:numRef>
          </c:val>
          <c:extLst>
            <c:ext xmlns:c16="http://schemas.microsoft.com/office/drawing/2014/chart" uri="{C3380CC4-5D6E-409C-BE32-E72D297353CC}">
              <c16:uniqueId val="{00000001-C9DF-4059-943D-5CC64145C85B}"/>
            </c:ext>
          </c:extLst>
        </c:ser>
        <c:ser>
          <c:idx val="2"/>
          <c:order val="2"/>
          <c:tx>
            <c:strRef>
              <c:f>'Value Relative to Flat Block'!$F$77</c:f>
              <c:strCache>
                <c:ptCount val="1"/>
                <c:pt idx="0">
                  <c:v>Curtailment</c:v>
                </c:pt>
              </c:strCache>
            </c:strRef>
          </c:tx>
          <c:spPr>
            <a:solidFill>
              <a:srgbClr val="C00000"/>
            </a:solidFill>
            <a:ln>
              <a:noFill/>
            </a:ln>
            <a:effectLst/>
          </c:spPr>
          <c:invertIfNegative val="0"/>
          <c:cat>
            <c:multiLvlStrRef>
              <c:f>'Value Relative to Flat Block'!$A$78:$B$84</c:f>
              <c:multiLvlStrCache>
                <c:ptCount val="7"/>
                <c:lvl>
                  <c:pt idx="0">
                    <c:v>$148/MWh</c:v>
                  </c:pt>
                  <c:pt idx="1">
                    <c:v>$46/MWh</c:v>
                  </c:pt>
                  <c:pt idx="2">
                    <c:v>$35/MWh</c:v>
                  </c:pt>
                  <c:pt idx="3">
                    <c:v>$39/MWh</c:v>
                  </c:pt>
                  <c:pt idx="4">
                    <c:v>$41/MWh</c:v>
                  </c:pt>
                  <c:pt idx="5">
                    <c:v>$56/MWh</c:v>
                  </c:pt>
                  <c:pt idx="6">
                    <c:v>$50/MWh</c:v>
                  </c:pt>
                </c:lvl>
                <c:lvl>
                  <c:pt idx="0">
                    <c:v>ERCOT </c:v>
                  </c:pt>
                  <c:pt idx="1">
                    <c:v>SPP </c:v>
                  </c:pt>
                  <c:pt idx="2">
                    <c:v>MISO </c:v>
                  </c:pt>
                  <c:pt idx="3">
                    <c:v>NYISO </c:v>
                  </c:pt>
                  <c:pt idx="4">
                    <c:v>PJM</c:v>
                  </c:pt>
                  <c:pt idx="5">
                    <c:v>CAISO </c:v>
                  </c:pt>
                  <c:pt idx="6">
                    <c:v>ISO-NE </c:v>
                  </c:pt>
                </c:lvl>
              </c:multiLvlStrCache>
            </c:multiLvlStrRef>
          </c:cat>
          <c:val>
            <c:numRef>
              <c:f>'Value Relative to Flat Block'!$F$78:$F$84</c:f>
              <c:numCache>
                <c:formatCode>0%</c:formatCode>
                <c:ptCount val="7"/>
                <c:pt idx="0">
                  <c:v>-7.7597851495922604E-3</c:v>
                </c:pt>
                <c:pt idx="1">
                  <c:v>-2.4738135303610888E-2</c:v>
                </c:pt>
                <c:pt idx="2">
                  <c:v>-1.2013318141950597E-2</c:v>
                </c:pt>
                <c:pt idx="3">
                  <c:v>-9.9489475645568835E-3</c:v>
                </c:pt>
                <c:pt idx="4">
                  <c:v>-1.2853144451874819E-2</c:v>
                </c:pt>
                <c:pt idx="5">
                  <c:v>-3.0600232477117923E-3</c:v>
                </c:pt>
                <c:pt idx="6">
                  <c:v>-1.4007918587564455E-2</c:v>
                </c:pt>
              </c:numCache>
            </c:numRef>
          </c:val>
          <c:extLst>
            <c:ext xmlns:c16="http://schemas.microsoft.com/office/drawing/2014/chart" uri="{C3380CC4-5D6E-409C-BE32-E72D297353CC}">
              <c16:uniqueId val="{00000002-C9DF-4059-943D-5CC64145C85B}"/>
            </c:ext>
          </c:extLst>
        </c:ser>
        <c:dLbls>
          <c:showLegendKey val="0"/>
          <c:showVal val="0"/>
          <c:showCatName val="0"/>
          <c:showSerName val="0"/>
          <c:showPercent val="0"/>
          <c:showBubbleSize val="0"/>
        </c:dLbls>
        <c:gapWidth val="150"/>
        <c:overlap val="100"/>
        <c:axId val="556419296"/>
        <c:axId val="556420280"/>
      </c:barChart>
      <c:catAx>
        <c:axId val="556419296"/>
        <c:scaling>
          <c:orientation val="minMax"/>
        </c:scaling>
        <c:delete val="0"/>
        <c:axPos val="b"/>
        <c:numFmt formatCode="General" sourceLinked="1"/>
        <c:majorTickMark val="none"/>
        <c:minorTickMark val="none"/>
        <c:tickLblPos val="high"/>
        <c:spPr>
          <a:noFill/>
          <a:ln w="3175" cap="flat" cmpd="sng" algn="ctr">
            <a:noFill/>
            <a:round/>
          </a:ln>
          <a:effectLst/>
        </c:spPr>
        <c:txPr>
          <a:bodyPr rot="-60000000" spcFirstLastPara="1" vertOverflow="ellipsis" vert="horz" wrap="square" anchor="t" anchorCtr="0"/>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56420280"/>
        <c:crosses val="autoZero"/>
        <c:auto val="1"/>
        <c:lblAlgn val="ctr"/>
        <c:lblOffset val="100"/>
        <c:noMultiLvlLbl val="0"/>
      </c:catAx>
      <c:valAx>
        <c:axId val="556420280"/>
        <c:scaling>
          <c:orientation val="minMax"/>
          <c:max val="5.000000000000001E-2"/>
          <c:min val="-1"/>
        </c:scaling>
        <c:delete val="0"/>
        <c:axPos val="l"/>
        <c:majorGridlines>
          <c:spPr>
            <a:ln w="3175" cap="flat" cmpd="sng" algn="ctr">
              <a:solidFill>
                <a:schemeClr val="bg1">
                  <a:lumMod val="7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56419296"/>
        <c:crosses val="autoZero"/>
        <c:crossBetween val="between"/>
        <c:majorUnit val="0.2"/>
      </c:valAx>
      <c:spPr>
        <a:noFill/>
        <a:ln w="25400">
          <a:noFill/>
        </a:ln>
      </c:spPr>
    </c:plotArea>
    <c:legend>
      <c:legendPos val="b"/>
      <c:layout>
        <c:manualLayout>
          <c:xMode val="edge"/>
          <c:yMode val="edge"/>
          <c:x val="0.80457382731004778"/>
          <c:y val="0.74974909386326705"/>
          <c:w val="0.17076687529443438"/>
          <c:h val="0.21056836645419319"/>
        </c:manualLayout>
      </c:layout>
      <c:overlay val="0"/>
      <c:spPr>
        <a:solidFill>
          <a:schemeClr val="bg1"/>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847802678511346E-2"/>
          <c:y val="0.14206192975878015"/>
          <c:w val="0.89859664176593312"/>
          <c:h val="0.75991001124859392"/>
        </c:manualLayout>
      </c:layout>
      <c:barChart>
        <c:barDir val="col"/>
        <c:grouping val="stacked"/>
        <c:varyColors val="0"/>
        <c:ser>
          <c:idx val="0"/>
          <c:order val="0"/>
          <c:tx>
            <c:strRef>
              <c:f>'Health and Climate Benefits'!$J$33</c:f>
              <c:strCache>
                <c:ptCount val="1"/>
                <c:pt idx="0">
                  <c:v>LCOE</c:v>
                </c:pt>
              </c:strCache>
            </c:strRef>
          </c:tx>
          <c:spPr>
            <a:solidFill>
              <a:schemeClr val="bg2">
                <a:lumMod val="75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Benefits'!$K$33:$L$33</c:f>
              <c:numCache>
                <c:formatCode>General</c:formatCode>
                <c:ptCount val="2"/>
                <c:pt idx="0" formatCode="0">
                  <c:v>31.6</c:v>
                </c:pt>
              </c:numCache>
            </c:numRef>
          </c:val>
          <c:extLst>
            <c:ext xmlns:c16="http://schemas.microsoft.com/office/drawing/2014/chart" uri="{C3380CC4-5D6E-409C-BE32-E72D297353CC}">
              <c16:uniqueId val="{00000000-55F3-422B-8707-864A9A44F41B}"/>
            </c:ext>
          </c:extLst>
        </c:ser>
        <c:ser>
          <c:idx val="2"/>
          <c:order val="1"/>
          <c:tx>
            <c:strRef>
              <c:f>'Health and Climate Benefits'!$J$36</c:f>
              <c:strCache>
                <c:ptCount val="1"/>
                <c:pt idx="0">
                  <c:v>Grid</c:v>
                </c:pt>
              </c:strCache>
            </c:strRef>
          </c:tx>
          <c:spPr>
            <a:solidFill>
              <a:schemeClr val="bg1">
                <a:lumMod val="65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Benefits'!$K$36:$L$36</c:f>
              <c:numCache>
                <c:formatCode>0</c:formatCode>
                <c:ptCount val="2"/>
                <c:pt idx="1">
                  <c:v>24.007121052157107</c:v>
                </c:pt>
              </c:numCache>
            </c:numRef>
          </c:val>
          <c:extLst>
            <c:ext xmlns:c16="http://schemas.microsoft.com/office/drawing/2014/chart" uri="{C3380CC4-5D6E-409C-BE32-E72D297353CC}">
              <c16:uniqueId val="{00000001-55F3-422B-8707-864A9A44F41B}"/>
            </c:ext>
          </c:extLst>
        </c:ser>
        <c:ser>
          <c:idx val="3"/>
          <c:order val="2"/>
          <c:tx>
            <c:strRef>
              <c:f>'Health and Climate Benefits'!$J$34</c:f>
              <c:strCache>
                <c:ptCount val="1"/>
                <c:pt idx="0">
                  <c:v>Health</c:v>
                </c:pt>
              </c:strCache>
            </c:strRef>
          </c:tx>
          <c:spPr>
            <a:solidFill>
              <a:schemeClr val="accent1">
                <a:lumMod val="40000"/>
                <a:lumOff val="60000"/>
              </a:schemeClr>
            </a:solidFill>
            <a:ln>
              <a:noFill/>
            </a:ln>
            <a:effectLst/>
          </c:spPr>
          <c:invertIfNegative val="0"/>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Benefits'!$K$34:$L$34</c:f>
              <c:numCache>
                <c:formatCode>0</c:formatCode>
                <c:ptCount val="2"/>
                <c:pt idx="1">
                  <c:v>38.806993971361877</c:v>
                </c:pt>
              </c:numCache>
            </c:numRef>
          </c:val>
          <c:extLst>
            <c:ext xmlns:c16="http://schemas.microsoft.com/office/drawing/2014/chart" uri="{C3380CC4-5D6E-409C-BE32-E72D297353CC}">
              <c16:uniqueId val="{00000002-55F3-422B-8707-864A9A44F41B}"/>
            </c:ext>
          </c:extLst>
        </c:ser>
        <c:ser>
          <c:idx val="1"/>
          <c:order val="3"/>
          <c:tx>
            <c:strRef>
              <c:f>'Health and Climate Benefits'!$J$35</c:f>
              <c:strCache>
                <c:ptCount val="1"/>
                <c:pt idx="0">
                  <c:v>Climate </c:v>
                </c:pt>
              </c:strCache>
            </c:strRef>
          </c:tx>
          <c:spPr>
            <a:solidFill>
              <a:schemeClr val="accent3">
                <a:lumMod val="40000"/>
                <a:lumOff val="60000"/>
              </a:schemeClr>
            </a:solidFill>
            <a:ln>
              <a:noFill/>
            </a:ln>
            <a:effectLst/>
          </c:spPr>
          <c:invertIfNegative val="0"/>
          <c:dPt>
            <c:idx val="1"/>
            <c:invertIfNegative val="0"/>
            <c:bubble3D val="0"/>
            <c:extLst>
              <c:ext xmlns:c16="http://schemas.microsoft.com/office/drawing/2014/chart" uri="{C3380CC4-5D6E-409C-BE32-E72D297353CC}">
                <c16:uniqueId val="{00000003-55F3-422B-8707-864A9A44F41B}"/>
              </c:ext>
            </c:extLst>
          </c:dPt>
          <c:dLbls>
            <c:spPr>
              <a:noFill/>
              <a:ln>
                <a:noFill/>
              </a:ln>
              <a:effectLst/>
            </c:spPr>
            <c:txPr>
              <a:bodyPr rot="0" vert="horz"/>
              <a:lstStyle/>
              <a:p>
                <a:pPr>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'Health and Climate Benefits'!$K$32:$L$32</c:f>
              <c:strCache>
                <c:ptCount val="2"/>
                <c:pt idx="0">
                  <c:v>Cost</c:v>
                </c:pt>
                <c:pt idx="1">
                  <c:v>Value</c:v>
                </c:pt>
              </c:strCache>
            </c:strRef>
          </c:cat>
          <c:val>
            <c:numRef>
              <c:f>'Health and Climate Benefits'!$K$35:$L$35</c:f>
              <c:numCache>
                <c:formatCode>0</c:formatCode>
                <c:ptCount val="2"/>
                <c:pt idx="1">
                  <c:v>52.630100464761654</c:v>
                </c:pt>
              </c:numCache>
            </c:numRef>
          </c:val>
          <c:extLst>
            <c:ext xmlns:c16="http://schemas.microsoft.com/office/drawing/2014/chart" uri="{C3380CC4-5D6E-409C-BE32-E72D297353CC}">
              <c16:uniqueId val="{00000004-55F3-422B-8707-864A9A44F41B}"/>
            </c:ext>
          </c:extLst>
        </c:ser>
        <c:dLbls>
          <c:showLegendKey val="0"/>
          <c:showVal val="0"/>
          <c:showCatName val="0"/>
          <c:showSerName val="0"/>
          <c:showPercent val="0"/>
          <c:showBubbleSize val="0"/>
        </c:dLbls>
        <c:gapWidth val="100"/>
        <c:overlap val="100"/>
        <c:axId val="1537757232"/>
        <c:axId val="1628092256"/>
      </c:barChart>
      <c:catAx>
        <c:axId val="1537757232"/>
        <c:scaling>
          <c:orientation val="minMax"/>
        </c:scaling>
        <c:delete val="0"/>
        <c:axPos val="b"/>
        <c:numFmt formatCode="General" sourceLinked="1"/>
        <c:majorTickMark val="none"/>
        <c:minorTickMark val="none"/>
        <c:tickLblPos val="nextTo"/>
        <c:spPr>
          <a:noFill/>
          <a:ln w="3175" cap="flat" cmpd="sng" algn="ctr">
            <a:solidFill>
              <a:schemeClr val="bg1">
                <a:lumMod val="75000"/>
              </a:schemeClr>
            </a:solidFill>
            <a:round/>
          </a:ln>
          <a:effectLst/>
        </c:spPr>
        <c:txPr>
          <a:bodyPr rot="-60000000" vert="horz"/>
          <a:lstStyle/>
          <a:p>
            <a:pPr>
              <a:defRPr>
                <a:solidFill>
                  <a:sysClr val="windowText" lastClr="000000"/>
                </a:solidFill>
              </a:defRPr>
            </a:pPr>
            <a:endParaRPr lang="en-US"/>
          </a:p>
        </c:txPr>
        <c:crossAx val="1628092256"/>
        <c:crosses val="autoZero"/>
        <c:auto val="1"/>
        <c:lblAlgn val="ctr"/>
        <c:lblOffset val="100"/>
        <c:noMultiLvlLbl val="0"/>
      </c:catAx>
      <c:valAx>
        <c:axId val="1628092256"/>
        <c:scaling>
          <c:orientation val="minMax"/>
          <c:max val="120"/>
        </c:scaling>
        <c:delete val="0"/>
        <c:axPos val="l"/>
        <c:majorGridlines>
          <c:spPr>
            <a:ln w="3175">
              <a:solidFill>
                <a:schemeClr val="bg1">
                  <a:lumMod val="75000"/>
                </a:schemeClr>
              </a:solidFill>
            </a:ln>
          </c:spPr>
        </c:majorGridlines>
        <c:numFmt formatCode="0" sourceLinked="1"/>
        <c:majorTickMark val="none"/>
        <c:minorTickMark val="none"/>
        <c:tickLblPos val="nextTo"/>
        <c:spPr>
          <a:noFill/>
          <a:ln>
            <a:noFill/>
          </a:ln>
          <a:effectLst/>
        </c:spPr>
        <c:txPr>
          <a:bodyPr rot="-60000000" vert="horz"/>
          <a:lstStyle/>
          <a:p>
            <a:pPr>
              <a:defRPr>
                <a:solidFill>
                  <a:sysClr val="windowText" lastClr="000000"/>
                </a:solidFill>
              </a:defRPr>
            </a:pPr>
            <a:endParaRPr lang="en-US"/>
          </a:p>
        </c:txPr>
        <c:crossAx val="1537757232"/>
        <c:crosses val="autoZero"/>
        <c:crossBetween val="between"/>
        <c:majorUnit val="20"/>
      </c:valAx>
    </c:plotArea>
    <c:plotVisOnly val="1"/>
    <c:dispBlanksAs val="gap"/>
    <c:showDLblsOverMax val="0"/>
    <c:extLst/>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vert="horz"/>
          <a:lstStyle/>
          <a:p>
            <a:pPr>
              <a:defRPr sz="1000" b="0"/>
            </a:pPr>
            <a:r>
              <a:rPr lang="en-US" sz="1000" b="0"/>
              <a:t>Completed Transmission (miles/year)</a:t>
            </a:r>
          </a:p>
        </c:rich>
      </c:tx>
      <c:layout>
        <c:manualLayout>
          <c:xMode val="edge"/>
          <c:yMode val="edge"/>
          <c:x val="4.4871794871794899E-4"/>
          <c:y val="2.3809523809523801E-2"/>
        </c:manualLayout>
      </c:layout>
      <c:overlay val="1"/>
      <c:spPr>
        <a:noFill/>
        <a:ln>
          <a:noFill/>
        </a:ln>
        <a:effectLst/>
      </c:spPr>
    </c:title>
    <c:autoTitleDeleted val="0"/>
    <c:plotArea>
      <c:layout>
        <c:manualLayout>
          <c:layoutTarget val="inner"/>
          <c:xMode val="edge"/>
          <c:yMode val="edge"/>
          <c:x val="8.4304125445857706E-2"/>
          <c:y val="0.138143669541307"/>
          <c:w val="0.90352665051484005"/>
          <c:h val="0.76987251593550798"/>
        </c:manualLayout>
      </c:layout>
      <c:barChart>
        <c:barDir val="col"/>
        <c:grouping val="stacked"/>
        <c:varyColors val="0"/>
        <c:ser>
          <c:idx val="0"/>
          <c:order val="0"/>
          <c:tx>
            <c:strRef>
              <c:f>'Transmission Build'!$B$23</c:f>
              <c:strCache>
                <c:ptCount val="1"/>
                <c:pt idx="0">
                  <c:v> ≤ 230 kV</c:v>
                </c:pt>
              </c:strCache>
            </c:strRef>
          </c:tx>
          <c:spPr>
            <a:solidFill>
              <a:schemeClr val="accent1"/>
            </a:solidFill>
            <a:ln>
              <a:noFill/>
            </a:ln>
            <a:effectLst/>
          </c:spPr>
          <c:invertIfNegative val="0"/>
          <c:cat>
            <c:numRef>
              <c:f>'Transmission Build'!$A$27:$A$36</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f>'Transmission Build'!$B$27:$B$36</c:f>
              <c:numCache>
                <c:formatCode>0</c:formatCode>
                <c:ptCount val="10"/>
                <c:pt idx="0">
                  <c:v>1074.8</c:v>
                </c:pt>
                <c:pt idx="1">
                  <c:v>543.29999999999995</c:v>
                </c:pt>
                <c:pt idx="2">
                  <c:v>1202.5</c:v>
                </c:pt>
                <c:pt idx="3">
                  <c:v>700.3</c:v>
                </c:pt>
                <c:pt idx="4">
                  <c:v>830.8</c:v>
                </c:pt>
                <c:pt idx="5">
                  <c:v>329.3</c:v>
                </c:pt>
                <c:pt idx="6">
                  <c:v>392.3</c:v>
                </c:pt>
                <c:pt idx="7">
                  <c:v>303.39999999999998</c:v>
                </c:pt>
                <c:pt idx="8">
                  <c:v>229.1</c:v>
                </c:pt>
                <c:pt idx="9">
                  <c:v>801</c:v>
                </c:pt>
              </c:numCache>
            </c:numRef>
          </c:val>
          <c:extLst>
            <c:ext xmlns:c16="http://schemas.microsoft.com/office/drawing/2014/chart" uri="{C3380CC4-5D6E-409C-BE32-E72D297353CC}">
              <c16:uniqueId val="{00000000-0AD6-4D06-A48A-ADEBB640FFD5}"/>
            </c:ext>
          </c:extLst>
        </c:ser>
        <c:ser>
          <c:idx val="1"/>
          <c:order val="1"/>
          <c:tx>
            <c:strRef>
              <c:f>'Transmission Build'!$C$23</c:f>
              <c:strCache>
                <c:ptCount val="1"/>
                <c:pt idx="0">
                  <c:v> 345 kV</c:v>
                </c:pt>
              </c:strCache>
            </c:strRef>
          </c:tx>
          <c:spPr>
            <a:solidFill>
              <a:schemeClr val="accent2"/>
            </a:solidFill>
            <a:ln>
              <a:noFill/>
            </a:ln>
            <a:effectLst/>
          </c:spPr>
          <c:invertIfNegative val="0"/>
          <c:cat>
            <c:numRef>
              <c:f>'Transmission Build'!$A$27:$A$36</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f>'Transmission Build'!$C$27:$C$36</c:f>
              <c:numCache>
                <c:formatCode>0</c:formatCode>
                <c:ptCount val="10"/>
                <c:pt idx="0">
                  <c:v>1112.3</c:v>
                </c:pt>
                <c:pt idx="1">
                  <c:v>3631.5</c:v>
                </c:pt>
                <c:pt idx="2">
                  <c:v>1659.8</c:v>
                </c:pt>
                <c:pt idx="3">
                  <c:v>1230.5</c:v>
                </c:pt>
                <c:pt idx="4">
                  <c:v>965.9</c:v>
                </c:pt>
                <c:pt idx="5">
                  <c:v>363.1</c:v>
                </c:pt>
                <c:pt idx="6">
                  <c:v>819.3</c:v>
                </c:pt>
                <c:pt idx="7">
                  <c:v>604.5</c:v>
                </c:pt>
                <c:pt idx="8">
                  <c:v>652.79999999999995</c:v>
                </c:pt>
                <c:pt idx="9">
                  <c:v>566.6</c:v>
                </c:pt>
              </c:numCache>
            </c:numRef>
          </c:val>
          <c:extLst>
            <c:ext xmlns:c16="http://schemas.microsoft.com/office/drawing/2014/chart" uri="{C3380CC4-5D6E-409C-BE32-E72D297353CC}">
              <c16:uniqueId val="{00000001-0AD6-4D06-A48A-ADEBB640FFD5}"/>
            </c:ext>
          </c:extLst>
        </c:ser>
        <c:ser>
          <c:idx val="2"/>
          <c:order val="2"/>
          <c:tx>
            <c:strRef>
              <c:f>'Transmission Build'!$D$23</c:f>
              <c:strCache>
                <c:ptCount val="1"/>
                <c:pt idx="0">
                  <c:v> 500 kV</c:v>
                </c:pt>
              </c:strCache>
            </c:strRef>
          </c:tx>
          <c:spPr>
            <a:solidFill>
              <a:schemeClr val="accent3"/>
            </a:solidFill>
            <a:ln>
              <a:noFill/>
            </a:ln>
            <a:effectLst/>
          </c:spPr>
          <c:invertIfNegative val="0"/>
          <c:cat>
            <c:numRef>
              <c:f>'Transmission Build'!$A$27:$A$36</c:f>
              <c:numCache>
                <c:formatCode>General</c:formatCode>
                <c:ptCount val="10"/>
                <c:pt idx="0">
                  <c:v>2012</c:v>
                </c:pt>
                <c:pt idx="1">
                  <c:v>2013</c:v>
                </c:pt>
                <c:pt idx="2">
                  <c:v>2014</c:v>
                </c:pt>
                <c:pt idx="3">
                  <c:v>2015</c:v>
                </c:pt>
                <c:pt idx="4">
                  <c:v>2016</c:v>
                </c:pt>
                <c:pt idx="5">
                  <c:v>2017</c:v>
                </c:pt>
                <c:pt idx="6">
                  <c:v>2018</c:v>
                </c:pt>
                <c:pt idx="7">
                  <c:v>2019</c:v>
                </c:pt>
                <c:pt idx="8">
                  <c:v>2020</c:v>
                </c:pt>
                <c:pt idx="9">
                  <c:v>2021</c:v>
                </c:pt>
              </c:numCache>
            </c:numRef>
          </c:cat>
          <c:val>
            <c:numRef>
              <c:f>'Transmission Build'!$D$27:$D$36</c:f>
              <c:numCache>
                <c:formatCode>0</c:formatCode>
                <c:ptCount val="10"/>
                <c:pt idx="0">
                  <c:v>187.5</c:v>
                </c:pt>
                <c:pt idx="1">
                  <c:v>466</c:v>
                </c:pt>
                <c:pt idx="2">
                  <c:v>70</c:v>
                </c:pt>
                <c:pt idx="3">
                  <c:v>355</c:v>
                </c:pt>
                <c:pt idx="4">
                  <c:v>85</c:v>
                </c:pt>
                <c:pt idx="5">
                  <c:v>0</c:v>
                </c:pt>
                <c:pt idx="6">
                  <c:v>69.400000000000006</c:v>
                </c:pt>
                <c:pt idx="7">
                  <c:v>7.7</c:v>
                </c:pt>
                <c:pt idx="8">
                  <c:v>251.4</c:v>
                </c:pt>
                <c:pt idx="9">
                  <c:v>0</c:v>
                </c:pt>
              </c:numCache>
            </c:numRef>
          </c:val>
          <c:extLst>
            <c:ext xmlns:c16="http://schemas.microsoft.com/office/drawing/2014/chart" uri="{C3380CC4-5D6E-409C-BE32-E72D297353CC}">
              <c16:uniqueId val="{00000002-0AD6-4D06-A48A-ADEBB640FFD5}"/>
            </c:ext>
          </c:extLst>
        </c:ser>
        <c:dLbls>
          <c:showLegendKey val="0"/>
          <c:showVal val="0"/>
          <c:showCatName val="0"/>
          <c:showSerName val="0"/>
          <c:showPercent val="0"/>
          <c:showBubbleSize val="0"/>
        </c:dLbls>
        <c:gapWidth val="50"/>
        <c:overlap val="100"/>
        <c:axId val="2112896680"/>
        <c:axId val="2112900152"/>
      </c:barChart>
      <c:catAx>
        <c:axId val="2112896680"/>
        <c:scaling>
          <c:orientation val="minMax"/>
        </c:scaling>
        <c:delete val="0"/>
        <c:axPos val="b"/>
        <c:numFmt formatCode="General" sourceLinked="1"/>
        <c:majorTickMark val="out"/>
        <c:minorTickMark val="none"/>
        <c:tickLblPos val="nextTo"/>
        <c:spPr>
          <a:noFill/>
          <a:ln w="3175" cap="flat" cmpd="sng" algn="ctr">
            <a:noFill/>
            <a:round/>
          </a:ln>
          <a:effectLst/>
        </c:spPr>
        <c:txPr>
          <a:bodyPr rot="-60000000" vert="horz"/>
          <a:lstStyle/>
          <a:p>
            <a:pPr>
              <a:defRPr/>
            </a:pPr>
            <a:endParaRPr lang="en-US"/>
          </a:p>
        </c:txPr>
        <c:crossAx val="2112900152"/>
        <c:crosses val="autoZero"/>
        <c:auto val="1"/>
        <c:lblAlgn val="ctr"/>
        <c:lblOffset val="100"/>
        <c:noMultiLvlLbl val="0"/>
      </c:catAx>
      <c:valAx>
        <c:axId val="2112900152"/>
        <c:scaling>
          <c:orientation val="minMax"/>
        </c:scaling>
        <c:delete val="0"/>
        <c:axPos val="l"/>
        <c:majorGridlines>
          <c:spPr>
            <a:ln w="3175" cap="flat" cmpd="sng" algn="ctr">
              <a:solidFill>
                <a:schemeClr val="bg1">
                  <a:lumMod val="75000"/>
                </a:schemeClr>
              </a:solidFill>
              <a:round/>
            </a:ln>
            <a:effectLst/>
          </c:spPr>
        </c:majorGridlines>
        <c:numFmt formatCode="#,##0" sourceLinked="0"/>
        <c:majorTickMark val="out"/>
        <c:minorTickMark val="none"/>
        <c:tickLblPos val="nextTo"/>
        <c:spPr>
          <a:noFill/>
          <a:ln w="3175">
            <a:noFill/>
          </a:ln>
          <a:effectLst/>
        </c:spPr>
        <c:txPr>
          <a:bodyPr rot="-60000000" vert="horz"/>
          <a:lstStyle/>
          <a:p>
            <a:pPr>
              <a:defRPr>
                <a:solidFill>
                  <a:sysClr val="windowText" lastClr="000000"/>
                </a:solidFill>
              </a:defRPr>
            </a:pPr>
            <a:endParaRPr lang="en-US"/>
          </a:p>
        </c:txPr>
        <c:crossAx val="2112896680"/>
        <c:crosses val="autoZero"/>
        <c:crossBetween val="between"/>
        <c:majorUnit val="1000"/>
      </c:valAx>
      <c:spPr>
        <a:noFill/>
        <a:ln>
          <a:noFill/>
        </a:ln>
        <a:effectLst/>
      </c:spPr>
    </c:plotArea>
    <c:legend>
      <c:legendPos val="r"/>
      <c:layout>
        <c:manualLayout>
          <c:xMode val="edge"/>
          <c:yMode val="edge"/>
          <c:x val="0.82389393633488095"/>
          <c:y val="0.181574803149606"/>
          <c:w val="0.16066592637458799"/>
          <c:h val="0.171801962254718"/>
        </c:manualLayout>
      </c:layout>
      <c:overlay val="0"/>
      <c:spPr>
        <a:solidFill>
          <a:schemeClr val="bg1"/>
        </a:solidFill>
        <a:ln w="3175">
          <a:solidFill>
            <a:schemeClr val="bg1">
              <a:lumMod val="75000"/>
            </a:schemeClr>
          </a:solidFill>
        </a:ln>
        <a:effectLst/>
      </c:spPr>
      <c:txPr>
        <a:bodyPr rot="0" vert="horz"/>
        <a:lstStyle/>
        <a:p>
          <a:pPr>
            <a:defRPr/>
          </a:pPr>
          <a:endParaRPr lang="en-US"/>
        </a:p>
      </c:txPr>
    </c:legend>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10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4510365049703302E-2"/>
          <c:y val="0.118361076398578"/>
          <c:w val="0.92843670425304203"/>
          <c:h val="0.753318647669041"/>
        </c:manualLayout>
      </c:layout>
      <c:barChart>
        <c:barDir val="col"/>
        <c:grouping val="stacked"/>
        <c:varyColors val="0"/>
        <c:ser>
          <c:idx val="1"/>
          <c:order val="0"/>
          <c:spPr>
            <a:solidFill>
              <a:schemeClr val="accent1"/>
            </a:solidFill>
            <a:ln w="12700">
              <a:noFill/>
              <a:prstDash val="solid"/>
            </a:ln>
          </c:spPr>
          <c:invertIfNegative val="0"/>
          <c:dPt>
            <c:idx val="0"/>
            <c:invertIfNegative val="0"/>
            <c:bubble3D val="0"/>
            <c:extLst>
              <c:ext xmlns:c16="http://schemas.microsoft.com/office/drawing/2014/chart" uri="{C3380CC4-5D6E-409C-BE32-E72D297353CC}">
                <c16:uniqueId val="{00000001-0DED-4179-9143-6069B5085CDE}"/>
              </c:ext>
            </c:extLst>
          </c:dPt>
          <c:dPt>
            <c:idx val="1"/>
            <c:invertIfNegative val="0"/>
            <c:bubble3D val="0"/>
            <c:extLst>
              <c:ext xmlns:c16="http://schemas.microsoft.com/office/drawing/2014/chart" uri="{C3380CC4-5D6E-409C-BE32-E72D297353CC}">
                <c16:uniqueId val="{00000002-0DED-4179-9143-6069B5085CDE}"/>
              </c:ext>
            </c:extLst>
          </c:dPt>
          <c:dPt>
            <c:idx val="2"/>
            <c:invertIfNegative val="0"/>
            <c:bubble3D val="0"/>
            <c:extLst>
              <c:ext xmlns:c16="http://schemas.microsoft.com/office/drawing/2014/chart" uri="{C3380CC4-5D6E-409C-BE32-E72D297353CC}">
                <c16:uniqueId val="{00000003-0DED-4179-9143-6069B5085CDE}"/>
              </c:ext>
            </c:extLst>
          </c:dPt>
          <c:dPt>
            <c:idx val="3"/>
            <c:invertIfNegative val="0"/>
            <c:bubble3D val="0"/>
            <c:extLst>
              <c:ext xmlns:c16="http://schemas.microsoft.com/office/drawing/2014/chart" uri="{C3380CC4-5D6E-409C-BE32-E72D297353CC}">
                <c16:uniqueId val="{00000004-0DED-4179-9143-6069B5085CDE}"/>
              </c:ext>
            </c:extLst>
          </c:dPt>
          <c:dPt>
            <c:idx val="4"/>
            <c:invertIfNegative val="0"/>
            <c:bubble3D val="0"/>
            <c:extLst>
              <c:ext xmlns:c16="http://schemas.microsoft.com/office/drawing/2014/chart" uri="{C3380CC4-5D6E-409C-BE32-E72D297353CC}">
                <c16:uniqueId val="{00000005-0DED-4179-9143-6069B5085CDE}"/>
              </c:ext>
            </c:extLst>
          </c:dPt>
          <c:dPt>
            <c:idx val="5"/>
            <c:invertIfNegative val="0"/>
            <c:bubble3D val="0"/>
            <c:extLst>
              <c:ext xmlns:c16="http://schemas.microsoft.com/office/drawing/2014/chart" uri="{C3380CC4-5D6E-409C-BE32-E72D297353CC}">
                <c16:uniqueId val="{00000006-0DED-4179-9143-6069B5085CDE}"/>
              </c:ext>
            </c:extLst>
          </c:dPt>
          <c:dPt>
            <c:idx val="6"/>
            <c:invertIfNegative val="0"/>
            <c:bubble3D val="0"/>
            <c:extLst>
              <c:ext xmlns:c16="http://schemas.microsoft.com/office/drawing/2014/chart" uri="{C3380CC4-5D6E-409C-BE32-E72D297353CC}">
                <c16:uniqueId val="{00000007-0DED-4179-9143-6069B5085CDE}"/>
              </c:ext>
            </c:extLst>
          </c:dPt>
          <c:dPt>
            <c:idx val="7"/>
            <c:invertIfNegative val="0"/>
            <c:bubble3D val="0"/>
            <c:extLst>
              <c:ext xmlns:c16="http://schemas.microsoft.com/office/drawing/2014/chart" uri="{C3380CC4-5D6E-409C-BE32-E72D297353CC}">
                <c16:uniqueId val="{00000008-0DED-4179-9143-6069B5085CDE}"/>
              </c:ext>
            </c:extLst>
          </c:dPt>
          <c:dPt>
            <c:idx val="8"/>
            <c:invertIfNegative val="0"/>
            <c:bubble3D val="0"/>
            <c:extLst>
              <c:ext xmlns:c16="http://schemas.microsoft.com/office/drawing/2014/chart" uri="{C3380CC4-5D6E-409C-BE32-E72D297353CC}">
                <c16:uniqueId val="{00000009-0DED-4179-9143-6069B5085CDE}"/>
              </c:ext>
            </c:extLst>
          </c:dPt>
          <c:dPt>
            <c:idx val="9"/>
            <c:invertIfNegative val="0"/>
            <c:bubble3D val="0"/>
            <c:extLst>
              <c:ext xmlns:c16="http://schemas.microsoft.com/office/drawing/2014/chart" uri="{C3380CC4-5D6E-409C-BE32-E72D297353CC}">
                <c16:uniqueId val="{0000000A-0DED-4179-9143-6069B5085CDE}"/>
              </c:ext>
            </c:extLst>
          </c:dPt>
          <c:dPt>
            <c:idx val="10"/>
            <c:invertIfNegative val="0"/>
            <c:bubble3D val="0"/>
            <c:extLst>
              <c:ext xmlns:c16="http://schemas.microsoft.com/office/drawing/2014/chart" uri="{C3380CC4-5D6E-409C-BE32-E72D297353CC}">
                <c16:uniqueId val="{0000000B-0DED-4179-9143-6069B5085CDE}"/>
              </c:ext>
            </c:extLst>
          </c:dPt>
          <c:dPt>
            <c:idx val="11"/>
            <c:invertIfNegative val="0"/>
            <c:bubble3D val="0"/>
            <c:extLst>
              <c:ext xmlns:c16="http://schemas.microsoft.com/office/drawing/2014/chart" uri="{C3380CC4-5D6E-409C-BE32-E72D297353CC}">
                <c16:uniqueId val="{0000000C-0DED-4179-9143-6069B5085CDE}"/>
              </c:ext>
            </c:extLst>
          </c:dPt>
          <c:dPt>
            <c:idx val="12"/>
            <c:invertIfNegative val="0"/>
            <c:bubble3D val="0"/>
            <c:extLst>
              <c:ext xmlns:c16="http://schemas.microsoft.com/office/drawing/2014/chart" uri="{C3380CC4-5D6E-409C-BE32-E72D297353CC}">
                <c16:uniqueId val="{0000000D-0DED-4179-9143-6069B5085CDE}"/>
              </c:ext>
            </c:extLst>
          </c:dPt>
          <c:dPt>
            <c:idx val="13"/>
            <c:invertIfNegative val="0"/>
            <c:bubble3D val="0"/>
            <c:extLst>
              <c:ext xmlns:c16="http://schemas.microsoft.com/office/drawing/2014/chart" uri="{C3380CC4-5D6E-409C-BE32-E72D297353CC}">
                <c16:uniqueId val="{0000000E-0DED-4179-9143-6069B5085CDE}"/>
              </c:ext>
            </c:extLst>
          </c:dPt>
          <c:dPt>
            <c:idx val="14"/>
            <c:invertIfNegative val="0"/>
            <c:bubble3D val="0"/>
            <c:extLst>
              <c:ext xmlns:c16="http://schemas.microsoft.com/office/drawing/2014/chart" uri="{C3380CC4-5D6E-409C-BE32-E72D297353CC}">
                <c16:uniqueId val="{0000000F-0DED-4179-9143-6069B5085CDE}"/>
              </c:ext>
            </c:extLst>
          </c:dPt>
          <c:dPt>
            <c:idx val="15"/>
            <c:invertIfNegative val="0"/>
            <c:bubble3D val="0"/>
            <c:extLst>
              <c:ext xmlns:c16="http://schemas.microsoft.com/office/drawing/2014/chart" uri="{C3380CC4-5D6E-409C-BE32-E72D297353CC}">
                <c16:uniqueId val="{00000010-0DED-4179-9143-6069B5085CDE}"/>
              </c:ext>
            </c:extLst>
          </c:dPt>
          <c:dPt>
            <c:idx val="16"/>
            <c:invertIfNegative val="0"/>
            <c:bubble3D val="0"/>
            <c:extLst>
              <c:ext xmlns:c16="http://schemas.microsoft.com/office/drawing/2014/chart" uri="{C3380CC4-5D6E-409C-BE32-E72D297353CC}">
                <c16:uniqueId val="{00000011-0DED-4179-9143-6069B5085CDE}"/>
              </c:ext>
            </c:extLst>
          </c:dPt>
          <c:dPt>
            <c:idx val="17"/>
            <c:invertIfNegative val="0"/>
            <c:bubble3D val="0"/>
            <c:extLst>
              <c:ext xmlns:c16="http://schemas.microsoft.com/office/drawing/2014/chart" uri="{C3380CC4-5D6E-409C-BE32-E72D297353CC}">
                <c16:uniqueId val="{00000012-0DED-4179-9143-6069B5085CDE}"/>
              </c:ext>
            </c:extLst>
          </c:dPt>
          <c:dPt>
            <c:idx val="18"/>
            <c:invertIfNegative val="0"/>
            <c:bubble3D val="0"/>
            <c:extLst>
              <c:ext xmlns:c16="http://schemas.microsoft.com/office/drawing/2014/chart" uri="{C3380CC4-5D6E-409C-BE32-E72D297353CC}">
                <c16:uniqueId val="{00000013-0DED-4179-9143-6069B5085CDE}"/>
              </c:ext>
            </c:extLst>
          </c:dPt>
          <c:dPt>
            <c:idx val="19"/>
            <c:invertIfNegative val="0"/>
            <c:bubble3D val="0"/>
            <c:extLst>
              <c:ext xmlns:c16="http://schemas.microsoft.com/office/drawing/2014/chart" uri="{C3380CC4-5D6E-409C-BE32-E72D297353CC}">
                <c16:uniqueId val="{00000014-0DED-4179-9143-6069B5085CDE}"/>
              </c:ext>
            </c:extLst>
          </c:dPt>
          <c:dPt>
            <c:idx val="20"/>
            <c:invertIfNegative val="0"/>
            <c:bubble3D val="0"/>
            <c:extLst>
              <c:ext xmlns:c16="http://schemas.microsoft.com/office/drawing/2014/chart" uri="{C3380CC4-5D6E-409C-BE32-E72D297353CC}">
                <c16:uniqueId val="{00000015-0DED-4179-9143-6069B5085CDE}"/>
              </c:ext>
            </c:extLst>
          </c:dPt>
          <c:dPt>
            <c:idx val="21"/>
            <c:invertIfNegative val="0"/>
            <c:bubble3D val="0"/>
            <c:extLst>
              <c:ext xmlns:c16="http://schemas.microsoft.com/office/drawing/2014/chart" uri="{C3380CC4-5D6E-409C-BE32-E72D297353CC}">
                <c16:uniqueId val="{00000017-0DED-4179-9143-6069B5085CDE}"/>
              </c:ext>
            </c:extLst>
          </c:dPt>
          <c:dPt>
            <c:idx val="22"/>
            <c:invertIfNegative val="0"/>
            <c:bubble3D val="0"/>
            <c:extLst>
              <c:ext xmlns:c16="http://schemas.microsoft.com/office/drawing/2014/chart" uri="{C3380CC4-5D6E-409C-BE32-E72D297353CC}">
                <c16:uniqueId val="{00000019-0DED-4179-9143-6069B5085CDE}"/>
              </c:ext>
            </c:extLst>
          </c:dPt>
          <c:dPt>
            <c:idx val="23"/>
            <c:invertIfNegative val="0"/>
            <c:bubble3D val="0"/>
            <c:extLst>
              <c:ext xmlns:c16="http://schemas.microsoft.com/office/drawing/2014/chart" uri="{C3380CC4-5D6E-409C-BE32-E72D297353CC}">
                <c16:uniqueId val="{0000001B-0DED-4179-9143-6069B5085CDE}"/>
              </c:ext>
            </c:extLst>
          </c:dPt>
          <c:dPt>
            <c:idx val="24"/>
            <c:invertIfNegative val="0"/>
            <c:bubble3D val="0"/>
            <c:extLst>
              <c:ext xmlns:c16="http://schemas.microsoft.com/office/drawing/2014/chart" uri="{C3380CC4-5D6E-409C-BE32-E72D297353CC}">
                <c16:uniqueId val="{0000001D-0DED-4179-9143-6069B5085CDE}"/>
              </c:ext>
            </c:extLst>
          </c:dPt>
          <c:dPt>
            <c:idx val="25"/>
            <c:invertIfNegative val="0"/>
            <c:bubble3D val="0"/>
            <c:extLst>
              <c:ext xmlns:c16="http://schemas.microsoft.com/office/drawing/2014/chart" uri="{C3380CC4-5D6E-409C-BE32-E72D297353CC}">
                <c16:uniqueId val="{0000001F-0DED-4179-9143-6069B5085CDE}"/>
              </c:ext>
            </c:extLst>
          </c:dPt>
          <c:dPt>
            <c:idx val="26"/>
            <c:invertIfNegative val="0"/>
            <c:bubble3D val="0"/>
            <c:extLst>
              <c:ext xmlns:c16="http://schemas.microsoft.com/office/drawing/2014/chart" uri="{C3380CC4-5D6E-409C-BE32-E72D297353CC}">
                <c16:uniqueId val="{00000021-0DED-4179-9143-6069B5085CDE}"/>
              </c:ext>
            </c:extLst>
          </c:dPt>
          <c:dPt>
            <c:idx val="27"/>
            <c:invertIfNegative val="0"/>
            <c:bubble3D val="0"/>
            <c:extLst>
              <c:ext xmlns:c16="http://schemas.microsoft.com/office/drawing/2014/chart" uri="{C3380CC4-5D6E-409C-BE32-E72D297353CC}">
                <c16:uniqueId val="{00000023-0DED-4179-9143-6069B5085CDE}"/>
              </c:ext>
            </c:extLst>
          </c:dPt>
          <c:dPt>
            <c:idx val="28"/>
            <c:invertIfNegative val="0"/>
            <c:bubble3D val="0"/>
            <c:extLst>
              <c:ext xmlns:c16="http://schemas.microsoft.com/office/drawing/2014/chart" uri="{C3380CC4-5D6E-409C-BE32-E72D297353CC}">
                <c16:uniqueId val="{00000025-0DED-4179-9143-6069B5085CDE}"/>
              </c:ext>
            </c:extLst>
          </c:dPt>
          <c:dPt>
            <c:idx val="29"/>
            <c:invertIfNegative val="0"/>
            <c:bubble3D val="0"/>
            <c:extLst>
              <c:ext xmlns:c16="http://schemas.microsoft.com/office/drawing/2014/chart" uri="{C3380CC4-5D6E-409C-BE32-E72D297353CC}">
                <c16:uniqueId val="{00000027-0DED-4179-9143-6069B5085CDE}"/>
              </c:ext>
            </c:extLst>
          </c:dPt>
          <c:dPt>
            <c:idx val="30"/>
            <c:invertIfNegative val="0"/>
            <c:bubble3D val="0"/>
            <c:extLst>
              <c:ext xmlns:c16="http://schemas.microsoft.com/office/drawing/2014/chart" uri="{C3380CC4-5D6E-409C-BE32-E72D297353CC}">
                <c16:uniqueId val="{00000029-0DED-4179-9143-6069B5085CDE}"/>
              </c:ext>
            </c:extLst>
          </c:dPt>
          <c:cat>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cat>
          <c:val>
            <c:numRef>
              <c:f>'Wind Capacity Forecasts'!$B$27:$B$55</c:f>
              <c:numCache>
                <c:formatCode>0.0</c:formatCode>
                <c:ptCount val="29"/>
                <c:pt idx="0">
                  <c:v>0.14232</c:v>
                </c:pt>
                <c:pt idx="1">
                  <c:v>0.89246999999999999</c:v>
                </c:pt>
                <c:pt idx="2">
                  <c:v>7.0955000000000004E-2</c:v>
                </c:pt>
                <c:pt idx="3">
                  <c:v>1.6919999999999999</c:v>
                </c:pt>
                <c:pt idx="4">
                  <c:v>0.40899999999999997</c:v>
                </c:pt>
                <c:pt idx="5">
                  <c:v>1.665</c:v>
                </c:pt>
                <c:pt idx="6">
                  <c:v>0.39600000000000002</c:v>
                </c:pt>
                <c:pt idx="7">
                  <c:v>2.3820000000000001</c:v>
                </c:pt>
                <c:pt idx="8">
                  <c:v>2.4660000000000002</c:v>
                </c:pt>
                <c:pt idx="9">
                  <c:v>5.2530000000000001</c:v>
                </c:pt>
                <c:pt idx="10">
                  <c:v>8.3699999999999992</c:v>
                </c:pt>
                <c:pt idx="11">
                  <c:v>9.9969999999999999</c:v>
                </c:pt>
                <c:pt idx="12">
                  <c:v>5.218</c:v>
                </c:pt>
                <c:pt idx="13">
                  <c:v>6.6040000000000001</c:v>
                </c:pt>
                <c:pt idx="14">
                  <c:v>13.34</c:v>
                </c:pt>
                <c:pt idx="15">
                  <c:v>1.087</c:v>
                </c:pt>
                <c:pt idx="16">
                  <c:v>4.8570000000000002</c:v>
                </c:pt>
                <c:pt idx="17">
                  <c:v>8.5990000000000002</c:v>
                </c:pt>
                <c:pt idx="18">
                  <c:v>8.2329999999999988</c:v>
                </c:pt>
                <c:pt idx="19">
                  <c:v>7.0170000000000003</c:v>
                </c:pt>
                <c:pt idx="20">
                  <c:v>7.5880000000000001</c:v>
                </c:pt>
                <c:pt idx="21">
                  <c:v>9.1319999999999997</c:v>
                </c:pt>
                <c:pt idx="22">
                  <c:v>17.213000000000001</c:v>
                </c:pt>
                <c:pt idx="23">
                  <c:v>13.413</c:v>
                </c:pt>
              </c:numCache>
            </c:numRef>
          </c:val>
          <c:extLst>
            <c:ext xmlns:c16="http://schemas.microsoft.com/office/drawing/2014/chart" uri="{C3380CC4-5D6E-409C-BE32-E72D297353CC}">
              <c16:uniqueId val="{0000002A-0DED-4179-9143-6069B5085CDE}"/>
            </c:ext>
          </c:extLst>
        </c:ser>
        <c:ser>
          <c:idx val="6"/>
          <c:order val="4"/>
          <c:spPr>
            <a:solidFill>
              <a:schemeClr val="accent3"/>
            </a:solidFill>
            <a:ln w="28575">
              <a:noFill/>
            </a:ln>
          </c:spPr>
          <c:invertIfNegative val="0"/>
          <c:cat>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cat>
          <c:val>
            <c:numRef>
              <c:f>'Wind Capacity Forecasts'!$C$27:$C$55</c:f>
              <c:numCache>
                <c:formatCode>0.00</c:formatCode>
                <c:ptCount val="29"/>
                <c:pt idx="24" formatCode="0.0">
                  <c:v>10.843318</c:v>
                </c:pt>
                <c:pt idx="25" formatCode="0.0">
                  <c:v>7.0886871391324586</c:v>
                </c:pt>
                <c:pt idx="26" formatCode="0.0">
                  <c:v>9.4518238991460226</c:v>
                </c:pt>
                <c:pt idx="27" formatCode="0.0">
                  <c:v>12.958762990187264</c:v>
                </c:pt>
                <c:pt idx="28" formatCode="0.0">
                  <c:v>11.467158740435481</c:v>
                </c:pt>
              </c:numCache>
            </c:numRef>
          </c:val>
          <c:extLst>
            <c:ext xmlns:c16="http://schemas.microsoft.com/office/drawing/2014/chart" uri="{C3380CC4-5D6E-409C-BE32-E72D297353CC}">
              <c16:uniqueId val="{00000030-0DED-4179-9143-6069B5085CDE}"/>
            </c:ext>
          </c:extLst>
        </c:ser>
        <c:dLbls>
          <c:showLegendKey val="0"/>
          <c:showVal val="0"/>
          <c:showCatName val="0"/>
          <c:showSerName val="0"/>
          <c:showPercent val="0"/>
          <c:showBubbleSize val="0"/>
        </c:dLbls>
        <c:gapWidth val="50"/>
        <c:overlap val="100"/>
        <c:axId val="2113239160"/>
        <c:axId val="2113244648"/>
      </c:barChart>
      <c:scatterChart>
        <c:scatterStyle val="lineMarker"/>
        <c:varyColors val="0"/>
        <c:ser>
          <c:idx val="4"/>
          <c:order val="1"/>
          <c:spPr>
            <a:ln w="28575">
              <a:noFill/>
            </a:ln>
          </c:spPr>
          <c:marker>
            <c:symbol val="circle"/>
            <c:size val="5"/>
            <c:spPr>
              <a:solidFill>
                <a:schemeClr val="tx2"/>
              </a:solidFill>
              <a:ln>
                <a:noFill/>
              </a:ln>
            </c:spPr>
          </c:marker>
          <c:xVal>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xVal>
          <c:yVal>
            <c:numRef>
              <c:f>'Wind Capacity Forecasts'!$D$27:$D$55</c:f>
              <c:numCache>
                <c:formatCode>0.00</c:formatCode>
                <c:ptCount val="29"/>
                <c:pt idx="24" formatCode="0.0">
                  <c:v>9.6155200000000001</c:v>
                </c:pt>
                <c:pt idx="25" formatCode="0.0">
                  <c:v>6.9577356956622927</c:v>
                </c:pt>
                <c:pt idx="26" formatCode="0.0">
                  <c:v>8.4472955965840928</c:v>
                </c:pt>
                <c:pt idx="27" formatCode="0.0">
                  <c:v>13.251051960749031</c:v>
                </c:pt>
                <c:pt idx="28" formatCode="0.0">
                  <c:v>10.912634961741926</c:v>
                </c:pt>
              </c:numCache>
            </c:numRef>
          </c:yVal>
          <c:smooth val="0"/>
          <c:extLst>
            <c:ext xmlns:c16="http://schemas.microsoft.com/office/drawing/2014/chart" uri="{C3380CC4-5D6E-409C-BE32-E72D297353CC}">
              <c16:uniqueId val="{0000002C-0DED-4179-9143-6069B5085CDE}"/>
            </c:ext>
          </c:extLst>
        </c:ser>
        <c:ser>
          <c:idx val="5"/>
          <c:order val="2"/>
          <c:spPr>
            <a:ln>
              <a:noFill/>
            </a:ln>
          </c:spPr>
          <c:marker>
            <c:symbol val="circle"/>
            <c:size val="5"/>
            <c:spPr>
              <a:solidFill>
                <a:schemeClr val="tx2"/>
              </a:solidFill>
              <a:ln w="3175">
                <a:noFill/>
              </a:ln>
            </c:spPr>
          </c:marker>
          <c:xVal>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xVal>
          <c:yVal>
            <c:numRef>
              <c:f>'Wind Capacity Forecasts'!$E$27:$E$55</c:f>
              <c:numCache>
                <c:formatCode>General</c:formatCode>
                <c:ptCount val="29"/>
                <c:pt idx="24" formatCode="0.0">
                  <c:v>13.164069999999999</c:v>
                </c:pt>
                <c:pt idx="25" formatCode="0.0">
                  <c:v>9.1867000000000001</c:v>
                </c:pt>
                <c:pt idx="26" formatCode="0.0">
                  <c:v>11.036</c:v>
                </c:pt>
                <c:pt idx="27" formatCode="0.0">
                  <c:v>14.666</c:v>
                </c:pt>
                <c:pt idx="28" formatCode="0.0">
                  <c:v>15.606</c:v>
                </c:pt>
              </c:numCache>
            </c:numRef>
          </c:yVal>
          <c:smooth val="0"/>
          <c:extLst>
            <c:ext xmlns:c16="http://schemas.microsoft.com/office/drawing/2014/chart" uri="{C3380CC4-5D6E-409C-BE32-E72D297353CC}">
              <c16:uniqueId val="{0000002D-0DED-4179-9143-6069B5085CDE}"/>
            </c:ext>
          </c:extLst>
        </c:ser>
        <c:ser>
          <c:idx val="2"/>
          <c:order val="3"/>
          <c:spPr>
            <a:ln w="28575">
              <a:noFill/>
            </a:ln>
          </c:spPr>
          <c:marker>
            <c:symbol val="circle"/>
            <c:size val="5"/>
            <c:spPr>
              <a:solidFill>
                <a:schemeClr val="tx2"/>
              </a:solidFill>
              <a:ln>
                <a:noFill/>
              </a:ln>
            </c:spPr>
          </c:marker>
          <c:xVal>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xVal>
          <c:yVal>
            <c:numRef>
              <c:f>'Wind Capacity Forecasts'!$F$27:$F$55</c:f>
              <c:numCache>
                <c:formatCode>General</c:formatCode>
                <c:ptCount val="29"/>
                <c:pt idx="24" formatCode="0.0">
                  <c:v>9.6999999999999993</c:v>
                </c:pt>
                <c:pt idx="25" formatCode="0.0">
                  <c:v>6.4</c:v>
                </c:pt>
                <c:pt idx="26" formatCode="0.0">
                  <c:v>9.8000000000000007</c:v>
                </c:pt>
                <c:pt idx="27" formatCode="0.0">
                  <c:v>10.200000000000017</c:v>
                </c:pt>
                <c:pt idx="28" formatCode="0.0">
                  <c:v>7</c:v>
                </c:pt>
              </c:numCache>
            </c:numRef>
          </c:yVal>
          <c:smooth val="0"/>
          <c:extLst>
            <c:ext xmlns:c16="http://schemas.microsoft.com/office/drawing/2014/chart" uri="{C3380CC4-5D6E-409C-BE32-E72D297353CC}">
              <c16:uniqueId val="{0000002E-0DED-4179-9143-6069B5085CDE}"/>
            </c:ext>
          </c:extLst>
        </c:ser>
        <c:ser>
          <c:idx val="7"/>
          <c:order val="5"/>
          <c:spPr>
            <a:ln w="28575">
              <a:noFill/>
            </a:ln>
          </c:spPr>
          <c:marker>
            <c:symbol val="circle"/>
            <c:size val="5"/>
            <c:spPr>
              <a:solidFill>
                <a:schemeClr val="tx2"/>
              </a:solidFill>
              <a:ln>
                <a:noFill/>
              </a:ln>
            </c:spPr>
          </c:marker>
          <c:xVal>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xVal>
          <c:yVal>
            <c:numRef>
              <c:f>'Wind Capacity Forecasts'!$G$27:$G$55</c:f>
              <c:numCache>
                <c:formatCode>General</c:formatCode>
                <c:ptCount val="29"/>
                <c:pt idx="24" formatCode="0.0">
                  <c:v>10.737</c:v>
                </c:pt>
                <c:pt idx="25" formatCode="0.0">
                  <c:v>4.9539999999999997</c:v>
                </c:pt>
              </c:numCache>
            </c:numRef>
          </c:yVal>
          <c:smooth val="0"/>
          <c:extLst>
            <c:ext xmlns:c16="http://schemas.microsoft.com/office/drawing/2014/chart" uri="{C3380CC4-5D6E-409C-BE32-E72D297353CC}">
              <c16:uniqueId val="{0000001F-117A-4010-BA66-9A9DD9D872D0}"/>
            </c:ext>
          </c:extLst>
        </c:ser>
        <c:ser>
          <c:idx val="8"/>
          <c:order val="6"/>
          <c:spPr>
            <a:ln w="28575">
              <a:noFill/>
            </a:ln>
          </c:spPr>
          <c:marker>
            <c:symbol val="circle"/>
            <c:size val="5"/>
            <c:spPr>
              <a:solidFill>
                <a:schemeClr val="tx2"/>
              </a:solidFill>
              <a:ln>
                <a:noFill/>
              </a:ln>
            </c:spPr>
          </c:marker>
          <c:xVal>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xVal>
          <c:yVal>
            <c:numRef>
              <c:f>'Wind Capacity Forecasts'!$G$27:$G$55</c:f>
              <c:numCache>
                <c:formatCode>General</c:formatCode>
                <c:ptCount val="29"/>
                <c:pt idx="24" formatCode="0.0">
                  <c:v>10.737</c:v>
                </c:pt>
                <c:pt idx="25" formatCode="0.0">
                  <c:v>4.9539999999999997</c:v>
                </c:pt>
              </c:numCache>
            </c:numRef>
          </c:yVal>
          <c:smooth val="0"/>
          <c:extLst>
            <c:ext xmlns:c16="http://schemas.microsoft.com/office/drawing/2014/chart" uri="{C3380CC4-5D6E-409C-BE32-E72D297353CC}">
              <c16:uniqueId val="{0000001F-ADA7-46F8-BBFB-2D00D086DE37}"/>
            </c:ext>
          </c:extLst>
        </c:ser>
        <c:ser>
          <c:idx val="0"/>
          <c:order val="7"/>
          <c:spPr>
            <a:ln w="28575">
              <a:noFill/>
            </a:ln>
          </c:spPr>
          <c:marker>
            <c:symbol val="circle"/>
            <c:size val="5"/>
            <c:spPr>
              <a:solidFill>
                <a:schemeClr val="tx2"/>
              </a:solidFill>
              <a:ln>
                <a:noFill/>
              </a:ln>
            </c:spPr>
          </c:marker>
          <c:xVal>
            <c:strRef>
              <c:f>'Wind Capacity Forecasts'!$A$27:$A$55</c:f>
              <c:strCache>
                <c:ptCount val="29"/>
                <c:pt idx="0">
                  <c:v>1998</c:v>
                </c:pt>
                <c:pt idx="1">
                  <c:v>1999</c:v>
                </c:pt>
                <c:pt idx="2">
                  <c:v>2000</c:v>
                </c:pt>
                <c:pt idx="3">
                  <c:v>2001</c:v>
                </c:pt>
                <c:pt idx="4">
                  <c:v>2002</c:v>
                </c:pt>
                <c:pt idx="5">
                  <c:v>2003</c:v>
                </c:pt>
                <c:pt idx="6">
                  <c:v>2004</c:v>
                </c:pt>
                <c:pt idx="7">
                  <c:v>2005</c:v>
                </c:pt>
                <c:pt idx="8">
                  <c:v>2006</c:v>
                </c:pt>
                <c:pt idx="9">
                  <c:v>2007</c:v>
                </c:pt>
                <c:pt idx="10">
                  <c:v>2008</c:v>
                </c:pt>
                <c:pt idx="11">
                  <c:v>2009</c:v>
                </c:pt>
                <c:pt idx="12">
                  <c:v>2010</c:v>
                </c:pt>
                <c:pt idx="13">
                  <c:v>2011</c:v>
                </c:pt>
                <c:pt idx="14">
                  <c:v>2012</c:v>
                </c:pt>
                <c:pt idx="15">
                  <c:v>2013</c:v>
                </c:pt>
                <c:pt idx="16">
                  <c:v>2014</c:v>
                </c:pt>
                <c:pt idx="17">
                  <c:v>2015</c:v>
                </c:pt>
                <c:pt idx="18">
                  <c:v>2016</c:v>
                </c:pt>
                <c:pt idx="19">
                  <c:v>2017</c:v>
                </c:pt>
                <c:pt idx="20">
                  <c:v>2018</c:v>
                </c:pt>
                <c:pt idx="21">
                  <c:v>2019</c:v>
                </c:pt>
                <c:pt idx="22">
                  <c:v>2020</c:v>
                </c:pt>
                <c:pt idx="23">
                  <c:v>2021</c:v>
                </c:pt>
                <c:pt idx="24">
                  <c:v>2022e</c:v>
                </c:pt>
                <c:pt idx="25">
                  <c:v>2023e</c:v>
                </c:pt>
                <c:pt idx="26">
                  <c:v>2024e</c:v>
                </c:pt>
                <c:pt idx="27">
                  <c:v>2025e</c:v>
                </c:pt>
                <c:pt idx="28">
                  <c:v>2026e</c:v>
                </c:pt>
              </c:strCache>
            </c:strRef>
          </c:xVal>
          <c:yVal>
            <c:numRef>
              <c:f>'Wind Capacity Forecasts'!$H$27:$H$55</c:f>
              <c:numCache>
                <c:formatCode>General</c:formatCode>
                <c:ptCount val="29"/>
                <c:pt idx="24" formatCode="0.0">
                  <c:v>11</c:v>
                </c:pt>
                <c:pt idx="25" formatCode="0.0">
                  <c:v>7.9450000000000003</c:v>
                </c:pt>
                <c:pt idx="26" formatCode="0.0">
                  <c:v>8.5239999999999991</c:v>
                </c:pt>
                <c:pt idx="27" formatCode="0.0">
                  <c:v>13.718</c:v>
                </c:pt>
                <c:pt idx="28" formatCode="0.0">
                  <c:v>12.35</c:v>
                </c:pt>
              </c:numCache>
            </c:numRef>
          </c:yVal>
          <c:smooth val="0"/>
          <c:extLst>
            <c:ext xmlns:c16="http://schemas.microsoft.com/office/drawing/2014/chart" uri="{C3380CC4-5D6E-409C-BE32-E72D297353CC}">
              <c16:uniqueId val="{0000001F-8517-4934-916C-758D3BEDB90A}"/>
            </c:ext>
          </c:extLst>
        </c:ser>
        <c:dLbls>
          <c:showLegendKey val="0"/>
          <c:showVal val="0"/>
          <c:showCatName val="0"/>
          <c:showSerName val="0"/>
          <c:showPercent val="0"/>
          <c:showBubbleSize val="0"/>
        </c:dLbls>
        <c:axId val="2113239160"/>
        <c:axId val="2113244648"/>
      </c:scatterChart>
      <c:catAx>
        <c:axId val="2113239160"/>
        <c:scaling>
          <c:orientation val="minMax"/>
        </c:scaling>
        <c:delete val="0"/>
        <c:axPos val="b"/>
        <c:numFmt formatCode="General" sourceLinked="1"/>
        <c:majorTickMark val="out"/>
        <c:minorTickMark val="none"/>
        <c:tickLblPos val="nextTo"/>
        <c:spPr>
          <a:ln w="6350">
            <a:noFill/>
            <a:prstDash val="solid"/>
          </a:ln>
        </c:spPr>
        <c:txPr>
          <a:bodyPr rot="-5400000" vert="horz"/>
          <a:lstStyle/>
          <a:p>
            <a:pPr>
              <a:defRPr sz="1000" b="0">
                <a:solidFill>
                  <a:sysClr val="windowText" lastClr="000000"/>
                </a:solidFill>
                <a:latin typeface="Arial" panose="020B0604020202020204" pitchFamily="34" charset="0"/>
                <a:cs typeface="Arial" panose="020B0604020202020204" pitchFamily="34" charset="0"/>
              </a:defRPr>
            </a:pPr>
            <a:endParaRPr lang="en-US"/>
          </a:p>
        </c:txPr>
        <c:crossAx val="2113244648"/>
        <c:crosses val="autoZero"/>
        <c:auto val="1"/>
        <c:lblAlgn val="ctr"/>
        <c:lblOffset val="0"/>
        <c:tickLblSkip val="2"/>
        <c:tickMarkSkip val="1"/>
        <c:noMultiLvlLbl val="0"/>
      </c:catAx>
      <c:valAx>
        <c:axId val="2113244648"/>
        <c:scaling>
          <c:orientation val="minMax"/>
          <c:max val="20"/>
          <c:min val="0"/>
        </c:scaling>
        <c:delete val="0"/>
        <c:axPos val="l"/>
        <c:majorGridlines>
          <c:spPr>
            <a:ln w="3175">
              <a:solidFill>
                <a:schemeClr val="bg1">
                  <a:lumMod val="75000"/>
                </a:schemeClr>
              </a:solidFill>
              <a:prstDash val="solid"/>
            </a:ln>
          </c:spPr>
        </c:majorGridlines>
        <c:numFmt formatCode="#,##0" sourceLinked="0"/>
        <c:majorTickMark val="out"/>
        <c:minorTickMark val="none"/>
        <c:tickLblPos val="nextTo"/>
        <c:spPr>
          <a:ln w="6350">
            <a:noFill/>
            <a:prstDash val="solid"/>
          </a:ln>
        </c:spPr>
        <c:txPr>
          <a:bodyPr rot="0" vert="horz"/>
          <a:lstStyle/>
          <a:p>
            <a:pPr>
              <a:defRPr sz="1000" b="0">
                <a:solidFill>
                  <a:sysClr val="windowText" lastClr="000000"/>
                </a:solidFill>
                <a:latin typeface="Arial" panose="020B0604020202020204" pitchFamily="34" charset="0"/>
                <a:cs typeface="Arial" panose="020B0604020202020204" pitchFamily="34" charset="0"/>
              </a:defRPr>
            </a:pPr>
            <a:endParaRPr lang="en-US"/>
          </a:p>
        </c:txPr>
        <c:crossAx val="2113239160"/>
        <c:crosses val="autoZero"/>
        <c:crossBetween val="between"/>
        <c:majorUnit val="5"/>
      </c:valAx>
      <c:spPr>
        <a:noFill/>
        <a:ln w="25400">
          <a:noFill/>
        </a:ln>
      </c:spPr>
    </c:plotArea>
    <c:plotVisOnly val="1"/>
    <c:dispBlanksAs val="gap"/>
    <c:showDLblsOverMax val="0"/>
  </c:chart>
  <c:spPr>
    <a:solidFill>
      <a:schemeClr val="bg1"/>
    </a:solidFill>
    <a:ln w="9525">
      <a:noFill/>
    </a:ln>
  </c:spPr>
  <c:txPr>
    <a:bodyPr/>
    <a:lstStyle/>
    <a:p>
      <a:pPr>
        <a:defRPr sz="1100" b="1" i="0" u="none" strike="noStrike" baseline="0">
          <a:solidFill>
            <a:srgbClr val="000000"/>
          </a:solidFill>
          <a:latin typeface="+mn-lt"/>
          <a:ea typeface="Arial"/>
          <a:cs typeface="Arial"/>
        </a:defRPr>
      </a:pPr>
      <a:endParaRPr lang="en-US"/>
    </a:p>
  </c:txPr>
  <c:printSettings>
    <c:headerFooter alignWithMargins="0"/>
    <c:pageMargins b="1" l="0.75" r="0.75" t="1" header="0.5" footer="0.5"/>
    <c:pageSetup/>
  </c:printSettings>
  <c:userShapes r:id="rId1"/>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withinLinearReversed" id="21">
  <a:schemeClr val="accent1"/>
</cs:colorStyle>
</file>

<file path=xl/charts/colors17.xml><?xml version="1.0" encoding="utf-8"?>
<cs:colorStyle xmlns:cs="http://schemas.microsoft.com/office/drawing/2012/chartStyle" xmlns:a="http://schemas.openxmlformats.org/drawingml/2006/main" meth="withinLinearReversed" id="21">
  <a:schemeClr val="accent1"/>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withinLinearReversed" id="22">
  <a:schemeClr val="accent2"/>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withinLinearReversed" id="23">
  <a:schemeClr val="accent3"/>
</cs:colorStyle>
</file>

<file path=xl/charts/colors39.xml><?xml version="1.0" encoding="utf-8"?>
<cs:colorStyle xmlns:cs="http://schemas.microsoft.com/office/drawing/2012/chartStyle" xmlns:a="http://schemas.openxmlformats.org/drawingml/2006/main" meth="withinLinearReversed" id="23">
  <a:schemeClr val="accent3"/>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chart" Target="../charts/chart2.xml"/></Relationships>
</file>

<file path=xl/drawings/_rels/drawing6.xml.rels><?xml version="1.0" encoding="UTF-8" standalone="yes"?>
<Relationships xmlns="http://schemas.openxmlformats.org/package/2006/relationships"><Relationship Id="rId1" Type="http://schemas.openxmlformats.org/officeDocument/2006/relationships/chart" Target="../charts/chart3.xml"/></Relationships>
</file>

<file path=xl/drawings/_rels/drawing7.xml.rels><?xml version="1.0" encoding="UTF-8" standalone="yes"?>
<Relationships xmlns="http://schemas.openxmlformats.org/package/2006/relationships"><Relationship Id="rId1" Type="http://schemas.openxmlformats.org/officeDocument/2006/relationships/chart" Target="../charts/chart4.xml"/></Relationships>
</file>

<file path=xl/drawings/_rels/drawing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 Type="http://schemas.openxmlformats.org/officeDocument/2006/relationships/chart" Target="../charts/chart5.xml"/></Relationships>
</file>

<file path=xl/drawings/_rels/drawing1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chart" Target="../charts/chart6.xml"/></Relationships>
</file>

<file path=xl/drawings/_rels/drawing14.xml.rels><?xml version="1.0" encoding="UTF-8" standalone="yes"?>
<Relationships xmlns="http://schemas.openxmlformats.org/package/2006/relationships"><Relationship Id="rId2" Type="http://schemas.openxmlformats.org/officeDocument/2006/relationships/chart" Target="../charts/chart8.xml"/><Relationship Id="rId1" Type="http://schemas.openxmlformats.org/officeDocument/2006/relationships/chart" Target="../charts/chart7.xml"/></Relationships>
</file>

<file path=xl/drawings/_rels/drawing1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2.jpg"/><Relationship Id="rId1" Type="http://schemas.openxmlformats.org/officeDocument/2006/relationships/image" Target="../media/image11.jp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chart" Target="../charts/chart9.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2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4.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25.xml.rels><?xml version="1.0" encoding="UTF-8" standalone="yes"?>
<Relationships xmlns="http://schemas.openxmlformats.org/package/2006/relationships"><Relationship Id="rId2" Type="http://schemas.openxmlformats.org/officeDocument/2006/relationships/chart" Target="../charts/chart13.xml"/><Relationship Id="rId1" Type="http://schemas.openxmlformats.org/officeDocument/2006/relationships/chart" Target="../charts/chart12.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29.xml.rels><?xml version="1.0" encoding="UTF-8" standalone="yes"?>
<Relationships xmlns="http://schemas.openxmlformats.org/package/2006/relationships"><Relationship Id="rId1" Type="http://schemas.openxmlformats.org/officeDocument/2006/relationships/image" Target="../media/image18.png"/></Relationships>
</file>

<file path=xl/drawings/_rels/drawing30.xml.rels><?xml version="1.0" encoding="UTF-8" standalone="yes"?>
<Relationships xmlns="http://schemas.openxmlformats.org/package/2006/relationships"><Relationship Id="rId3" Type="http://schemas.openxmlformats.org/officeDocument/2006/relationships/chart" Target="../charts/chart17.xml"/><Relationship Id="rId2" Type="http://schemas.openxmlformats.org/officeDocument/2006/relationships/chart" Target="../charts/chart16.xml"/><Relationship Id="rId1" Type="http://schemas.openxmlformats.org/officeDocument/2006/relationships/chart" Target="../charts/chart15.xml"/><Relationship Id="rId5" Type="http://schemas.openxmlformats.org/officeDocument/2006/relationships/chart" Target="../charts/chart19.xml"/><Relationship Id="rId4" Type="http://schemas.openxmlformats.org/officeDocument/2006/relationships/chart" Target="../charts/chart18.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33.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36.xml.rels><?xml version="1.0" encoding="UTF-8" standalone="yes"?>
<Relationships xmlns="http://schemas.openxmlformats.org/package/2006/relationships"><Relationship Id="rId2" Type="http://schemas.openxmlformats.org/officeDocument/2006/relationships/chart" Target="../charts/chart24.xml"/><Relationship Id="rId1" Type="http://schemas.openxmlformats.org/officeDocument/2006/relationships/chart" Target="../charts/chart23.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41.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chart" Target="../charts/chart27.xml"/><Relationship Id="rId1" Type="http://schemas.openxmlformats.org/officeDocument/2006/relationships/chart" Target="../charts/chart26.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49.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50.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chart" Target="../charts/chart31.xml"/></Relationships>
</file>

<file path=xl/drawings/_rels/drawing52.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54.xml.rels><?xml version="1.0" encoding="UTF-8" standalone="yes"?>
<Relationships xmlns="http://schemas.openxmlformats.org/package/2006/relationships"><Relationship Id="rId2" Type="http://schemas.openxmlformats.org/officeDocument/2006/relationships/chart" Target="../charts/chart34.xml"/><Relationship Id="rId1" Type="http://schemas.openxmlformats.org/officeDocument/2006/relationships/chart" Target="../charts/chart33.xml"/></Relationships>
</file>

<file path=xl/drawings/_rels/drawing57.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59.xml.rels><?xml version="1.0" encoding="UTF-8" standalone="yes"?>
<Relationships xmlns="http://schemas.openxmlformats.org/package/2006/relationships"><Relationship Id="rId1" Type="http://schemas.openxmlformats.org/officeDocument/2006/relationships/image" Target="../media/image22.png"/></Relationships>
</file>

<file path=xl/drawings/_rels/drawing60.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62.xml.rels><?xml version="1.0" encoding="UTF-8" standalone="yes"?>
<Relationships xmlns="http://schemas.openxmlformats.org/package/2006/relationships"><Relationship Id="rId2" Type="http://schemas.openxmlformats.org/officeDocument/2006/relationships/chart" Target="../charts/chart38.xml"/><Relationship Id="rId1" Type="http://schemas.openxmlformats.org/officeDocument/2006/relationships/chart" Target="../charts/chart37.xml"/></Relationships>
</file>

<file path=xl/drawings/_rels/drawing65.xml.rels><?xml version="1.0" encoding="UTF-8" standalone="yes"?>
<Relationships xmlns="http://schemas.openxmlformats.org/package/2006/relationships"><Relationship Id="rId3" Type="http://schemas.openxmlformats.org/officeDocument/2006/relationships/chart" Target="../charts/chart41.xml"/><Relationship Id="rId2" Type="http://schemas.openxmlformats.org/officeDocument/2006/relationships/chart" Target="../charts/chart40.xml"/><Relationship Id="rId1" Type="http://schemas.openxmlformats.org/officeDocument/2006/relationships/chart" Target="../charts/chart39.xml"/><Relationship Id="rId4" Type="http://schemas.openxmlformats.org/officeDocument/2006/relationships/chart" Target="../charts/chart42.xml"/></Relationships>
</file>

<file path=xl/drawings/_rels/drawing68.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70.xml.rels><?xml version="1.0" encoding="UTF-8" standalone="yes"?>
<Relationships xmlns="http://schemas.openxmlformats.org/package/2006/relationships"><Relationship Id="rId1" Type="http://schemas.openxmlformats.org/officeDocument/2006/relationships/chart" Target="../charts/chart44.xml"/></Relationships>
</file>

<file path=xl/drawings/_rels/drawing72.xml.rels><?xml version="1.0" encoding="UTF-8" standalone="yes"?>
<Relationships xmlns="http://schemas.openxmlformats.org/package/2006/relationships"><Relationship Id="rId1" Type="http://schemas.openxmlformats.org/officeDocument/2006/relationships/image" Target="../media/image23.png"/></Relationships>
</file>

<file path=xl/drawings/_rels/drawing7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74.xml.rels><?xml version="1.0" encoding="UTF-8" standalone="yes"?>
<Relationships xmlns="http://schemas.openxmlformats.org/package/2006/relationships"><Relationship Id="rId8" Type="http://schemas.openxmlformats.org/officeDocument/2006/relationships/chart" Target="../charts/chart52.xml"/><Relationship Id="rId3" Type="http://schemas.openxmlformats.org/officeDocument/2006/relationships/chart" Target="../charts/chart47.xml"/><Relationship Id="rId7" Type="http://schemas.openxmlformats.org/officeDocument/2006/relationships/chart" Target="../charts/chart51.xml"/><Relationship Id="rId2" Type="http://schemas.openxmlformats.org/officeDocument/2006/relationships/chart" Target="../charts/chart46.xml"/><Relationship Id="rId1" Type="http://schemas.openxmlformats.org/officeDocument/2006/relationships/chart" Target="../charts/chart45.xml"/><Relationship Id="rId6" Type="http://schemas.openxmlformats.org/officeDocument/2006/relationships/chart" Target="../charts/chart50.xml"/><Relationship Id="rId5" Type="http://schemas.openxmlformats.org/officeDocument/2006/relationships/chart" Target="../charts/chart49.xml"/><Relationship Id="rId4" Type="http://schemas.openxmlformats.org/officeDocument/2006/relationships/chart" Target="../charts/chart48.xml"/><Relationship Id="rId9" Type="http://schemas.openxmlformats.org/officeDocument/2006/relationships/chart" Target="../charts/chart53.xml"/></Relationships>
</file>

<file path=xl/drawings/_rels/drawing84.xml.rels><?xml version="1.0" encoding="UTF-8" standalone="yes"?>
<Relationships xmlns="http://schemas.openxmlformats.org/package/2006/relationships"><Relationship Id="rId2" Type="http://schemas.openxmlformats.org/officeDocument/2006/relationships/chart" Target="../charts/chart55.xml"/><Relationship Id="rId1" Type="http://schemas.openxmlformats.org/officeDocument/2006/relationships/chart" Target="../charts/chart54.xml"/></Relationships>
</file>

<file path=xl/drawings/_rels/drawing86.xml.rels><?xml version="1.0" encoding="UTF-8" standalone="yes"?>
<Relationships xmlns="http://schemas.openxmlformats.org/package/2006/relationships"><Relationship Id="rId1" Type="http://schemas.openxmlformats.org/officeDocument/2006/relationships/chart" Target="../charts/chart56.xml"/></Relationships>
</file>

<file path=xl/drawings/_rels/drawing88.xml.rels><?xml version="1.0" encoding="UTF-8" standalone="yes"?>
<Relationships xmlns="http://schemas.openxmlformats.org/package/2006/relationships"><Relationship Id="rId1" Type="http://schemas.openxmlformats.org/officeDocument/2006/relationships/chart" Target="../charts/chart57.xml"/></Relationships>
</file>

<file path=xl/drawings/_rels/drawing90.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92.xml.rels><?xml version="1.0" encoding="UTF-8" standalone="yes"?>
<Relationships xmlns="http://schemas.openxmlformats.org/package/2006/relationships"><Relationship Id="rId3" Type="http://schemas.openxmlformats.org/officeDocument/2006/relationships/chart" Target="../charts/chart61.xml"/><Relationship Id="rId2" Type="http://schemas.openxmlformats.org/officeDocument/2006/relationships/chart" Target="../charts/chart60.xml"/><Relationship Id="rId1" Type="http://schemas.openxmlformats.org/officeDocument/2006/relationships/chart" Target="../charts/chart59.xml"/><Relationship Id="rId4" Type="http://schemas.openxmlformats.org/officeDocument/2006/relationships/chart" Target="../charts/chart62.xml"/></Relationships>
</file>

<file path=xl/drawings/_rels/drawing97.xml.rels><?xml version="1.0" encoding="UTF-8" standalone="yes"?>
<Relationships xmlns="http://schemas.openxmlformats.org/package/2006/relationships"><Relationship Id="rId8" Type="http://schemas.openxmlformats.org/officeDocument/2006/relationships/chart" Target="../charts/chart70.xml"/><Relationship Id="rId3" Type="http://schemas.openxmlformats.org/officeDocument/2006/relationships/chart" Target="../charts/chart65.xml"/><Relationship Id="rId7" Type="http://schemas.openxmlformats.org/officeDocument/2006/relationships/chart" Target="../charts/chart69.xml"/><Relationship Id="rId2" Type="http://schemas.openxmlformats.org/officeDocument/2006/relationships/chart" Target="../charts/chart64.xml"/><Relationship Id="rId1" Type="http://schemas.openxmlformats.org/officeDocument/2006/relationships/chart" Target="../charts/chart63.xml"/><Relationship Id="rId6" Type="http://schemas.openxmlformats.org/officeDocument/2006/relationships/chart" Target="../charts/chart68.xml"/><Relationship Id="rId5" Type="http://schemas.openxmlformats.org/officeDocument/2006/relationships/chart" Target="../charts/chart67.xml"/><Relationship Id="rId4" Type="http://schemas.openxmlformats.org/officeDocument/2006/relationships/chart" Target="../charts/chart66.xml"/></Relationships>
</file>

<file path=xl/drawings/_rels/drawing105.xml.rels><?xml version="1.0" encoding="UTF-8" standalone="yes"?>
<Relationships xmlns="http://schemas.openxmlformats.org/package/2006/relationships"><Relationship Id="rId1" Type="http://schemas.openxmlformats.org/officeDocument/2006/relationships/chart" Target="../charts/chart71.xml"/></Relationships>
</file>

<file path=xl/drawings/_rels/drawing107.xml.rels><?xml version="1.0" encoding="UTF-8" standalone="yes"?>
<Relationships xmlns="http://schemas.openxmlformats.org/package/2006/relationships"><Relationship Id="rId2" Type="http://schemas.openxmlformats.org/officeDocument/2006/relationships/chart" Target="../charts/chart73.xml"/><Relationship Id="rId1" Type="http://schemas.openxmlformats.org/officeDocument/2006/relationships/chart" Target="../charts/chart72.xml"/></Relationships>
</file>

<file path=xl/drawings/_rels/drawing110.xml.rels><?xml version="1.0" encoding="UTF-8" standalone="yes"?>
<Relationships xmlns="http://schemas.openxmlformats.org/package/2006/relationships"><Relationship Id="rId3" Type="http://schemas.openxmlformats.org/officeDocument/2006/relationships/chart" Target="../charts/chart76.xml"/><Relationship Id="rId2" Type="http://schemas.openxmlformats.org/officeDocument/2006/relationships/chart" Target="../charts/chart75.xml"/><Relationship Id="rId1" Type="http://schemas.openxmlformats.org/officeDocument/2006/relationships/chart" Target="../charts/chart74.xml"/><Relationship Id="rId4" Type="http://schemas.openxmlformats.org/officeDocument/2006/relationships/chart" Target="../charts/chart77.xml"/></Relationships>
</file>

<file path=xl/drawings/_rels/drawing114.xml.rels><?xml version="1.0" encoding="UTF-8" standalone="yes"?>
<Relationships xmlns="http://schemas.openxmlformats.org/package/2006/relationships"><Relationship Id="rId8" Type="http://schemas.openxmlformats.org/officeDocument/2006/relationships/chart" Target="../charts/chart85.xml"/><Relationship Id="rId3" Type="http://schemas.openxmlformats.org/officeDocument/2006/relationships/chart" Target="../charts/chart80.xml"/><Relationship Id="rId7" Type="http://schemas.openxmlformats.org/officeDocument/2006/relationships/chart" Target="../charts/chart84.xml"/><Relationship Id="rId2" Type="http://schemas.openxmlformats.org/officeDocument/2006/relationships/chart" Target="../charts/chart79.xml"/><Relationship Id="rId1" Type="http://schemas.openxmlformats.org/officeDocument/2006/relationships/chart" Target="../charts/chart78.xml"/><Relationship Id="rId6" Type="http://schemas.openxmlformats.org/officeDocument/2006/relationships/chart" Target="../charts/chart83.xml"/><Relationship Id="rId5" Type="http://schemas.openxmlformats.org/officeDocument/2006/relationships/chart" Target="../charts/chart82.xml"/><Relationship Id="rId10" Type="http://schemas.openxmlformats.org/officeDocument/2006/relationships/chart" Target="../charts/chart87.xml"/><Relationship Id="rId4" Type="http://schemas.openxmlformats.org/officeDocument/2006/relationships/chart" Target="../charts/chart81.xml"/><Relationship Id="rId9" Type="http://schemas.openxmlformats.org/officeDocument/2006/relationships/chart" Target="../charts/chart86.xml"/></Relationships>
</file>

<file path=xl/drawings/_rels/drawing125.xml.rels><?xml version="1.0" encoding="UTF-8" standalone="yes"?>
<Relationships xmlns="http://schemas.openxmlformats.org/package/2006/relationships"><Relationship Id="rId3" Type="http://schemas.openxmlformats.org/officeDocument/2006/relationships/chart" Target="../charts/chart90.xml"/><Relationship Id="rId2" Type="http://schemas.openxmlformats.org/officeDocument/2006/relationships/chart" Target="../charts/chart89.xml"/><Relationship Id="rId1" Type="http://schemas.openxmlformats.org/officeDocument/2006/relationships/chart" Target="../charts/chart88.xml"/></Relationships>
</file>

<file path=xl/drawings/_rels/drawing127.xml.rels><?xml version="1.0" encoding="UTF-8" standalone="yes"?>
<Relationships xmlns="http://schemas.openxmlformats.org/package/2006/relationships"><Relationship Id="rId3" Type="http://schemas.openxmlformats.org/officeDocument/2006/relationships/chart" Target="../charts/chart93.xml"/><Relationship Id="rId2" Type="http://schemas.openxmlformats.org/officeDocument/2006/relationships/chart" Target="../charts/chart92.xml"/><Relationship Id="rId1" Type="http://schemas.openxmlformats.org/officeDocument/2006/relationships/chart" Target="../charts/chart91.xml"/><Relationship Id="rId4" Type="http://schemas.openxmlformats.org/officeDocument/2006/relationships/chart" Target="../charts/chart94.xml"/></Relationships>
</file>

<file path=xl/drawings/_rels/drawing132.xml.rels><?xml version="1.0" encoding="UTF-8" standalone="yes"?>
<Relationships xmlns="http://schemas.openxmlformats.org/package/2006/relationships"><Relationship Id="rId1" Type="http://schemas.openxmlformats.org/officeDocument/2006/relationships/chart" Target="../charts/chart95.xml"/></Relationships>
</file>

<file path=xl/drawings/_rels/drawing134.xml.rels><?xml version="1.0" encoding="UTF-8" standalone="yes"?>
<Relationships xmlns="http://schemas.openxmlformats.org/package/2006/relationships"><Relationship Id="rId1" Type="http://schemas.openxmlformats.org/officeDocument/2006/relationships/chart" Target="../charts/chart96.xml"/></Relationships>
</file>

<file path=xl/drawings/_rels/drawing136.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chart" Target="../charts/chart97.xml"/></Relationships>
</file>

<file path=xl/drawings/_rels/drawing137.xml.rels><?xml version="1.0" encoding="UTF-8" standalone="yes"?>
<Relationships xmlns="http://schemas.openxmlformats.org/package/2006/relationships"><Relationship Id="rId3" Type="http://schemas.openxmlformats.org/officeDocument/2006/relationships/chart" Target="../charts/chart100.xml"/><Relationship Id="rId2" Type="http://schemas.openxmlformats.org/officeDocument/2006/relationships/chart" Target="../charts/chart99.xml"/><Relationship Id="rId1" Type="http://schemas.openxmlformats.org/officeDocument/2006/relationships/chart" Target="../charts/chart98.xml"/><Relationship Id="rId4" Type="http://schemas.openxmlformats.org/officeDocument/2006/relationships/image" Target="../media/image27.png"/></Relationships>
</file>

<file path=xl/drawings/_rels/drawing139.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chart" Target="../charts/chart101.xml"/></Relationships>
</file>

<file path=xl/drawings/_rels/drawing141.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chart" Target="../charts/chart102.xml"/></Relationships>
</file>

<file path=xl/drawings/_rels/drawing142.xml.rels><?xml version="1.0" encoding="UTF-8" standalone="yes"?>
<Relationships xmlns="http://schemas.openxmlformats.org/package/2006/relationships"><Relationship Id="rId1" Type="http://schemas.openxmlformats.org/officeDocument/2006/relationships/chart" Target="../charts/chart103.xml"/></Relationships>
</file>

<file path=xl/drawings/drawing1.xml><?xml version="1.0" encoding="utf-8"?>
<xdr:wsDr xmlns:xdr="http://schemas.openxmlformats.org/drawingml/2006/spreadsheetDrawing" xmlns:a="http://schemas.openxmlformats.org/drawingml/2006/main">
  <xdr:twoCellAnchor editAs="oneCell">
    <xdr:from>
      <xdr:col>0</xdr:col>
      <xdr:colOff>10160</xdr:colOff>
      <xdr:row>0</xdr:row>
      <xdr:rowOff>0</xdr:rowOff>
    </xdr:from>
    <xdr:to>
      <xdr:col>3</xdr:col>
      <xdr:colOff>553046</xdr:colOff>
      <xdr:row>9</xdr:row>
      <xdr:rowOff>152400</xdr:rowOff>
    </xdr:to>
    <xdr:pic>
      <xdr:nvPicPr>
        <xdr:cNvPr id="4" name="Picture 3" descr="EERE identifier_vert_2017_top bleed_BC.jpg">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t="28281"/>
        <a:stretch>
          <a:fillRect/>
        </a:stretch>
      </xdr:blipFill>
      <xdr:spPr bwMode="auto">
        <a:xfrm>
          <a:off x="10160" y="0"/>
          <a:ext cx="2341206" cy="1706880"/>
        </a:xfrm>
        <a:prstGeom prst="rect">
          <a:avLst/>
        </a:prstGeom>
        <a:noFill/>
        <a:ln>
          <a:noFill/>
        </a:ln>
        <a:extLst>
          <a:ext uri="{909E8E84-426E-40dd-AFC4-6F175D3DCCD1}">
            <a14:hiddenFill xmlns:r="http://schemas.openxmlformats.org/officeDocument/2006/relationships" xmlns:p="http://schemas.openxmlformats.org/presentationml/2006/main" xmlns:a14="http://schemas.microsoft.com/office/drawing/2010/main" xmlns="" xmlns:lc="http://schemas.openxmlformats.org/drawingml/2006/lockedCanvas">
              <a:solidFill>
                <a:srgbClr val="FFFFFF"/>
              </a:solidFill>
            </a14:hiddenFill>
          </a:ext>
          <a:ext uri="{91240B29-F687-4f45-9708-019B960494DF}">
            <a14:hiddenLine xmlns:r="http://schemas.openxmlformats.org/officeDocument/2006/relationships" xmlns:p="http://schemas.openxmlformats.org/presentationml/2006/main" xmlns:a14="http://schemas.microsoft.com/office/drawing/2010/main" xmlns="" xmlns:lc="http://schemas.openxmlformats.org/drawingml/2006/lockedCanvas" w="9525">
              <a:solidFill>
                <a:srgbClr val="000000"/>
              </a:solidFill>
              <a:miter lim="800000"/>
              <a:headEnd/>
              <a:tailEnd/>
            </a14:hiddenLine>
          </a:ext>
        </a:extLst>
      </xdr:spPr>
    </xdr:pic>
    <xdr:clientData/>
  </xdr:twoCellAnchor>
  <xdr:twoCellAnchor editAs="oneCell">
    <xdr:from>
      <xdr:col>0</xdr:col>
      <xdr:colOff>10160</xdr:colOff>
      <xdr:row>10</xdr:row>
      <xdr:rowOff>106820</xdr:rowOff>
    </xdr:from>
    <xdr:to>
      <xdr:col>4</xdr:col>
      <xdr:colOff>1178559</xdr:colOff>
      <xdr:row>27</xdr:row>
      <xdr:rowOff>218410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160" y="1834020"/>
          <a:ext cx="3566159" cy="4653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30481</xdr:colOff>
      <xdr:row>1</xdr:row>
      <xdr:rowOff>125791</xdr:rowOff>
    </xdr:from>
    <xdr:to>
      <xdr:col>10</xdr:col>
      <xdr:colOff>172721</xdr:colOff>
      <xdr:row>22</xdr:row>
      <xdr:rowOff>150749</xdr:rowOff>
    </xdr:to>
    <xdr:pic>
      <xdr:nvPicPr>
        <xdr:cNvPr id="3" name="Picture 2"/>
        <xdr:cNvPicPr>
          <a:picLocks noChangeAspect="1"/>
        </xdr:cNvPicPr>
      </xdr:nvPicPr>
      <xdr:blipFill>
        <a:blip xmlns:r="http://schemas.openxmlformats.org/officeDocument/2006/relationships" r:embed="rId1"/>
        <a:stretch>
          <a:fillRect/>
        </a:stretch>
      </xdr:blipFill>
      <xdr:spPr>
        <a:xfrm>
          <a:off x="30481" y="308671"/>
          <a:ext cx="6136640" cy="36622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32037</xdr:colOff>
      <xdr:row>1</xdr:row>
      <xdr:rowOff>167986</xdr:rowOff>
    </xdr:from>
    <xdr:to>
      <xdr:col>10</xdr:col>
      <xdr:colOff>12987</xdr:colOff>
      <xdr:row>20</xdr:row>
      <xdr:rowOff>110836</xdr:rowOff>
    </xdr:to>
    <xdr:graphicFrame macro="">
      <xdr:nvGraphicFramePr>
        <xdr:cNvPr id="2" name="Chart 8">
          <a:extLst>
            <a:ext uri="{FF2B5EF4-FFF2-40B4-BE49-F238E27FC236}">
              <a16:creationId xmlns:a16="http://schemas.microsoft.com/office/drawing/2014/main" id="{00000000-0008-0000-0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c:userShapes xmlns:c="http://schemas.openxmlformats.org/drawingml/2006/chart">
  <cdr:relSizeAnchor xmlns:cdr="http://schemas.openxmlformats.org/drawingml/2006/chartDrawing">
    <cdr:from>
      <cdr:x>0.67476</cdr:x>
      <cdr:y>0</cdr:y>
    </cdr:from>
    <cdr:to>
      <cdr:x>1</cdr:x>
      <cdr:y>0.06548</cdr:y>
    </cdr:to>
    <cdr:sp macro="" textlink="">
      <cdr:nvSpPr>
        <cdr:cNvPr id="32771" name="Text Box 1027"/>
        <cdr:cNvSpPr txBox="1">
          <a:spLocks xmlns:a="http://schemas.openxmlformats.org/drawingml/2006/main" noChangeArrowheads="1"/>
        </cdr:cNvSpPr>
      </cdr:nvSpPr>
      <cdr:spPr bwMode="auto">
        <a:xfrm xmlns:a="http://schemas.openxmlformats.org/drawingml/2006/main">
          <a:off x="3971925" y="0"/>
          <a:ext cx="1914525" cy="20955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18288" tIns="18288" rIns="18288" bIns="18288" anchor="b"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Cumulative Total Capacity (GW)</a:t>
          </a:r>
        </a:p>
      </cdr:txBody>
    </cdr:sp>
  </cdr:relSizeAnchor>
  <cdr:relSizeAnchor xmlns:cdr="http://schemas.openxmlformats.org/drawingml/2006/chartDrawing">
    <cdr:from>
      <cdr:x>0.00475</cdr:x>
      <cdr:y>3.12461E-7</cdr:y>
    </cdr:from>
    <cdr:to>
      <cdr:x>0.32848</cdr:x>
      <cdr:y>0.05952</cdr:y>
    </cdr:to>
    <cdr:sp macro="" textlink="">
      <cdr:nvSpPr>
        <cdr:cNvPr id="32772" name="Text Box 1028"/>
        <cdr:cNvSpPr txBox="1">
          <a:spLocks xmlns:a="http://schemas.openxmlformats.org/drawingml/2006/main" noChangeArrowheads="1"/>
        </cdr:cNvSpPr>
      </cdr:nvSpPr>
      <cdr:spPr bwMode="auto">
        <a:xfrm xmlns:a="http://schemas.openxmlformats.org/drawingml/2006/main">
          <a:off x="27945" y="1"/>
          <a:ext cx="1905629" cy="19050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18288" tIns="18288" rIns="18288" bIns="18288" anchor="t"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Annual Regional Capacity (GW)</a:t>
          </a:r>
        </a:p>
      </cdr:txBody>
    </cdr:sp>
  </cdr:relSizeAnchor>
  <cdr:relSizeAnchor xmlns:cdr="http://schemas.openxmlformats.org/drawingml/2006/chartDrawing">
    <cdr:from>
      <cdr:x>0.63542</cdr:x>
      <cdr:y>0.32738</cdr:y>
    </cdr:from>
    <cdr:to>
      <cdr:x>0.80653</cdr:x>
      <cdr:y>0.38819</cdr:y>
    </cdr:to>
    <cdr:sp macro="" textlink="">
      <cdr:nvSpPr>
        <cdr:cNvPr id="7" name="Text Box 1027"/>
        <cdr:cNvSpPr txBox="1">
          <a:spLocks xmlns:a="http://schemas.openxmlformats.org/drawingml/2006/main" noChangeArrowheads="1"/>
        </cdr:cNvSpPr>
      </cdr:nvSpPr>
      <cdr:spPr bwMode="auto">
        <a:xfrm xmlns:a="http://schemas.openxmlformats.org/drawingml/2006/main">
          <a:off x="3782727" y="962632"/>
          <a:ext cx="1018648" cy="178786"/>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18288" tIns="18288" rIns="18288" bIns="18288" anchor="b"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Cumulative Total</a:t>
          </a:r>
        </a:p>
      </cdr:txBody>
    </cdr:sp>
  </cdr:relSizeAnchor>
  <cdr:relSizeAnchor xmlns:cdr="http://schemas.openxmlformats.org/drawingml/2006/chartDrawing">
    <cdr:from>
      <cdr:x>0.7468</cdr:x>
      <cdr:y>0.39587</cdr:y>
    </cdr:from>
    <cdr:to>
      <cdr:x>0.77842</cdr:x>
      <cdr:y>0.42365</cdr:y>
    </cdr:to>
    <cdr:cxnSp macro="">
      <cdr:nvCxnSpPr>
        <cdr:cNvPr id="19" name="Straight Connector 18">
          <a:extLst xmlns:a="http://schemas.openxmlformats.org/drawingml/2006/main">
            <a:ext uri="{FF2B5EF4-FFF2-40B4-BE49-F238E27FC236}">
              <a16:creationId xmlns:a16="http://schemas.microsoft.com/office/drawing/2014/main" id="{17C3D113-0617-47AF-8167-59AC6AC85942}"/>
            </a:ext>
          </a:extLst>
        </cdr:cNvPr>
        <cdr:cNvCxnSpPr/>
      </cdr:nvCxnSpPr>
      <cdr:spPr>
        <a:xfrm xmlns:a="http://schemas.openxmlformats.org/drawingml/2006/main">
          <a:off x="4445793" y="1163992"/>
          <a:ext cx="188238" cy="81684"/>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5.xml><?xml version="1.0" encoding="utf-8"?>
<xdr:wsDr xmlns:xdr="http://schemas.openxmlformats.org/drawingml/2006/spreadsheetDrawing" xmlns:a="http://schemas.openxmlformats.org/drawingml/2006/main">
  <xdr:oneCellAnchor>
    <xdr:from>
      <xdr:col>0</xdr:col>
      <xdr:colOff>7620</xdr:colOff>
      <xdr:row>2</xdr:row>
      <xdr:rowOff>6350</xdr:rowOff>
    </xdr:from>
    <xdr:ext cx="5943600" cy="3200400"/>
    <xdr:graphicFrame macro="">
      <xdr:nvGraphicFramePr>
        <xdr:cNvPr id="2" name="Chart 1">
          <a:extLst>
            <a:ext uri="{FF2B5EF4-FFF2-40B4-BE49-F238E27FC236}">
              <a16:creationId xmlns:a16="http://schemas.microsoft.com/office/drawing/2014/main" id="{00000000-0008-0000-0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oneCellAnchor>
</xdr:wsDr>
</file>

<file path=xl/drawings/drawing6.xml><?xml version="1.0" encoding="utf-8"?>
<xdr:wsDr xmlns:xdr="http://schemas.openxmlformats.org/drawingml/2006/spreadsheetDrawing" xmlns:a="http://schemas.openxmlformats.org/drawingml/2006/main">
  <xdr:oneCellAnchor>
    <xdr:from>
      <xdr:col>0</xdr:col>
      <xdr:colOff>40640</xdr:colOff>
      <xdr:row>2</xdr:row>
      <xdr:rowOff>30480</xdr:rowOff>
    </xdr:from>
    <xdr:ext cx="6400800" cy="3200400"/>
    <xdr:graphicFrame macro="">
      <xdr:nvGraphicFramePr>
        <xdr:cNvPr id="2" name="Chart 1">
          <a:extLst>
            <a:ext uri="{FF2B5EF4-FFF2-40B4-BE49-F238E27FC236}">
              <a16:creationId xmlns:a16="http://schemas.microsoft.com/office/drawing/2014/main" id="{00000000-0008-0000-0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oneCellAnchor>
</xdr:wsDr>
</file>

<file path=xl/drawings/drawing7.xml><?xml version="1.0" encoding="utf-8"?>
<xdr:wsDr xmlns:xdr="http://schemas.openxmlformats.org/drawingml/2006/spreadsheetDrawing" xmlns:a="http://schemas.openxmlformats.org/drawingml/2006/main">
  <xdr:twoCellAnchor>
    <xdr:from>
      <xdr:col>0</xdr:col>
      <xdr:colOff>0</xdr:colOff>
      <xdr:row>2</xdr:row>
      <xdr:rowOff>60960</xdr:rowOff>
    </xdr:from>
    <xdr:to>
      <xdr:col>7</xdr:col>
      <xdr:colOff>243840</xdr:colOff>
      <xdr:row>19</xdr:row>
      <xdr:rowOff>152400</xdr:rowOff>
    </xdr:to>
    <xdr:graphicFrame macro="">
      <xdr:nvGraphicFramePr>
        <xdr:cNvPr id="2" name="Chart 1040">
          <a:extLst>
            <a:ext uri="{FF2B5EF4-FFF2-40B4-BE49-F238E27FC236}">
              <a16:creationId xmlns:a16="http://schemas.microsoft.com/office/drawing/2014/main" id="{00000000-0008-0000-0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c:userShapes xmlns:c="http://schemas.openxmlformats.org/drawingml/2006/chart">
  <cdr:relSizeAnchor xmlns:cdr="http://schemas.openxmlformats.org/drawingml/2006/chartDrawing">
    <cdr:from>
      <cdr:x>0</cdr:x>
      <cdr:y>0.00635</cdr:y>
    </cdr:from>
    <cdr:to>
      <cdr:x>0.51965</cdr:x>
      <cdr:y>0.07302</cdr:y>
    </cdr:to>
    <cdr:sp macro="" textlink="">
      <cdr:nvSpPr>
        <cdr:cNvPr id="2" name="TextBox 1"/>
        <cdr:cNvSpPr txBox="1"/>
      </cdr:nvSpPr>
      <cdr:spPr>
        <a:xfrm xmlns:a="http://schemas.openxmlformats.org/drawingml/2006/main">
          <a:off x="0" y="20308"/>
          <a:ext cx="3088617" cy="213372"/>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Wind as Percentage of Total Generation in 2021</a:t>
          </a:r>
          <a:endParaRPr lang="en-US" sz="1000">
            <a:effectLst/>
            <a:latin typeface="Arial" panose="020B0604020202020204" pitchFamily="34" charset="0"/>
            <a:cs typeface="Arial" panose="020B0604020202020204" pitchFamily="34" charset="0"/>
          </a:endParaRPr>
        </a:p>
        <a:p xmlns:a="http://schemas.openxmlformats.org/drawingml/2006/main">
          <a:endParaRPr lang="en-US" sz="1000">
            <a:latin typeface="Arial" panose="020B0604020202020204" pitchFamily="34" charset="0"/>
            <a:cs typeface="Arial" panose="020B0604020202020204" pitchFamily="34" charset="0"/>
          </a:endParaRPr>
        </a:p>
      </cdr:txBody>
    </cdr:sp>
  </cdr:relSizeAnchor>
</c:userShapes>
</file>

<file path=xl/drawings/drawing9.xml><?xml version="1.0" encoding="utf-8"?>
<xdr:wsDr xmlns:xdr="http://schemas.openxmlformats.org/drawingml/2006/spreadsheetDrawing" xmlns:a="http://schemas.openxmlformats.org/drawingml/2006/main">
  <xdr:twoCellAnchor editAs="oneCell">
    <xdr:from>
      <xdr:col>0</xdr:col>
      <xdr:colOff>0</xdr:colOff>
      <xdr:row>29</xdr:row>
      <xdr:rowOff>66043</xdr:rowOff>
    </xdr:from>
    <xdr:to>
      <xdr:col>12</xdr:col>
      <xdr:colOff>397510</xdr:colOff>
      <xdr:row>60</xdr:row>
      <xdr:rowOff>48263</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4942843"/>
          <a:ext cx="7179310" cy="5179060"/>
        </a:xfrm>
        <a:prstGeom prst="rect">
          <a:avLst/>
        </a:prstGeom>
      </xdr:spPr>
    </xdr:pic>
    <xdr:clientData/>
  </xdr:twoCellAnchor>
  <xdr:twoCellAnchor editAs="oneCell">
    <xdr:from>
      <xdr:col>17</xdr:col>
      <xdr:colOff>76201</xdr:colOff>
      <xdr:row>1</xdr:row>
      <xdr:rowOff>146049</xdr:rowOff>
    </xdr:from>
    <xdr:to>
      <xdr:col>29</xdr:col>
      <xdr:colOff>144781</xdr:colOff>
      <xdr:row>32</xdr:row>
      <xdr:rowOff>64770</xdr:rowOff>
    </xdr:to>
    <xdr:pic>
      <xdr:nvPicPr>
        <xdr:cNvPr id="3"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401301" y="328929"/>
          <a:ext cx="7200900" cy="5115561"/>
        </a:xfrm>
        <a:prstGeom prst="rect">
          <a:avLst/>
        </a:prstGeom>
      </xdr:spPr>
    </xdr:pic>
    <xdr:clientData/>
  </xdr:twoCellAnchor>
  <xdr:twoCellAnchor editAs="oneCell">
    <xdr:from>
      <xdr:col>17</xdr:col>
      <xdr:colOff>76200</xdr:colOff>
      <xdr:row>33</xdr:row>
      <xdr:rowOff>76200</xdr:rowOff>
    </xdr:from>
    <xdr:to>
      <xdr:col>29</xdr:col>
      <xdr:colOff>125730</xdr:colOff>
      <xdr:row>63</xdr:row>
      <xdr:rowOff>120227</xdr:rowOff>
    </xdr:to>
    <xdr:pic>
      <xdr:nvPicPr>
        <xdr:cNvPr id="4"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0401300" y="5623560"/>
          <a:ext cx="7181850" cy="507322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10160</xdr:colOff>
      <xdr:row>1</xdr:row>
      <xdr:rowOff>127000</xdr:rowOff>
    </xdr:from>
    <xdr:to>
      <xdr:col>7</xdr:col>
      <xdr:colOff>162560</xdr:colOff>
      <xdr:row>19</xdr:row>
      <xdr:rowOff>35560</xdr:rowOff>
    </xdr:to>
    <xdr:grpSp>
      <xdr:nvGrpSpPr>
        <xdr:cNvPr id="3" name="Group 2">
          <a:extLst>
            <a:ext uri="{FF2B5EF4-FFF2-40B4-BE49-F238E27FC236}">
              <a16:creationId xmlns:a16="http://schemas.microsoft.com/office/drawing/2014/main" id="{00000000-0008-0000-3B00-000003000000}"/>
            </a:ext>
          </a:extLst>
        </xdr:cNvPr>
        <xdr:cNvGrpSpPr/>
      </xdr:nvGrpSpPr>
      <xdr:grpSpPr>
        <a:xfrm>
          <a:off x="10160" y="309880"/>
          <a:ext cx="5943600" cy="3200400"/>
          <a:chOff x="6451600" y="391160"/>
          <a:chExt cx="5943600" cy="3200400"/>
        </a:xfrm>
      </xdr:grpSpPr>
      <xdr:graphicFrame macro="">
        <xdr:nvGraphicFramePr>
          <xdr:cNvPr id="4" name="Chart 3">
            <a:extLst>
              <a:ext uri="{FF2B5EF4-FFF2-40B4-BE49-F238E27FC236}">
                <a16:creationId xmlns:a16="http://schemas.microsoft.com/office/drawing/2014/main" id="{00000000-0008-0000-3B00-000004000000}"/>
              </a:ext>
            </a:extLst>
          </xdr:cNvPr>
          <xdr:cNvGraphicFramePr/>
        </xdr:nvGraphicFramePr>
        <xdr:xfrm>
          <a:off x="6451600" y="39116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TextBox 4">
            <a:extLst>
              <a:ext uri="{FF2B5EF4-FFF2-40B4-BE49-F238E27FC236}">
                <a16:creationId xmlns:a16="http://schemas.microsoft.com/office/drawing/2014/main" id="{00000000-0008-0000-3B00-000005000000}"/>
              </a:ext>
            </a:extLst>
          </xdr:cNvPr>
          <xdr:cNvSpPr txBox="1"/>
        </xdr:nvSpPr>
        <xdr:spPr>
          <a:xfrm>
            <a:off x="11776267" y="873876"/>
            <a:ext cx="441275"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bg2">
                    <a:lumMod val="50000"/>
                  </a:schemeClr>
                </a:solidFill>
                <a:latin typeface="Arial" panose="020B0604020202020204" pitchFamily="34" charset="0"/>
                <a:cs typeface="Arial" panose="020B0604020202020204" pitchFamily="34" charset="0"/>
              </a:rPr>
              <a:t>SPP</a:t>
            </a:r>
          </a:p>
        </xdr:txBody>
      </xdr:sp>
      <xdr:sp macro="" textlink="">
        <xdr:nvSpPr>
          <xdr:cNvPr id="6" name="TextBox 5">
            <a:extLst>
              <a:ext uri="{FF2B5EF4-FFF2-40B4-BE49-F238E27FC236}">
                <a16:creationId xmlns:a16="http://schemas.microsoft.com/office/drawing/2014/main" id="{00000000-0008-0000-3B00-000006000000}"/>
              </a:ext>
            </a:extLst>
          </xdr:cNvPr>
          <xdr:cNvSpPr txBox="1"/>
        </xdr:nvSpPr>
        <xdr:spPr>
          <a:xfrm>
            <a:off x="11572240" y="2509520"/>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4"/>
                </a:solidFill>
                <a:latin typeface="Arial" panose="020B0604020202020204" pitchFamily="34" charset="0"/>
                <a:cs typeface="Arial" panose="020B0604020202020204" pitchFamily="34" charset="0"/>
              </a:rPr>
              <a:t>CAISO</a:t>
            </a:r>
          </a:p>
        </xdr:txBody>
      </xdr:sp>
      <xdr:sp macro="" textlink="">
        <xdr:nvSpPr>
          <xdr:cNvPr id="7" name="TextBox 6">
            <a:extLst>
              <a:ext uri="{FF2B5EF4-FFF2-40B4-BE49-F238E27FC236}">
                <a16:creationId xmlns:a16="http://schemas.microsoft.com/office/drawing/2014/main" id="{00000000-0008-0000-3B00-000007000000}"/>
              </a:ext>
            </a:extLst>
          </xdr:cNvPr>
          <xdr:cNvSpPr txBox="1"/>
        </xdr:nvSpPr>
        <xdr:spPr>
          <a:xfrm>
            <a:off x="11686567" y="2255997"/>
            <a:ext cx="512448"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3"/>
                </a:solidFill>
                <a:latin typeface="Arial" panose="020B0604020202020204" pitchFamily="34" charset="0"/>
                <a:cs typeface="Arial" panose="020B0604020202020204" pitchFamily="34" charset="0"/>
              </a:rPr>
              <a:t>MISO</a:t>
            </a:r>
          </a:p>
        </xdr:txBody>
      </xdr:sp>
      <xdr:sp macro="" textlink="">
        <xdr:nvSpPr>
          <xdr:cNvPr id="8" name="TextBox 7">
            <a:extLst>
              <a:ext uri="{FF2B5EF4-FFF2-40B4-BE49-F238E27FC236}">
                <a16:creationId xmlns:a16="http://schemas.microsoft.com/office/drawing/2014/main" id="{00000000-0008-0000-3B00-000008000000}"/>
              </a:ext>
            </a:extLst>
          </xdr:cNvPr>
          <xdr:cNvSpPr txBox="1"/>
        </xdr:nvSpPr>
        <xdr:spPr>
          <a:xfrm>
            <a:off x="11714480" y="2966720"/>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5"/>
                </a:solidFill>
                <a:latin typeface="Arial" panose="020B0604020202020204" pitchFamily="34" charset="0"/>
                <a:cs typeface="Arial" panose="020B0604020202020204" pitchFamily="34" charset="0"/>
              </a:rPr>
              <a:t>NYISO</a:t>
            </a:r>
          </a:p>
        </xdr:txBody>
      </xdr:sp>
      <xdr:sp macro="" textlink="">
        <xdr:nvSpPr>
          <xdr:cNvPr id="9" name="TextBox 8">
            <a:extLst>
              <a:ext uri="{FF2B5EF4-FFF2-40B4-BE49-F238E27FC236}">
                <a16:creationId xmlns:a16="http://schemas.microsoft.com/office/drawing/2014/main" id="{00000000-0008-0000-3B00-000009000000}"/>
              </a:ext>
            </a:extLst>
          </xdr:cNvPr>
          <xdr:cNvSpPr txBox="1"/>
        </xdr:nvSpPr>
        <xdr:spPr>
          <a:xfrm>
            <a:off x="11836400" y="2733040"/>
            <a:ext cx="380186" cy="1930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000">
                <a:solidFill>
                  <a:schemeClr val="accent6">
                    <a:lumMod val="60000"/>
                    <a:lumOff val="40000"/>
                  </a:schemeClr>
                </a:solidFill>
                <a:latin typeface="Arial" panose="020B0604020202020204" pitchFamily="34" charset="0"/>
                <a:cs typeface="Arial" panose="020B0604020202020204" pitchFamily="34" charset="0"/>
              </a:rPr>
              <a:t>PJM</a:t>
            </a:r>
          </a:p>
        </xdr:txBody>
      </xdr:sp>
      <xdr:sp macro="" textlink="">
        <xdr:nvSpPr>
          <xdr:cNvPr id="10" name="TextBox 9">
            <a:extLst>
              <a:ext uri="{FF2B5EF4-FFF2-40B4-BE49-F238E27FC236}">
                <a16:creationId xmlns:a16="http://schemas.microsoft.com/office/drawing/2014/main" id="{00000000-0008-0000-3B00-00000A000000}"/>
              </a:ext>
            </a:extLst>
          </xdr:cNvPr>
          <xdr:cNvSpPr txBox="1"/>
        </xdr:nvSpPr>
        <xdr:spPr>
          <a:xfrm>
            <a:off x="11186160" y="2753360"/>
            <a:ext cx="528320" cy="19916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000">
                <a:solidFill>
                  <a:schemeClr val="accent1">
                    <a:lumMod val="60000"/>
                    <a:lumOff val="40000"/>
                  </a:schemeClr>
                </a:solidFill>
                <a:latin typeface="Arial" panose="020B0604020202020204" pitchFamily="34" charset="0"/>
                <a:cs typeface="Arial" panose="020B0604020202020204" pitchFamily="34" charset="0"/>
              </a:rPr>
              <a:t>ISO-NE</a:t>
            </a:r>
          </a:p>
        </xdr:txBody>
      </xdr:sp>
      <xdr:sp macro="" textlink="">
        <xdr:nvSpPr>
          <xdr:cNvPr id="11" name="TextBox 10">
            <a:extLst>
              <a:ext uri="{FF2B5EF4-FFF2-40B4-BE49-F238E27FC236}">
                <a16:creationId xmlns:a16="http://schemas.microsoft.com/office/drawing/2014/main" id="{00000000-0008-0000-3B00-00000B000000}"/>
              </a:ext>
            </a:extLst>
          </xdr:cNvPr>
          <xdr:cNvSpPr txBox="1"/>
        </xdr:nvSpPr>
        <xdr:spPr>
          <a:xfrm>
            <a:off x="11610727" y="1462808"/>
            <a:ext cx="633507"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tx1">
                    <a:lumMod val="65000"/>
                    <a:lumOff val="35000"/>
                  </a:schemeClr>
                </a:solidFill>
                <a:latin typeface="Arial" panose="020B0604020202020204" pitchFamily="34" charset="0"/>
                <a:cs typeface="Arial" panose="020B0604020202020204" pitchFamily="34" charset="0"/>
              </a:rPr>
              <a:t>ERCOT</a:t>
            </a:r>
          </a:p>
        </xdr:txBody>
      </xdr:sp>
    </xdr:grpSp>
    <xdr:clientData/>
  </xdr:twoCellAnchor>
</xdr:wsDr>
</file>

<file path=xl/drawings/drawing11.xml><?xml version="1.0" encoding="utf-8"?>
<c:userShapes xmlns:c="http://schemas.openxmlformats.org/drawingml/2006/chart">
  <cdr:relSizeAnchor xmlns:cdr="http://schemas.openxmlformats.org/drawingml/2006/chartDrawing">
    <cdr:from>
      <cdr:x>0</cdr:x>
      <cdr:y>0.00952</cdr:y>
    </cdr:from>
    <cdr:to>
      <cdr:x>0.20513</cdr:x>
      <cdr:y>0.08413</cdr:y>
    </cdr:to>
    <cdr:sp macro="" textlink="">
      <cdr:nvSpPr>
        <cdr:cNvPr id="3" name="TextBox 2"/>
        <cdr:cNvSpPr txBox="1"/>
      </cdr:nvSpPr>
      <cdr:spPr>
        <a:xfrm xmlns:a="http://schemas.openxmlformats.org/drawingml/2006/main">
          <a:off x="0" y="30480"/>
          <a:ext cx="1219200" cy="23876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algn="l"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Wind Penetration (%)</a:t>
          </a:r>
          <a:endParaRPr lang="en-US" sz="1000">
            <a:effectLst/>
            <a:latin typeface="Arial" panose="020B0604020202020204" pitchFamily="34" charset="0"/>
            <a:cs typeface="Arial" panose="020B0604020202020204" pitchFamily="34" charset="0"/>
          </a:endParaRPr>
        </a:p>
        <a:p xmlns:a="http://schemas.openxmlformats.org/drawingml/2006/main">
          <a:pPr algn="l"/>
          <a:endParaRPr lang="en-US" sz="1000">
            <a:latin typeface="Arial" panose="020B0604020202020204" pitchFamily="34" charset="0"/>
            <a:cs typeface="Arial" panose="020B0604020202020204" pitchFamily="34" charset="0"/>
          </a:endParaRPr>
        </a:p>
      </cdr:txBody>
    </cdr:sp>
  </cdr:relSizeAnchor>
</c:userShapes>
</file>

<file path=xl/drawings/drawing12.xml><?xml version="1.0" encoding="utf-8"?>
<xdr:wsDr xmlns:xdr="http://schemas.openxmlformats.org/drawingml/2006/spreadsheetDrawing" xmlns:a="http://schemas.openxmlformats.org/drawingml/2006/main">
  <xdr:twoCellAnchor>
    <xdr:from>
      <xdr:col>0</xdr:col>
      <xdr:colOff>0</xdr:colOff>
      <xdr:row>3</xdr:row>
      <xdr:rowOff>33019</xdr:rowOff>
    </xdr:from>
    <xdr:to>
      <xdr:col>3</xdr:col>
      <xdr:colOff>629920</xdr:colOff>
      <xdr:row>21</xdr:row>
      <xdr:rowOff>124459</xdr:rowOff>
    </xdr:to>
    <xdr:graphicFrame macro="">
      <xdr:nvGraphicFramePr>
        <xdr:cNvPr id="2" name="Chart 1">
          <a:extLst>
            <a:ext uri="{FF2B5EF4-FFF2-40B4-BE49-F238E27FC236}">
              <a16:creationId xmlns:a16="http://schemas.microsoft.com/office/drawing/2014/main" id="{00000000-0008-0000-0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7</xdr:col>
      <xdr:colOff>1399762</xdr:colOff>
      <xdr:row>3</xdr:row>
      <xdr:rowOff>8282</xdr:rowOff>
    </xdr:from>
    <xdr:to>
      <xdr:col>11</xdr:col>
      <xdr:colOff>430697</xdr:colOff>
      <xdr:row>25</xdr:row>
      <xdr:rowOff>21534</xdr:rowOff>
    </xdr:to>
    <xdr:pic>
      <xdr:nvPicPr>
        <xdr:cNvPr id="3" name="Picture 2">
          <a:extLst>
            <a:ext uri="{FF2B5EF4-FFF2-40B4-BE49-F238E27FC236}">
              <a16:creationId xmlns:a16="http://schemas.microsoft.com/office/drawing/2014/main" id="{706D59D6-A07A-423A-9DF7-CB76B45B81FB}"/>
            </a:ext>
          </a:extLst>
        </xdr:cNvPr>
        <xdr:cNvPicPr>
          <a:picLocks noChangeAspect="1"/>
        </xdr:cNvPicPr>
      </xdr:nvPicPr>
      <xdr:blipFill>
        <a:blip xmlns:r="http://schemas.openxmlformats.org/officeDocument/2006/relationships" r:embed="rId2"/>
        <a:stretch>
          <a:fillRect/>
        </a:stretch>
      </xdr:blipFill>
      <xdr:spPr>
        <a:xfrm>
          <a:off x="11275282" y="541682"/>
          <a:ext cx="4403035" cy="3701332"/>
        </a:xfrm>
        <a:prstGeom prst="rect">
          <a:avLst/>
        </a:prstGeom>
      </xdr:spPr>
    </xdr:pic>
    <xdr:clientData/>
  </xdr:twoCellAnchor>
  <xdr:twoCellAnchor editAs="oneCell">
    <xdr:from>
      <xdr:col>3</xdr:col>
      <xdr:colOff>853108</xdr:colOff>
      <xdr:row>2</xdr:row>
      <xdr:rowOff>182216</xdr:rowOff>
    </xdr:from>
    <xdr:to>
      <xdr:col>7</xdr:col>
      <xdr:colOff>571663</xdr:colOff>
      <xdr:row>25</xdr:row>
      <xdr:rowOff>4968</xdr:rowOff>
    </xdr:to>
    <xdr:pic>
      <xdr:nvPicPr>
        <xdr:cNvPr id="4" name="Picture 3">
          <a:extLst>
            <a:ext uri="{FF2B5EF4-FFF2-40B4-BE49-F238E27FC236}">
              <a16:creationId xmlns:a16="http://schemas.microsoft.com/office/drawing/2014/main" id="{95E3169C-D2A5-4FD4-8F64-8EBA53A089C0}"/>
            </a:ext>
          </a:extLst>
        </xdr:cNvPr>
        <xdr:cNvPicPr>
          <a:picLocks noChangeAspect="1"/>
        </xdr:cNvPicPr>
      </xdr:nvPicPr>
      <xdr:blipFill>
        <a:blip xmlns:r="http://schemas.openxmlformats.org/officeDocument/2006/relationships" r:embed="rId3"/>
        <a:stretch>
          <a:fillRect/>
        </a:stretch>
      </xdr:blipFill>
      <xdr:spPr>
        <a:xfrm>
          <a:off x="6141388" y="532736"/>
          <a:ext cx="4305795" cy="3693712"/>
        </a:xfrm>
        <a:prstGeom prst="rect">
          <a:avLst/>
        </a:prstGeom>
      </xdr:spPr>
    </xdr:pic>
    <xdr:clientData/>
  </xdr:twoCellAnchor>
</xdr:wsDr>
</file>

<file path=xl/drawings/drawing13.xml><?xml version="1.0" encoding="utf-8"?>
<c:userShapes xmlns:c="http://schemas.openxmlformats.org/drawingml/2006/chart">
  <cdr:relSizeAnchor xmlns:cdr="http://schemas.openxmlformats.org/drawingml/2006/chartDrawing">
    <cdr:from>
      <cdr:x>0.79683</cdr:x>
      <cdr:y>0.12458</cdr:y>
    </cdr:from>
    <cdr:to>
      <cdr:x>0.88059</cdr:x>
      <cdr:y>0.19761</cdr:y>
    </cdr:to>
    <cdr:sp macro="" textlink="">
      <cdr:nvSpPr>
        <cdr:cNvPr id="2" name="TextBox 1"/>
        <cdr:cNvSpPr txBox="1"/>
      </cdr:nvSpPr>
      <cdr:spPr>
        <a:xfrm xmlns:a="http://schemas.openxmlformats.org/drawingml/2006/main">
          <a:off x="4600446" y="381613"/>
          <a:ext cx="483582" cy="223708"/>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Wind</a:t>
          </a:r>
        </a:p>
      </cdr:txBody>
    </cdr:sp>
  </cdr:relSizeAnchor>
  <cdr:relSizeAnchor xmlns:cdr="http://schemas.openxmlformats.org/drawingml/2006/chartDrawing">
    <cdr:from>
      <cdr:x>0.56619</cdr:x>
      <cdr:y>0.72454</cdr:y>
    </cdr:from>
    <cdr:to>
      <cdr:x>0.74738</cdr:x>
      <cdr:y>0.7912</cdr:y>
    </cdr:to>
    <cdr:sp macro="" textlink="">
      <cdr:nvSpPr>
        <cdr:cNvPr id="3" name="TextBox 1"/>
        <cdr:cNvSpPr txBox="1"/>
      </cdr:nvSpPr>
      <cdr:spPr>
        <a:xfrm xmlns:a="http://schemas.openxmlformats.org/drawingml/2006/main">
          <a:off x="3350836" y="2252563"/>
          <a:ext cx="1072319" cy="20724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40000"/>
                  <a:lumOff val="60000"/>
                </a:schemeClr>
              </a:solidFill>
              <a:latin typeface="Arial" panose="020B0604020202020204" pitchFamily="34" charset="0"/>
              <a:cs typeface="Arial" panose="020B0604020202020204" pitchFamily="34" charset="0"/>
            </a:rPr>
            <a:t>Fossil</a:t>
          </a:r>
        </a:p>
      </cdr:txBody>
    </cdr:sp>
  </cdr:relSizeAnchor>
  <cdr:relSizeAnchor xmlns:cdr="http://schemas.openxmlformats.org/drawingml/2006/chartDrawing">
    <cdr:from>
      <cdr:x>0.84484</cdr:x>
      <cdr:y>0.77369</cdr:y>
    </cdr:from>
    <cdr:to>
      <cdr:x>0.99356</cdr:x>
      <cdr:y>0.83481</cdr:y>
    </cdr:to>
    <cdr:sp macro="" textlink="">
      <cdr:nvSpPr>
        <cdr:cNvPr id="4" name="TextBox 1"/>
        <cdr:cNvSpPr txBox="1"/>
      </cdr:nvSpPr>
      <cdr:spPr>
        <a:xfrm xmlns:a="http://schemas.openxmlformats.org/drawingml/2006/main">
          <a:off x="4999945" y="2405365"/>
          <a:ext cx="880155" cy="19002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Storage</a:t>
          </a:r>
        </a:p>
      </cdr:txBody>
    </cdr:sp>
  </cdr:relSizeAnchor>
  <cdr:relSizeAnchor xmlns:cdr="http://schemas.openxmlformats.org/drawingml/2006/chartDrawing">
    <cdr:from>
      <cdr:x>0.69651</cdr:x>
      <cdr:y>0.71081</cdr:y>
    </cdr:from>
    <cdr:to>
      <cdr:x>0.78027</cdr:x>
      <cdr:y>0.78383</cdr:y>
    </cdr:to>
    <cdr:sp macro="" textlink="">
      <cdr:nvSpPr>
        <cdr:cNvPr id="5" name="TextBox 1"/>
        <cdr:cNvSpPr txBox="1"/>
      </cdr:nvSpPr>
      <cdr:spPr>
        <a:xfrm xmlns:a="http://schemas.openxmlformats.org/drawingml/2006/main">
          <a:off x="4122061" y="2209876"/>
          <a:ext cx="495708" cy="22701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solidFill>
              <a:latin typeface="Arial" panose="020B0604020202020204" pitchFamily="34" charset="0"/>
              <a:cs typeface="Arial" panose="020B0604020202020204" pitchFamily="34" charset="0"/>
            </a:rPr>
            <a:t>PV</a:t>
          </a:r>
        </a:p>
      </cdr:txBody>
    </cdr:sp>
  </cdr:relSizeAnchor>
</c:userShapes>
</file>

<file path=xl/drawings/drawing14.xml><?xml version="1.0" encoding="utf-8"?>
<xdr:wsDr xmlns:xdr="http://schemas.openxmlformats.org/drawingml/2006/spreadsheetDrawing" xmlns:a="http://schemas.openxmlformats.org/drawingml/2006/main">
  <xdr:twoCellAnchor>
    <xdr:from>
      <xdr:col>1</xdr:col>
      <xdr:colOff>637537</xdr:colOff>
      <xdr:row>4</xdr:row>
      <xdr:rowOff>294640</xdr:rowOff>
    </xdr:from>
    <xdr:to>
      <xdr:col>9</xdr:col>
      <xdr:colOff>477520</xdr:colOff>
      <xdr:row>11</xdr:row>
      <xdr:rowOff>81280</xdr:rowOff>
    </xdr:to>
    <xdr:grpSp>
      <xdr:nvGrpSpPr>
        <xdr:cNvPr id="2" name="Group 1">
          <a:extLst>
            <a:ext uri="{FF2B5EF4-FFF2-40B4-BE49-F238E27FC236}">
              <a16:creationId xmlns:a16="http://schemas.microsoft.com/office/drawing/2014/main" id="{00000000-0008-0000-0100-000002000000}"/>
            </a:ext>
          </a:extLst>
        </xdr:cNvPr>
        <xdr:cNvGrpSpPr/>
      </xdr:nvGrpSpPr>
      <xdr:grpSpPr>
        <a:xfrm>
          <a:off x="2334257" y="1026160"/>
          <a:ext cx="5153663" cy="3495040"/>
          <a:chOff x="2727965" y="878209"/>
          <a:chExt cx="5037069" cy="3560028"/>
        </a:xfrm>
      </xdr:grpSpPr>
      <xdr:graphicFrame macro="">
        <xdr:nvGraphicFramePr>
          <xdr:cNvPr id="3" name="Chart 2">
            <a:extLst>
              <a:ext uri="{FF2B5EF4-FFF2-40B4-BE49-F238E27FC236}">
                <a16:creationId xmlns:a16="http://schemas.microsoft.com/office/drawing/2014/main" id="{00000000-0008-0000-0100-000003000000}"/>
              </a:ext>
            </a:extLst>
          </xdr:cNvPr>
          <xdr:cNvGraphicFramePr/>
        </xdr:nvGraphicFramePr>
        <xdr:xfrm>
          <a:off x="2727965" y="878209"/>
          <a:ext cx="5037069" cy="3560028"/>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4" name="Straight Connector 3">
            <a:extLst>
              <a:ext uri="{FF2B5EF4-FFF2-40B4-BE49-F238E27FC236}">
                <a16:creationId xmlns:a16="http://schemas.microsoft.com/office/drawing/2014/main" id="{00000000-0008-0000-0100-000004000000}"/>
              </a:ext>
            </a:extLst>
          </xdr:cNvPr>
          <xdr:cNvCxnSpPr/>
        </xdr:nvCxnSpPr>
        <xdr:spPr>
          <a:xfrm flipV="1">
            <a:off x="2970019" y="1218820"/>
            <a:ext cx="4655501" cy="446"/>
          </a:xfrm>
          <a:prstGeom prst="line">
            <a:avLst/>
          </a:prstGeom>
          <a:ln w="3175">
            <a:solidFill>
              <a:schemeClr val="bg1">
                <a:lumMod val="75000"/>
              </a:schemeClr>
            </a:solidFill>
          </a:ln>
        </xdr:spPr>
        <xdr:style>
          <a:lnRef idx="1">
            <a:schemeClr val="dk1"/>
          </a:lnRef>
          <a:fillRef idx="0">
            <a:schemeClr val="dk1"/>
          </a:fillRef>
          <a:effectRef idx="0">
            <a:schemeClr val="dk1"/>
          </a:effectRef>
          <a:fontRef idx="minor">
            <a:schemeClr val="tx1"/>
          </a:fontRef>
        </xdr:style>
      </xdr:cxnSp>
    </xdr:grpSp>
    <xdr:clientData/>
  </xdr:twoCellAnchor>
  <xdr:twoCellAnchor>
    <xdr:from>
      <xdr:col>2</xdr:col>
      <xdr:colOff>90580</xdr:colOff>
      <xdr:row>17</xdr:row>
      <xdr:rowOff>152399</xdr:rowOff>
    </xdr:from>
    <xdr:to>
      <xdr:col>9</xdr:col>
      <xdr:colOff>399862</xdr:colOff>
      <xdr:row>20</xdr:row>
      <xdr:rowOff>485140</xdr:rowOff>
    </xdr:to>
    <xdr:grpSp>
      <xdr:nvGrpSpPr>
        <xdr:cNvPr id="5" name="Group 4">
          <a:extLst>
            <a:ext uri="{FF2B5EF4-FFF2-40B4-BE49-F238E27FC236}">
              <a16:creationId xmlns:a16="http://schemas.microsoft.com/office/drawing/2014/main" id="{00000000-0008-0000-0100-000005000000}"/>
            </a:ext>
          </a:extLst>
        </xdr:cNvPr>
        <xdr:cNvGrpSpPr/>
      </xdr:nvGrpSpPr>
      <xdr:grpSpPr>
        <a:xfrm>
          <a:off x="2508660" y="5699759"/>
          <a:ext cx="4901602" cy="1318261"/>
          <a:chOff x="2716305" y="5763564"/>
          <a:chExt cx="4576482" cy="1157677"/>
        </a:xfrm>
      </xdr:grpSpPr>
      <xdr:graphicFrame macro="">
        <xdr:nvGraphicFramePr>
          <xdr:cNvPr id="6" name="Chart 5">
            <a:extLst>
              <a:ext uri="{FF2B5EF4-FFF2-40B4-BE49-F238E27FC236}">
                <a16:creationId xmlns:a16="http://schemas.microsoft.com/office/drawing/2014/main" id="{00000000-0008-0000-0100-000006000000}"/>
              </a:ext>
            </a:extLst>
          </xdr:cNvPr>
          <xdr:cNvGraphicFramePr>
            <a:graphicFrameLocks/>
          </xdr:cNvGraphicFramePr>
        </xdr:nvGraphicFramePr>
        <xdr:xfrm>
          <a:off x="2716305" y="5763564"/>
          <a:ext cx="4576482" cy="1157677"/>
        </xdr:xfrm>
        <a:graphic>
          <a:graphicData uri="http://schemas.openxmlformats.org/drawingml/2006/chart">
            <c:chart xmlns:c="http://schemas.openxmlformats.org/drawingml/2006/chart" xmlns:r="http://schemas.openxmlformats.org/officeDocument/2006/relationships" r:id="rId2"/>
          </a:graphicData>
        </a:graphic>
      </xdr:graphicFrame>
      <xdr:cxnSp macro="">
        <xdr:nvCxnSpPr>
          <xdr:cNvPr id="7" name="Straight Connector 6">
            <a:extLst>
              <a:ext uri="{FF2B5EF4-FFF2-40B4-BE49-F238E27FC236}">
                <a16:creationId xmlns:a16="http://schemas.microsoft.com/office/drawing/2014/main" id="{00000000-0008-0000-0100-000007000000}"/>
              </a:ext>
            </a:extLst>
          </xdr:cNvPr>
          <xdr:cNvCxnSpPr/>
        </xdr:nvCxnSpPr>
        <xdr:spPr>
          <a:xfrm>
            <a:off x="2857017" y="6067425"/>
            <a:ext cx="4305300" cy="9526"/>
          </a:xfrm>
          <a:prstGeom prst="line">
            <a:avLst/>
          </a:prstGeom>
          <a:ln w="3175">
            <a:solidFill>
              <a:schemeClr val="bg1">
                <a:lumMod val="75000"/>
              </a:schemeClr>
            </a:solidFill>
          </a:ln>
        </xdr:spPr>
        <xdr:style>
          <a:lnRef idx="1">
            <a:schemeClr val="dk1"/>
          </a:lnRef>
          <a:fillRef idx="0">
            <a:schemeClr val="dk1"/>
          </a:fillRef>
          <a:effectRef idx="0">
            <a:schemeClr val="dk1"/>
          </a:effectRef>
          <a:fontRef idx="minor">
            <a:schemeClr val="tx1"/>
          </a:fontRef>
        </xdr:style>
      </xdr:cxnSp>
    </xdr:grpSp>
    <xdr:clientData/>
  </xdr:twoCellAnchor>
</xdr:wsDr>
</file>

<file path=xl/drawings/drawing15.xml><?xml version="1.0" encoding="utf-8"?>
<xdr:wsDr xmlns:xdr="http://schemas.openxmlformats.org/drawingml/2006/spreadsheetDrawing" xmlns:a="http://schemas.openxmlformats.org/drawingml/2006/main">
  <xdr:twoCellAnchor editAs="oneCell">
    <xdr:from>
      <xdr:col>8</xdr:col>
      <xdr:colOff>50800</xdr:colOff>
      <xdr:row>0</xdr:row>
      <xdr:rowOff>128936</xdr:rowOff>
    </xdr:from>
    <xdr:to>
      <xdr:col>18</xdr:col>
      <xdr:colOff>114300</xdr:colOff>
      <xdr:row>17</xdr:row>
      <xdr:rowOff>118819</xdr:rowOff>
    </xdr:to>
    <xdr:pic>
      <xdr:nvPicPr>
        <xdr:cNvPr id="2" name="Picture 1">
          <a:extLst>
            <a:ext uri="{FF2B5EF4-FFF2-40B4-BE49-F238E27FC236}">
              <a16:creationId xmlns:a16="http://schemas.microsoft.com/office/drawing/2014/main" id="{6FDC93FE-F021-4406-8FE7-FA22E61A0F9D}"/>
            </a:ext>
          </a:extLst>
        </xdr:cNvPr>
        <xdr:cNvPicPr>
          <a:picLocks noChangeAspect="1"/>
        </xdr:cNvPicPr>
      </xdr:nvPicPr>
      <xdr:blipFill>
        <a:blip xmlns:r="http://schemas.openxmlformats.org/officeDocument/2006/relationships" r:embed="rId1"/>
        <a:stretch>
          <a:fillRect/>
        </a:stretch>
      </xdr:blipFill>
      <xdr:spPr>
        <a:xfrm>
          <a:off x="8303260" y="128936"/>
          <a:ext cx="8986520" cy="2855003"/>
        </a:xfrm>
        <a:prstGeom prst="rect">
          <a:avLst/>
        </a:prstGeom>
      </xdr:spPr>
    </xdr:pic>
    <xdr:clientData/>
  </xdr:twoCellAnchor>
  <xdr:twoCellAnchor editAs="oneCell">
    <xdr:from>
      <xdr:col>0</xdr:col>
      <xdr:colOff>88899</xdr:colOff>
      <xdr:row>3</xdr:row>
      <xdr:rowOff>27336</xdr:rowOff>
    </xdr:from>
    <xdr:to>
      <xdr:col>7</xdr:col>
      <xdr:colOff>83894</xdr:colOff>
      <xdr:row>17</xdr:row>
      <xdr:rowOff>25400</xdr:rowOff>
    </xdr:to>
    <xdr:pic>
      <xdr:nvPicPr>
        <xdr:cNvPr id="3" name="Picture 2">
          <a:extLst>
            <a:ext uri="{FF2B5EF4-FFF2-40B4-BE49-F238E27FC236}">
              <a16:creationId xmlns:a16="http://schemas.microsoft.com/office/drawing/2014/main" id="{BD39A474-7AD7-4B19-9445-5851899770F0}"/>
            </a:ext>
          </a:extLst>
        </xdr:cNvPr>
        <xdr:cNvPicPr>
          <a:picLocks noChangeAspect="1"/>
        </xdr:cNvPicPr>
      </xdr:nvPicPr>
      <xdr:blipFill>
        <a:blip xmlns:r="http://schemas.openxmlformats.org/officeDocument/2006/relationships" r:embed="rId2"/>
        <a:stretch>
          <a:fillRect/>
        </a:stretch>
      </xdr:blipFill>
      <xdr:spPr>
        <a:xfrm>
          <a:off x="88899" y="545496"/>
          <a:ext cx="7325435" cy="234502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10160</xdr:colOff>
      <xdr:row>1</xdr:row>
      <xdr:rowOff>32738</xdr:rowOff>
    </xdr:from>
    <xdr:to>
      <xdr:col>7</xdr:col>
      <xdr:colOff>172720</xdr:colOff>
      <xdr:row>20</xdr:row>
      <xdr:rowOff>154507</xdr:rowOff>
    </xdr:to>
    <xdr:grpSp>
      <xdr:nvGrpSpPr>
        <xdr:cNvPr id="3" name="Group 2"/>
        <xdr:cNvGrpSpPr/>
      </xdr:nvGrpSpPr>
      <xdr:grpSpPr>
        <a:xfrm>
          <a:off x="10160" y="215618"/>
          <a:ext cx="6065520" cy="3403449"/>
          <a:chOff x="10160" y="215618"/>
          <a:chExt cx="6065520" cy="3403449"/>
        </a:xfrm>
      </xdr:grpSpPr>
      <xdr:pic>
        <xdr:nvPicPr>
          <xdr:cNvPr id="4" name="Picture 3"/>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12621"/>
          <a:stretch/>
        </xdr:blipFill>
        <xdr:spPr>
          <a:xfrm>
            <a:off x="10160" y="215618"/>
            <a:ext cx="6065520" cy="3403449"/>
          </a:xfrm>
          <a:prstGeom prst="rect">
            <a:avLst/>
          </a:prstGeom>
        </xdr:spPr>
      </xdr:pic>
      <xdr:pic>
        <xdr:nvPicPr>
          <xdr:cNvPr id="6" name="Picture 5" descr="Chart, histogram&#10;&#10;Description automatically generated">
            <a:extLst>
              <a:ext uri="{FF2B5EF4-FFF2-40B4-BE49-F238E27FC236}">
                <a16:creationId xmlns:a16="http://schemas.microsoft.com/office/drawing/2014/main" id="{49F52DD8-E42C-4987-A786-D69B92D3BAE6}"/>
              </a:ext>
            </a:extLst>
          </xdr:cNvPr>
          <xdr:cNvPicPr>
            <a:picLocks noChangeAspect="1"/>
          </xdr:cNvPicPr>
        </xdr:nvPicPr>
        <xdr:blipFill rotWithShape="1">
          <a:blip xmlns:r="http://schemas.openxmlformats.org/officeDocument/2006/relationships" r:embed="rId2"/>
          <a:srcRect l="86720" t="41588" b="45776"/>
          <a:stretch/>
        </xdr:blipFill>
        <xdr:spPr>
          <a:xfrm>
            <a:off x="4635599" y="711200"/>
            <a:ext cx="1041302" cy="484993"/>
          </a:xfrm>
          <a:prstGeom prst="rect">
            <a:avLst/>
          </a:prstGeom>
          <a:ln>
            <a:solidFill>
              <a:schemeClr val="tx1">
                <a:lumMod val="50000"/>
                <a:lumOff val="50000"/>
              </a:schemeClr>
            </a:solidFill>
          </a:ln>
        </xdr:spPr>
      </xdr:pic>
      <xdr:sp macro="" textlink="">
        <xdr:nvSpPr>
          <xdr:cNvPr id="2" name="TextBox 1"/>
          <xdr:cNvSpPr txBox="1"/>
        </xdr:nvSpPr>
        <xdr:spPr>
          <a:xfrm>
            <a:off x="2062480" y="426720"/>
            <a:ext cx="690880" cy="4903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US" sz="900">
                <a:latin typeface="Arial" panose="020B0604020202020204" pitchFamily="34" charset="0"/>
                <a:cs typeface="Arial" panose="020B0604020202020204" pitchFamily="34" charset="0"/>
              </a:rPr>
              <a:t>Darker green is offshore</a:t>
            </a:r>
          </a:p>
        </xdr:txBody>
      </xdr:sp>
    </xdr:grp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10</xdr:col>
      <xdr:colOff>368300</xdr:colOff>
      <xdr:row>21</xdr:row>
      <xdr:rowOff>147422</xdr:rowOff>
    </xdr:to>
    <xdr:pic>
      <xdr:nvPicPr>
        <xdr:cNvPr id="7" name="Picture 6">
          <a:extLst>
            <a:ext uri="{FF2B5EF4-FFF2-40B4-BE49-F238E27FC236}">
              <a16:creationId xmlns:a16="http://schemas.microsoft.com/office/drawing/2014/main" id="{6189DF57-1F28-6F05-088B-F57358CC23B6}"/>
            </a:ext>
          </a:extLst>
        </xdr:cNvPr>
        <xdr:cNvPicPr>
          <a:picLocks noChangeAspect="1"/>
        </xdr:cNvPicPr>
      </xdr:nvPicPr>
      <xdr:blipFill>
        <a:blip xmlns:r="http://schemas.openxmlformats.org/officeDocument/2006/relationships" r:embed="rId1"/>
        <a:stretch>
          <a:fillRect/>
        </a:stretch>
      </xdr:blipFill>
      <xdr:spPr>
        <a:xfrm>
          <a:off x="0" y="190500"/>
          <a:ext cx="7772400" cy="344942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1</xdr:row>
      <xdr:rowOff>25400</xdr:rowOff>
    </xdr:from>
    <xdr:to>
      <xdr:col>12</xdr:col>
      <xdr:colOff>455328</xdr:colOff>
      <xdr:row>21</xdr:row>
      <xdr:rowOff>139700</xdr:rowOff>
    </xdr:to>
    <xdr:pic>
      <xdr:nvPicPr>
        <xdr:cNvPr id="4" name="Picture 3" descr="Map&#10;&#10;Description automatically generated">
          <a:extLst>
            <a:ext uri="{FF2B5EF4-FFF2-40B4-BE49-F238E27FC236}">
              <a16:creationId xmlns:a16="http://schemas.microsoft.com/office/drawing/2014/main" id="{27385A5A-4472-4E2F-B96D-DFB61B9F34D9}"/>
            </a:ext>
          </a:extLst>
        </xdr:cNvPr>
        <xdr:cNvPicPr>
          <a:picLocks noChangeAspect="1"/>
        </xdr:cNvPicPr>
      </xdr:nvPicPr>
      <xdr:blipFill rotWithShape="1">
        <a:blip xmlns:r="http://schemas.openxmlformats.org/officeDocument/2006/relationships" r:embed="rId1"/>
        <a:srcRect t="14234" b="9489"/>
        <a:stretch/>
      </xdr:blipFill>
      <xdr:spPr>
        <a:xfrm>
          <a:off x="0" y="215900"/>
          <a:ext cx="9853328" cy="34163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38099</xdr:colOff>
      <xdr:row>1</xdr:row>
      <xdr:rowOff>25400</xdr:rowOff>
    </xdr:from>
    <xdr:to>
      <xdr:col>5</xdr:col>
      <xdr:colOff>511968</xdr:colOff>
      <xdr:row>20</xdr:row>
      <xdr:rowOff>0</xdr:rowOff>
    </xdr:to>
    <xdr:graphicFrame macro="">
      <xdr:nvGraphicFramePr>
        <xdr:cNvPr id="2" name="Chart 1">
          <a:extLst>
            <a:ext uri="{FF2B5EF4-FFF2-40B4-BE49-F238E27FC236}">
              <a16:creationId xmlns:a16="http://schemas.microsoft.com/office/drawing/2014/main" i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966788</xdr:colOff>
      <xdr:row>4</xdr:row>
      <xdr:rowOff>28575</xdr:rowOff>
    </xdr:from>
    <xdr:to>
      <xdr:col>10</xdr:col>
      <xdr:colOff>105204</xdr:colOff>
      <xdr:row>20</xdr:row>
      <xdr:rowOff>9526</xdr:rowOff>
    </xdr:to>
    <xdr:pic>
      <xdr:nvPicPr>
        <xdr:cNvPr id="8" name="Picture 7">
          <a:extLst>
            <a:ext uri="{FF2B5EF4-FFF2-40B4-BE49-F238E27FC236}">
              <a16:creationId xmlns:a16="http://schemas.microsoft.com/office/drawing/2014/main" id="{1CF2F3BC-843F-4C12-881B-29ADD7AE8335}"/>
            </a:ext>
          </a:extLst>
        </xdr:cNvPr>
        <xdr:cNvPicPr>
          <a:picLocks noChangeAspect="1"/>
        </xdr:cNvPicPr>
      </xdr:nvPicPr>
      <xdr:blipFill rotWithShape="1">
        <a:blip xmlns:r="http://schemas.openxmlformats.org/officeDocument/2006/relationships" r:embed="rId2"/>
        <a:srcRect t="20110" b="19559"/>
        <a:stretch/>
      </xdr:blipFill>
      <xdr:spPr>
        <a:xfrm>
          <a:off x="4414838" y="714375"/>
          <a:ext cx="3910441" cy="2714626"/>
        </a:xfrm>
        <a:prstGeom prst="rect">
          <a:avLst/>
        </a:prstGeom>
      </xdr:spPr>
    </xdr:pic>
    <xdr:clientData/>
  </xdr:twoCellAnchor>
  <xdr:twoCellAnchor editAs="oneCell">
    <xdr:from>
      <xdr:col>11</xdr:col>
      <xdr:colOff>584835</xdr:colOff>
      <xdr:row>0</xdr:row>
      <xdr:rowOff>171451</xdr:rowOff>
    </xdr:from>
    <xdr:to>
      <xdr:col>16</xdr:col>
      <xdr:colOff>742951</xdr:colOff>
      <xdr:row>20</xdr:row>
      <xdr:rowOff>62594</xdr:rowOff>
    </xdr:to>
    <xdr:pic>
      <xdr:nvPicPr>
        <xdr:cNvPr id="4" name="Picture 3"/>
        <xdr:cNvPicPr>
          <a:picLocks noChangeAspect="1"/>
        </xdr:cNvPicPr>
      </xdr:nvPicPr>
      <xdr:blipFill>
        <a:blip xmlns:r="http://schemas.openxmlformats.org/officeDocument/2006/relationships" r:embed="rId3"/>
        <a:stretch>
          <a:fillRect/>
        </a:stretch>
      </xdr:blipFill>
      <xdr:spPr>
        <a:xfrm>
          <a:off x="9700260" y="171451"/>
          <a:ext cx="4634866" cy="3310618"/>
        </a:xfrm>
        <a:prstGeom prst="rect">
          <a:avLst/>
        </a:prstGeom>
      </xdr:spPr>
    </xdr:pic>
    <xdr:clientData/>
  </xdr:twoCellAnchor>
</xdr:wsDr>
</file>

<file path=xl/drawings/drawing20.xml><?xml version="1.0" encoding="utf-8"?>
<c:userShapes xmlns:c="http://schemas.openxmlformats.org/drawingml/2006/chart">
  <cdr:relSizeAnchor xmlns:cdr="http://schemas.openxmlformats.org/drawingml/2006/chartDrawing">
    <cdr:from>
      <cdr:x>0</cdr:x>
      <cdr:y>0.01186</cdr:y>
    </cdr:from>
    <cdr:to>
      <cdr:x>0.64152</cdr:x>
      <cdr:y>0.08363</cdr:y>
    </cdr:to>
    <cdr:sp macro="" textlink="">
      <cdr:nvSpPr>
        <cdr:cNvPr id="2" name="TextBox 1"/>
        <cdr:cNvSpPr txBox="1"/>
      </cdr:nvSpPr>
      <cdr:spPr>
        <a:xfrm xmlns:a="http://schemas.openxmlformats.org/drawingml/2006/main">
          <a:off x="0" y="38100"/>
          <a:ext cx="2515989" cy="230604"/>
        </a:xfrm>
        <a:prstGeom xmlns:a="http://schemas.openxmlformats.org/drawingml/2006/main" prst="rect">
          <a:avLst/>
        </a:prstGeom>
      </cdr:spPr>
      <cdr:txBody>
        <a:bodyPr xmlns:a="http://schemas.openxmlformats.org/drawingml/2006/main" vertOverflow="clip" wrap="square" lIns="45720" rIns="45720" rtlCol="0" anchor="t" anchorCtr="1"/>
        <a:lstStyle xmlns:a="http://schemas.openxmlformats.org/drawingml/2006/main"/>
        <a:p xmlns:a="http://schemas.openxmlformats.org/drawingml/2006/main">
          <a:pPr algn="l"/>
          <a:r>
            <a:rPr lang="en-US" sz="1000" b="1">
              <a:solidFill>
                <a:sysClr val="windowText" lastClr="000000"/>
              </a:solidFill>
              <a:latin typeface="Arial" panose="020B0604020202020204" pitchFamily="34" charset="0"/>
              <a:cs typeface="Arial" panose="020B0604020202020204" pitchFamily="34" charset="0"/>
            </a:rPr>
            <a:t>Capacity in Queues at end</a:t>
          </a:r>
          <a:r>
            <a:rPr lang="en-US" sz="1000" b="1" baseline="0">
              <a:solidFill>
                <a:sysClr val="windowText" lastClr="000000"/>
              </a:solidFill>
              <a:latin typeface="Arial" panose="020B0604020202020204" pitchFamily="34" charset="0"/>
              <a:cs typeface="Arial" panose="020B0604020202020204" pitchFamily="34" charset="0"/>
            </a:rPr>
            <a:t> of 2021</a:t>
          </a:r>
          <a:r>
            <a:rPr lang="en-US" sz="1000" b="1">
              <a:solidFill>
                <a:sysClr val="windowText" lastClr="000000"/>
              </a:solidFill>
              <a:latin typeface="Arial" panose="020B0604020202020204" pitchFamily="34" charset="0"/>
              <a:cs typeface="Arial" panose="020B0604020202020204" pitchFamily="34" charset="0"/>
            </a:rPr>
            <a:t> (GW)</a:t>
          </a:r>
        </a:p>
      </cdr:txBody>
    </cdr:sp>
  </cdr:relSizeAnchor>
  <cdr:relSizeAnchor xmlns:cdr="http://schemas.openxmlformats.org/drawingml/2006/chartDrawing">
    <cdr:from>
      <cdr:x>0.14254</cdr:x>
      <cdr:y>0.60679</cdr:y>
    </cdr:from>
    <cdr:to>
      <cdr:x>0.25015</cdr:x>
      <cdr:y>0.67391</cdr:y>
    </cdr:to>
    <cdr:sp macro="" textlink="">
      <cdr:nvSpPr>
        <cdr:cNvPr id="3" name="TextBox 1"/>
        <cdr:cNvSpPr txBox="1"/>
      </cdr:nvSpPr>
      <cdr:spPr>
        <a:xfrm xmlns:a="http://schemas.openxmlformats.org/drawingml/2006/main">
          <a:off x="559020" y="1949678"/>
          <a:ext cx="422038" cy="215663"/>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1"/>
              </a:solidFill>
              <a:latin typeface="Arial" panose="020B0604020202020204" pitchFamily="34" charset="0"/>
              <a:cs typeface="Arial" panose="020B0604020202020204" pitchFamily="34" charset="0"/>
            </a:rPr>
            <a:t>42%</a:t>
          </a:r>
        </a:p>
      </cdr:txBody>
    </cdr:sp>
  </cdr:relSizeAnchor>
  <cdr:relSizeAnchor xmlns:cdr="http://schemas.openxmlformats.org/drawingml/2006/chartDrawing">
    <cdr:from>
      <cdr:x>0.65948</cdr:x>
      <cdr:y>0.84289</cdr:y>
    </cdr:from>
    <cdr:to>
      <cdr:x>0.77717</cdr:x>
      <cdr:y>0.90081</cdr:y>
    </cdr:to>
    <cdr:sp macro="" textlink="">
      <cdr:nvSpPr>
        <cdr:cNvPr id="4" name="TextBox 1"/>
        <cdr:cNvSpPr txBox="1"/>
      </cdr:nvSpPr>
      <cdr:spPr>
        <a:xfrm xmlns:a="http://schemas.openxmlformats.org/drawingml/2006/main">
          <a:off x="2586427" y="2708275"/>
          <a:ext cx="461574" cy="186118"/>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3%</a:t>
          </a:r>
        </a:p>
      </cdr:txBody>
    </cdr:sp>
  </cdr:relSizeAnchor>
  <cdr:relSizeAnchor xmlns:cdr="http://schemas.openxmlformats.org/drawingml/2006/chartDrawing">
    <cdr:from>
      <cdr:x>0.31768</cdr:x>
      <cdr:y>0.8251</cdr:y>
    </cdr:from>
    <cdr:to>
      <cdr:x>0.42016</cdr:x>
      <cdr:y>0.89071</cdr:y>
    </cdr:to>
    <cdr:sp macro="" textlink="">
      <cdr:nvSpPr>
        <cdr:cNvPr id="5" name="TextBox 1"/>
        <cdr:cNvSpPr txBox="1"/>
      </cdr:nvSpPr>
      <cdr:spPr>
        <a:xfrm xmlns:a="http://schemas.openxmlformats.org/drawingml/2006/main">
          <a:off x="1245915" y="2651125"/>
          <a:ext cx="401911" cy="21081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8%</a:t>
          </a:r>
        </a:p>
      </cdr:txBody>
    </cdr:sp>
  </cdr:relSizeAnchor>
  <cdr:relSizeAnchor xmlns:cdr="http://schemas.openxmlformats.org/drawingml/2006/chartDrawing">
    <cdr:from>
      <cdr:x>0.48645</cdr:x>
      <cdr:y>0.69388</cdr:y>
    </cdr:from>
    <cdr:to>
      <cdr:x>0.603</cdr:x>
      <cdr:y>0.7543</cdr:y>
    </cdr:to>
    <cdr:sp macro="" textlink="">
      <cdr:nvSpPr>
        <cdr:cNvPr id="6" name="TextBox 1">
          <a:extLst xmlns:a="http://schemas.openxmlformats.org/drawingml/2006/main">
            <a:ext uri="{FF2B5EF4-FFF2-40B4-BE49-F238E27FC236}">
              <a16:creationId xmlns:a16="http://schemas.microsoft.com/office/drawing/2014/main" id="{9B6E9A93-5735-468A-B9BD-F9F71AD5BB58}"/>
            </a:ext>
          </a:extLst>
        </cdr:cNvPr>
        <cdr:cNvSpPr txBox="1"/>
      </cdr:nvSpPr>
      <cdr:spPr>
        <a:xfrm xmlns:a="http://schemas.openxmlformats.org/drawingml/2006/main">
          <a:off x="1857997" y="2171664"/>
          <a:ext cx="445166" cy="189099"/>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1"/>
              </a:solidFill>
              <a:latin typeface="Arial" panose="020B0604020202020204" pitchFamily="34" charset="0"/>
              <a:cs typeface="Arial" panose="020B0604020202020204" pitchFamily="34" charset="0"/>
            </a:rPr>
            <a:t>49%</a:t>
          </a:r>
        </a:p>
      </cdr:txBody>
    </cdr:sp>
  </cdr:relSizeAnchor>
  <cdr:relSizeAnchor xmlns:cdr="http://schemas.openxmlformats.org/drawingml/2006/chartDrawing">
    <cdr:from>
      <cdr:x>0.84238</cdr:x>
      <cdr:y>0.81917</cdr:y>
    </cdr:from>
    <cdr:to>
      <cdr:x>0.96208</cdr:x>
      <cdr:y>0.88375</cdr:y>
    </cdr:to>
    <cdr:sp macro="" textlink="">
      <cdr:nvSpPr>
        <cdr:cNvPr id="8" name="TextBox 1">
          <a:extLst xmlns:a="http://schemas.openxmlformats.org/drawingml/2006/main">
            <a:ext uri="{FF2B5EF4-FFF2-40B4-BE49-F238E27FC236}">
              <a16:creationId xmlns:a16="http://schemas.microsoft.com/office/drawing/2014/main" id="{36FCA9AE-E582-4895-B927-96123A54E2B3}"/>
            </a:ext>
          </a:extLst>
        </cdr:cNvPr>
        <cdr:cNvSpPr txBox="1"/>
      </cdr:nvSpPr>
      <cdr:spPr>
        <a:xfrm xmlns:a="http://schemas.openxmlformats.org/drawingml/2006/main">
          <a:off x="3217487" y="2563802"/>
          <a:ext cx="457197" cy="20212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40%</a:t>
          </a:r>
        </a:p>
      </cdr:txBody>
    </cdr:sp>
  </cdr:relSizeAnchor>
</c:userShapes>
</file>

<file path=xl/drawings/drawing21.xml><?xml version="1.0" encoding="utf-8"?>
<xdr:wsDr xmlns:xdr="http://schemas.openxmlformats.org/drawingml/2006/spreadsheetDrawing" xmlns:a="http://schemas.openxmlformats.org/drawingml/2006/main">
  <xdr:twoCellAnchor>
    <xdr:from>
      <xdr:col>0</xdr:col>
      <xdr:colOff>3810</xdr:colOff>
      <xdr:row>1</xdr:row>
      <xdr:rowOff>68579</xdr:rowOff>
    </xdr:from>
    <xdr:to>
      <xdr:col>8</xdr:col>
      <xdr:colOff>483870</xdr:colOff>
      <xdr:row>20</xdr:row>
      <xdr:rowOff>11429</xdr:rowOff>
    </xdr:to>
    <xdr:graphicFrame macro="">
      <xdr:nvGraphicFramePr>
        <xdr:cNvPr id="2" name="Chart 27">
          <a:extLst>
            <a:ext uri="{FF2B5EF4-FFF2-40B4-BE49-F238E27FC236}">
              <a16:creationId xmlns:a16="http://schemas.microsoft.com/office/drawing/2014/main" i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c:userShapes xmlns:c="http://schemas.openxmlformats.org/drawingml/2006/chart">
  <cdr:relSizeAnchor xmlns:cdr="http://schemas.openxmlformats.org/drawingml/2006/chartDrawing">
    <cdr:from>
      <cdr:x>0.00025</cdr:x>
      <cdr:y>0.00145</cdr:y>
    </cdr:from>
    <cdr:to>
      <cdr:x>0.00025</cdr:x>
      <cdr:y>0.00145</cdr:y>
    </cdr:to>
    <cdr:sp macro="" textlink="">
      <cdr:nvSpPr>
        <cdr:cNvPr id="2041857" name="Text Box 1"/>
        <cdr:cNvSpPr txBox="1">
          <a:spLocks xmlns:a="http://schemas.openxmlformats.org/drawingml/2006/main" noChangeArrowheads="1"/>
        </cdr:cNvSpPr>
      </cdr:nvSpPr>
      <cdr:spPr bwMode="auto">
        <a:xfrm xmlns:a="http://schemas.openxmlformats.org/drawingml/2006/main">
          <a:off x="0" y="58120"/>
          <a:ext cx="261204" cy="2508145"/>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vert270" wrap="square" lIns="18288" tIns="18288" rIns="18288" bIns="18288" anchor="ctr" upright="1"/>
        <a:lstStyle xmlns:a="http://schemas.openxmlformats.org/drawingml/2006/main"/>
        <a:p xmlns:a="http://schemas.openxmlformats.org/drawingml/2006/main">
          <a:pPr algn="ctr" rtl="0">
            <a:defRPr sz="1000"/>
          </a:pPr>
          <a:r>
            <a:rPr lang="en-US" sz="900" b="1" i="0" u="none" strike="noStrike" baseline="0">
              <a:solidFill>
                <a:srgbClr val="000000"/>
              </a:solidFill>
              <a:latin typeface="Arial"/>
              <a:cs typeface="Arial"/>
            </a:rPr>
            <a:t>Turbine Manufacturer U.S. Market Share</a:t>
          </a:r>
        </a:p>
      </cdr:txBody>
    </cdr:sp>
  </cdr:relSizeAnchor>
  <cdr:relSizeAnchor xmlns:cdr="http://schemas.openxmlformats.org/drawingml/2006/chartDrawing">
    <cdr:from>
      <cdr:x>0</cdr:x>
      <cdr:y>0</cdr:y>
    </cdr:from>
    <cdr:to>
      <cdr:x>0.27482</cdr:x>
      <cdr:y>0.0519</cdr:y>
    </cdr:to>
    <cdr:sp macro="" textlink="">
      <cdr:nvSpPr>
        <cdr:cNvPr id="3" name="TextBox 2"/>
        <cdr:cNvSpPr txBox="1"/>
      </cdr:nvSpPr>
      <cdr:spPr>
        <a:xfrm xmlns:a="http://schemas.openxmlformats.org/drawingml/2006/main">
          <a:off x="0" y="0"/>
          <a:ext cx="1604798" cy="152339"/>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U.S. Market Share by MW</a:t>
          </a:r>
        </a:p>
      </cdr:txBody>
    </cdr:sp>
  </cdr:relSizeAnchor>
</c:userShapes>
</file>

<file path=xl/drawings/drawing23.xml><?xml version="1.0" encoding="utf-8"?>
<xdr:wsDr xmlns:xdr="http://schemas.openxmlformats.org/drawingml/2006/spreadsheetDrawing" xmlns:a="http://schemas.openxmlformats.org/drawingml/2006/main">
  <xdr:twoCellAnchor editAs="oneCell">
    <xdr:from>
      <xdr:col>0</xdr:col>
      <xdr:colOff>10160</xdr:colOff>
      <xdr:row>1</xdr:row>
      <xdr:rowOff>20320</xdr:rowOff>
    </xdr:from>
    <xdr:to>
      <xdr:col>7</xdr:col>
      <xdr:colOff>205591</xdr:colOff>
      <xdr:row>20</xdr:row>
      <xdr:rowOff>132080</xdr:rowOff>
    </xdr:to>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xfrm>
          <a:off x="10160" y="203200"/>
          <a:ext cx="4391511" cy="3393440"/>
        </a:xfrm>
        <a:prstGeom prst="rect">
          <a:avLst/>
        </a:prstGeom>
        <a:noFill/>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1</xdr:row>
      <xdr:rowOff>78740</xdr:rowOff>
    </xdr:from>
    <xdr:to>
      <xdr:col>5</xdr:col>
      <xdr:colOff>314960</xdr:colOff>
      <xdr:row>19</xdr:row>
      <xdr:rowOff>170180</xdr:rowOff>
    </xdr:to>
    <xdr:graphicFrame macro="">
      <xdr:nvGraphicFramePr>
        <xdr:cNvPr id="2" name="Chart 1">
          <a:extLst>
            <a:ext uri="{FF2B5EF4-FFF2-40B4-BE49-F238E27FC236}">
              <a16:creationId xmlns:a16="http://schemas.microsoft.com/office/drawing/2014/main" id="{00000000-0008-0000-1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0</xdr:col>
      <xdr:colOff>4762</xdr:colOff>
      <xdr:row>2</xdr:row>
      <xdr:rowOff>11905</xdr:rowOff>
    </xdr:from>
    <xdr:to>
      <xdr:col>9</xdr:col>
      <xdr:colOff>41909</xdr:colOff>
      <xdr:row>19</xdr:row>
      <xdr:rowOff>135730</xdr:rowOff>
    </xdr:to>
    <xdr:graphicFrame macro="">
      <xdr:nvGraphicFramePr>
        <xdr:cNvPr id="2" name="Chart 1">
          <a:extLst>
            <a:ext uri="{FF2B5EF4-FFF2-40B4-BE49-F238E27FC236}">
              <a16:creationId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14287</xdr:colOff>
      <xdr:row>2</xdr:row>
      <xdr:rowOff>19050</xdr:rowOff>
    </xdr:from>
    <xdr:to>
      <xdr:col>19</xdr:col>
      <xdr:colOff>508634</xdr:colOff>
      <xdr:row>19</xdr:row>
      <xdr:rowOff>142875</xdr:rowOff>
    </xdr:to>
    <xdr:graphicFrame macro="">
      <xdr:nvGraphicFramePr>
        <xdr:cNvPr id="3" name="Chart 2">
          <a:extLst>
            <a:ext uri="{FF2B5EF4-FFF2-40B4-BE49-F238E27FC236}">
              <a16:creationId xmlns:a16="http://schemas.microsoft.com/office/drawing/2014/main" id="{00000000-0008-0000-1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6.xml><?xml version="1.0" encoding="utf-8"?>
<c:userShapes xmlns:c="http://schemas.openxmlformats.org/drawingml/2006/chart">
  <cdr:relSizeAnchor xmlns:cdr="http://schemas.openxmlformats.org/drawingml/2006/chartDrawing">
    <cdr:from>
      <cdr:x>0.22981</cdr:x>
      <cdr:y>0.14242</cdr:y>
    </cdr:from>
    <cdr:to>
      <cdr:x>0.35561</cdr:x>
      <cdr:y>0.21403</cdr:y>
    </cdr:to>
    <cdr:sp macro="" textlink="">
      <cdr:nvSpPr>
        <cdr:cNvPr id="2" name="TextBox 1"/>
        <cdr:cNvSpPr txBox="1"/>
      </cdr:nvSpPr>
      <cdr:spPr>
        <a:xfrm xmlns:a="http://schemas.openxmlformats.org/drawingml/2006/main">
          <a:off x="1344910" y="455801"/>
          <a:ext cx="736202" cy="229181"/>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solidFill>
                <a:schemeClr val="accent4"/>
              </a:solidFill>
              <a:latin typeface="Arial" panose="020B0604020202020204" pitchFamily="34" charset="0"/>
              <a:cs typeface="Arial" panose="020B0604020202020204" pitchFamily="34" charset="0"/>
            </a:rPr>
            <a:t>Goldwind</a:t>
          </a:r>
        </a:p>
      </cdr:txBody>
    </cdr:sp>
  </cdr:relSizeAnchor>
  <cdr:relSizeAnchor xmlns:cdr="http://schemas.openxmlformats.org/drawingml/2006/chartDrawing">
    <cdr:from>
      <cdr:x>0.14303</cdr:x>
      <cdr:y>0.32132</cdr:y>
    </cdr:from>
    <cdr:to>
      <cdr:x>0.24346</cdr:x>
      <cdr:y>0.38995</cdr:y>
    </cdr:to>
    <cdr:sp macro="" textlink="">
      <cdr:nvSpPr>
        <cdr:cNvPr id="3" name="TextBox 1"/>
        <cdr:cNvSpPr txBox="1"/>
      </cdr:nvSpPr>
      <cdr:spPr>
        <a:xfrm xmlns:a="http://schemas.openxmlformats.org/drawingml/2006/main">
          <a:off x="837046" y="1028347"/>
          <a:ext cx="587732" cy="21964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2">
                  <a:lumMod val="75000"/>
                </a:schemeClr>
              </a:solidFill>
              <a:latin typeface="Arial" panose="020B0604020202020204" pitchFamily="34" charset="0"/>
              <a:cs typeface="Arial" panose="020B0604020202020204" pitchFamily="34" charset="0"/>
            </a:rPr>
            <a:t>Vestas</a:t>
          </a:r>
        </a:p>
      </cdr:txBody>
    </cdr:sp>
  </cdr:relSizeAnchor>
  <cdr:relSizeAnchor xmlns:cdr="http://schemas.openxmlformats.org/drawingml/2006/chartDrawing">
    <cdr:from>
      <cdr:x>0.07235</cdr:x>
      <cdr:y>0.20021</cdr:y>
    </cdr:from>
    <cdr:to>
      <cdr:x>0.24249</cdr:x>
      <cdr:y>0.27481</cdr:y>
    </cdr:to>
    <cdr:sp macro="" textlink="">
      <cdr:nvSpPr>
        <cdr:cNvPr id="4" name="TextBox 1"/>
        <cdr:cNvSpPr txBox="1"/>
      </cdr:nvSpPr>
      <cdr:spPr>
        <a:xfrm xmlns:a="http://schemas.openxmlformats.org/drawingml/2006/main">
          <a:off x="423396" y="640744"/>
          <a:ext cx="995687" cy="238750"/>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60000"/>
                  <a:lumOff val="40000"/>
                </a:schemeClr>
              </a:solidFill>
              <a:latin typeface="Arial" panose="020B0604020202020204" pitchFamily="34" charset="0"/>
              <a:cs typeface="Arial" panose="020B0604020202020204" pitchFamily="34" charset="0"/>
            </a:rPr>
            <a:t>Gamesa/SGRE</a:t>
          </a:r>
        </a:p>
      </cdr:txBody>
    </cdr:sp>
  </cdr:relSizeAnchor>
  <cdr:relSizeAnchor xmlns:cdr="http://schemas.openxmlformats.org/drawingml/2006/chartDrawing">
    <cdr:from>
      <cdr:x>0.11355</cdr:x>
      <cdr:y>0.42994</cdr:y>
    </cdr:from>
    <cdr:to>
      <cdr:x>0.23935</cdr:x>
      <cdr:y>0.50156</cdr:y>
    </cdr:to>
    <cdr:sp macro="" textlink="">
      <cdr:nvSpPr>
        <cdr:cNvPr id="5" name="TextBox 1"/>
        <cdr:cNvSpPr txBox="1"/>
      </cdr:nvSpPr>
      <cdr:spPr>
        <a:xfrm xmlns:a="http://schemas.openxmlformats.org/drawingml/2006/main">
          <a:off x="664499" y="1375975"/>
          <a:ext cx="736201" cy="22921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Nordex</a:t>
          </a:r>
        </a:p>
      </cdr:txBody>
    </cdr:sp>
  </cdr:relSizeAnchor>
  <cdr:relSizeAnchor xmlns:cdr="http://schemas.openxmlformats.org/drawingml/2006/chartDrawing">
    <cdr:from>
      <cdr:x>0</cdr:x>
      <cdr:y>0</cdr:y>
    </cdr:from>
    <cdr:to>
      <cdr:x>0.2426</cdr:x>
      <cdr:y>0.06176</cdr:y>
    </cdr:to>
    <cdr:sp macro="" textlink="">
      <cdr:nvSpPr>
        <cdr:cNvPr id="6" name="TextBox 1"/>
        <cdr:cNvSpPr txBox="1"/>
      </cdr:nvSpPr>
      <cdr:spPr>
        <a:xfrm xmlns:a="http://schemas.openxmlformats.org/drawingml/2006/main">
          <a:off x="0" y="0"/>
          <a:ext cx="1404938" cy="19764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a:solidFill>
                <a:sysClr val="windowText" lastClr="000000"/>
              </a:solidFill>
              <a:latin typeface="Arial" panose="020B0604020202020204" pitchFamily="34" charset="0"/>
              <a:cs typeface="Arial" panose="020B0604020202020204" pitchFamily="34" charset="0"/>
            </a:rPr>
            <a:t>Profit</a:t>
          </a:r>
          <a:r>
            <a:rPr lang="en-US" sz="1000" baseline="0">
              <a:solidFill>
                <a:sysClr val="windowText" lastClr="000000"/>
              </a:solidFill>
              <a:latin typeface="Arial" panose="020B0604020202020204" pitchFamily="34" charset="0"/>
              <a:cs typeface="Arial" panose="020B0604020202020204" pitchFamily="34" charset="0"/>
            </a:rPr>
            <a:t> Margin (EBITDA)</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27.xml><?xml version="1.0" encoding="utf-8"?>
<c:userShapes xmlns:c="http://schemas.openxmlformats.org/drawingml/2006/chart">
  <cdr:relSizeAnchor xmlns:cdr="http://schemas.openxmlformats.org/drawingml/2006/chartDrawing">
    <cdr:from>
      <cdr:x>0.23157</cdr:x>
      <cdr:y>0.15544</cdr:y>
    </cdr:from>
    <cdr:to>
      <cdr:x>0.35737</cdr:x>
      <cdr:y>0.22705</cdr:y>
    </cdr:to>
    <cdr:sp macro="" textlink="">
      <cdr:nvSpPr>
        <cdr:cNvPr id="2" name="TextBox 1"/>
        <cdr:cNvSpPr txBox="1"/>
      </cdr:nvSpPr>
      <cdr:spPr>
        <a:xfrm xmlns:a="http://schemas.openxmlformats.org/drawingml/2006/main">
          <a:off x="1376346" y="454831"/>
          <a:ext cx="747705" cy="209537"/>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solidFill>
                <a:schemeClr val="accent4"/>
              </a:solidFill>
              <a:latin typeface="Arial" panose="020B0604020202020204" pitchFamily="34" charset="0"/>
              <a:cs typeface="Arial" panose="020B0604020202020204" pitchFamily="34" charset="0"/>
            </a:rPr>
            <a:t>Goldwind</a:t>
          </a:r>
        </a:p>
      </cdr:txBody>
    </cdr:sp>
  </cdr:relSizeAnchor>
  <cdr:relSizeAnchor xmlns:cdr="http://schemas.openxmlformats.org/drawingml/2006/chartDrawing">
    <cdr:from>
      <cdr:x>0.06063</cdr:x>
      <cdr:y>0.29541</cdr:y>
    </cdr:from>
    <cdr:to>
      <cdr:x>0.16106</cdr:x>
      <cdr:y>0.36404</cdr:y>
    </cdr:to>
    <cdr:sp macro="" textlink="">
      <cdr:nvSpPr>
        <cdr:cNvPr id="3" name="TextBox 1"/>
        <cdr:cNvSpPr txBox="1"/>
      </cdr:nvSpPr>
      <cdr:spPr>
        <a:xfrm xmlns:a="http://schemas.openxmlformats.org/drawingml/2006/main">
          <a:off x="360352" y="864396"/>
          <a:ext cx="596916" cy="200817"/>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2">
                  <a:lumMod val="75000"/>
                </a:schemeClr>
              </a:solidFill>
              <a:latin typeface="Arial" panose="020B0604020202020204" pitchFamily="34" charset="0"/>
              <a:cs typeface="Arial" panose="020B0604020202020204" pitchFamily="34" charset="0"/>
            </a:rPr>
            <a:t>Vestas</a:t>
          </a:r>
        </a:p>
      </cdr:txBody>
    </cdr:sp>
  </cdr:relSizeAnchor>
  <cdr:relSizeAnchor xmlns:cdr="http://schemas.openxmlformats.org/drawingml/2006/chartDrawing">
    <cdr:from>
      <cdr:x>0.67452</cdr:x>
      <cdr:y>0.52257</cdr:y>
    </cdr:from>
    <cdr:to>
      <cdr:x>0.84466</cdr:x>
      <cdr:y>0.59718</cdr:y>
    </cdr:to>
    <cdr:sp macro="" textlink="">
      <cdr:nvSpPr>
        <cdr:cNvPr id="4" name="TextBox 1"/>
        <cdr:cNvSpPr txBox="1"/>
      </cdr:nvSpPr>
      <cdr:spPr>
        <a:xfrm xmlns:a="http://schemas.openxmlformats.org/drawingml/2006/main">
          <a:off x="3947385" y="1672449"/>
          <a:ext cx="995686" cy="238750"/>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2">
                  <a:lumMod val="60000"/>
                  <a:lumOff val="40000"/>
                </a:schemeClr>
              </a:solidFill>
              <a:latin typeface="Arial" panose="020B0604020202020204" pitchFamily="34" charset="0"/>
              <a:cs typeface="Arial" panose="020B0604020202020204" pitchFamily="34" charset="0"/>
            </a:rPr>
            <a:t>Gamesa/SGRE</a:t>
          </a:r>
        </a:p>
      </cdr:txBody>
    </cdr:sp>
  </cdr:relSizeAnchor>
  <cdr:relSizeAnchor xmlns:cdr="http://schemas.openxmlformats.org/drawingml/2006/chartDrawing">
    <cdr:from>
      <cdr:x>0.66048</cdr:x>
      <cdr:y>0.71006</cdr:y>
    </cdr:from>
    <cdr:to>
      <cdr:x>0.78628</cdr:x>
      <cdr:y>0.78168</cdr:y>
    </cdr:to>
    <cdr:sp macro="" textlink="">
      <cdr:nvSpPr>
        <cdr:cNvPr id="5" name="TextBox 1"/>
        <cdr:cNvSpPr txBox="1"/>
      </cdr:nvSpPr>
      <cdr:spPr>
        <a:xfrm xmlns:a="http://schemas.openxmlformats.org/drawingml/2006/main">
          <a:off x="3865239" y="2272487"/>
          <a:ext cx="736202" cy="22921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Nordex</a:t>
          </a:r>
        </a:p>
      </cdr:txBody>
    </cdr:sp>
  </cdr:relSizeAnchor>
  <cdr:relSizeAnchor xmlns:cdr="http://schemas.openxmlformats.org/drawingml/2006/chartDrawing">
    <cdr:from>
      <cdr:x>0</cdr:x>
      <cdr:y>0</cdr:y>
    </cdr:from>
    <cdr:to>
      <cdr:x>0.21782</cdr:x>
      <cdr:y>0.0625</cdr:y>
    </cdr:to>
    <cdr:sp macro="" textlink="">
      <cdr:nvSpPr>
        <cdr:cNvPr id="6" name="TextBox 1"/>
        <cdr:cNvSpPr txBox="1"/>
      </cdr:nvSpPr>
      <cdr:spPr>
        <a:xfrm xmlns:a="http://schemas.openxmlformats.org/drawingml/2006/main">
          <a:off x="0" y="0"/>
          <a:ext cx="1257300" cy="20002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Profit</a:t>
          </a:r>
          <a:r>
            <a:rPr lang="en-US" sz="1000" baseline="0">
              <a:solidFill>
                <a:sysClr val="windowText" lastClr="000000"/>
              </a:solidFill>
              <a:latin typeface="Arial" panose="020B0604020202020204" pitchFamily="34" charset="0"/>
              <a:cs typeface="Arial" panose="020B0604020202020204" pitchFamily="34" charset="0"/>
            </a:rPr>
            <a:t> Margin (EBIT)</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28.xml><?xml version="1.0" encoding="utf-8"?>
<xdr:wsDr xmlns:xdr="http://schemas.openxmlformats.org/drawingml/2006/spreadsheetDrawing" xmlns:a="http://schemas.openxmlformats.org/drawingml/2006/main">
  <xdr:twoCellAnchor>
    <xdr:from>
      <xdr:col>0</xdr:col>
      <xdr:colOff>16735</xdr:colOff>
      <xdr:row>2</xdr:row>
      <xdr:rowOff>11354</xdr:rowOff>
    </xdr:from>
    <xdr:to>
      <xdr:col>4</xdr:col>
      <xdr:colOff>941295</xdr:colOff>
      <xdr:row>19</xdr:row>
      <xdr:rowOff>102794</xdr:rowOff>
    </xdr:to>
    <xdr:graphicFrame macro="">
      <xdr:nvGraphicFramePr>
        <xdr:cNvPr id="2" name="Chart 1">
          <a:extLst>
            <a:ext uri="{FF2B5EF4-FFF2-40B4-BE49-F238E27FC236}">
              <a16:creationId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40639</xdr:colOff>
      <xdr:row>2</xdr:row>
      <xdr:rowOff>111760</xdr:rowOff>
    </xdr:from>
    <xdr:to>
      <xdr:col>4</xdr:col>
      <xdr:colOff>576038</xdr:colOff>
      <xdr:row>21</xdr:row>
      <xdr:rowOff>91440</xdr:rowOff>
    </xdr:to>
    <xdr:pic>
      <xdr:nvPicPr>
        <xdr:cNvPr id="3" name="Picture 2"/>
        <xdr:cNvPicPr>
          <a:picLocks noChangeAspect="1"/>
        </xdr:cNvPicPr>
      </xdr:nvPicPr>
      <xdr:blipFill>
        <a:blip xmlns:r="http://schemas.openxmlformats.org/officeDocument/2006/relationships" r:embed="rId1"/>
        <a:stretch>
          <a:fillRect/>
        </a:stretch>
      </xdr:blipFill>
      <xdr:spPr>
        <a:xfrm>
          <a:off x="40639" y="467360"/>
          <a:ext cx="6082759" cy="3261360"/>
        </a:xfrm>
        <a:prstGeom prst="rect">
          <a:avLst/>
        </a:prstGeom>
        <a:solidFill>
          <a:schemeClr val="bg1"/>
        </a:solidFill>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76200</xdr:colOff>
      <xdr:row>2</xdr:row>
      <xdr:rowOff>25400</xdr:rowOff>
    </xdr:from>
    <xdr:to>
      <xdr:col>7</xdr:col>
      <xdr:colOff>614679</xdr:colOff>
      <xdr:row>31</xdr:row>
      <xdr:rowOff>25400</xdr:rowOff>
    </xdr:to>
    <xdr:grpSp>
      <xdr:nvGrpSpPr>
        <xdr:cNvPr id="2" name="Group 1">
          <a:extLst>
            <a:ext uri="{FF2B5EF4-FFF2-40B4-BE49-F238E27FC236}">
              <a16:creationId xmlns:a16="http://schemas.microsoft.com/office/drawing/2014/main" id="{00000000-0008-0000-1A00-000002000000}"/>
            </a:ext>
          </a:extLst>
        </xdr:cNvPr>
        <xdr:cNvGrpSpPr/>
      </xdr:nvGrpSpPr>
      <xdr:grpSpPr>
        <a:xfrm>
          <a:off x="76200" y="391160"/>
          <a:ext cx="7172959" cy="5303520"/>
          <a:chOff x="0" y="335280"/>
          <a:chExt cx="7172959" cy="5303520"/>
        </a:xfrm>
      </xdr:grpSpPr>
      <xdr:sp macro="" textlink="">
        <xdr:nvSpPr>
          <xdr:cNvPr id="3" name="Rectangle 2">
            <a:extLst>
              <a:ext uri="{FF2B5EF4-FFF2-40B4-BE49-F238E27FC236}">
                <a16:creationId xmlns:a16="http://schemas.microsoft.com/office/drawing/2014/main" id="{00000000-0008-0000-1A00-000003000000}"/>
              </a:ext>
            </a:extLst>
          </xdr:cNvPr>
          <xdr:cNvSpPr/>
        </xdr:nvSpPr>
        <xdr:spPr>
          <a:xfrm>
            <a:off x="5956934" y="375285"/>
            <a:ext cx="1216025" cy="5206365"/>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4" name="Group 3">
            <a:extLst>
              <a:ext uri="{FF2B5EF4-FFF2-40B4-BE49-F238E27FC236}">
                <a16:creationId xmlns:a16="http://schemas.microsoft.com/office/drawing/2014/main" id="{00000000-0008-0000-1A00-000004000000}"/>
              </a:ext>
            </a:extLst>
          </xdr:cNvPr>
          <xdr:cNvGrpSpPr/>
        </xdr:nvGrpSpPr>
        <xdr:grpSpPr>
          <a:xfrm>
            <a:off x="0" y="335280"/>
            <a:ext cx="7087235" cy="5303520"/>
            <a:chOff x="0" y="335280"/>
            <a:chExt cx="7087235" cy="5303520"/>
          </a:xfrm>
        </xdr:grpSpPr>
        <xdr:graphicFrame macro="">
          <xdr:nvGraphicFramePr>
            <xdr:cNvPr id="5" name="Chart 4">
              <a:extLst>
                <a:ext uri="{FF2B5EF4-FFF2-40B4-BE49-F238E27FC236}">
                  <a16:creationId xmlns:a16="http://schemas.microsoft.com/office/drawing/2014/main" id="{00000000-0008-0000-1A00-000005000000}"/>
                </a:ext>
              </a:extLst>
            </xdr:cNvPr>
            <xdr:cNvGraphicFramePr>
              <a:graphicFrameLocks/>
            </xdr:cNvGraphicFramePr>
          </xdr:nvGraphicFramePr>
          <xdr:xfrm>
            <a:off x="2648037" y="3057313"/>
            <a:ext cx="3567913" cy="2581487"/>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6" name="Chart 5">
              <a:extLst>
                <a:ext uri="{FF2B5EF4-FFF2-40B4-BE49-F238E27FC236}">
                  <a16:creationId xmlns:a16="http://schemas.microsoft.com/office/drawing/2014/main" id="{00000000-0008-0000-1A00-000006000000}"/>
                </a:ext>
              </a:extLst>
            </xdr:cNvPr>
            <xdr:cNvGraphicFramePr>
              <a:graphicFrameLocks/>
            </xdr:cNvGraphicFramePr>
          </xdr:nvGraphicFramePr>
          <xdr:xfrm>
            <a:off x="2628234" y="335280"/>
            <a:ext cx="3567913" cy="2809663"/>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7" name="Chart 6">
              <a:extLst>
                <a:ext uri="{FF2B5EF4-FFF2-40B4-BE49-F238E27FC236}">
                  <a16:creationId xmlns:a16="http://schemas.microsoft.com/office/drawing/2014/main" id="{00000000-0008-0000-1A00-000007000000}"/>
                </a:ext>
              </a:extLst>
            </xdr:cNvPr>
            <xdr:cNvGraphicFramePr>
              <a:graphicFrameLocks/>
            </xdr:cNvGraphicFramePr>
          </xdr:nvGraphicFramePr>
          <xdr:xfrm>
            <a:off x="0" y="335280"/>
            <a:ext cx="3213717" cy="2809663"/>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8" name="Chart 7">
              <a:extLst>
                <a:ext uri="{FF2B5EF4-FFF2-40B4-BE49-F238E27FC236}">
                  <a16:creationId xmlns:a16="http://schemas.microsoft.com/office/drawing/2014/main" id="{00000000-0008-0000-1A00-000008000000}"/>
                </a:ext>
              </a:extLst>
            </xdr:cNvPr>
            <xdr:cNvGraphicFramePr>
              <a:graphicFrameLocks/>
            </xdr:cNvGraphicFramePr>
          </xdr:nvGraphicFramePr>
          <xdr:xfrm>
            <a:off x="9902" y="2993813"/>
            <a:ext cx="3213717" cy="2634403"/>
          </xdr:xfrm>
          <a:graphic>
            <a:graphicData uri="http://schemas.openxmlformats.org/drawingml/2006/chart">
              <c:chart xmlns:c="http://schemas.openxmlformats.org/drawingml/2006/chart" xmlns:r="http://schemas.openxmlformats.org/officeDocument/2006/relationships" r:id="rId4"/>
            </a:graphicData>
          </a:graphic>
        </xdr:graphicFrame>
        <xdr:sp macro="" textlink="">
          <xdr:nvSpPr>
            <xdr:cNvPr id="9" name="TextBox 1">
              <a:extLst>
                <a:ext uri="{FF2B5EF4-FFF2-40B4-BE49-F238E27FC236}">
                  <a16:creationId xmlns:a16="http://schemas.microsoft.com/office/drawing/2014/main" id="{00000000-0008-0000-1A00-000009000000}"/>
                </a:ext>
              </a:extLst>
            </xdr:cNvPr>
            <xdr:cNvSpPr txBox="1"/>
          </xdr:nvSpPr>
          <xdr:spPr>
            <a:xfrm>
              <a:off x="3669705" y="1175597"/>
              <a:ext cx="1723901" cy="1476163"/>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2021</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$197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r>
                <a:rPr lang="en-US" sz="900" u="sng" baseline="0">
                  <a:latin typeface="Arial" panose="020B0604020202020204" pitchFamily="34" charset="0"/>
                  <a:cs typeface="Arial" panose="020B0604020202020204" pitchFamily="34" charset="0"/>
                </a:rPr>
                <a:t>:</a:t>
              </a:r>
            </a:p>
            <a:p>
              <a:pPr marL="0" marR="0" lvl="0" indent="0" algn="ctr" defTabSz="914400" eaLnBrk="1" fontAlgn="auto" latinLnBrk="0" hangingPunct="1">
                <a:lnSpc>
                  <a:spcPct val="100000"/>
                </a:lnSpc>
                <a:spcBef>
                  <a:spcPts val="0"/>
                </a:spcBef>
                <a:spcAft>
                  <a:spcPts val="0"/>
                </a:spcAft>
                <a:buClrTx/>
                <a:buSzTx/>
                <a:buFontTx/>
                <a:buNone/>
                <a:tabLst/>
                <a:defRPr/>
              </a:pPr>
              <a:r>
                <a:rPr lang="en-US" sz="900" baseline="0">
                  <a:effectLst/>
                  <a:latin typeface="Arial" panose="020B0604020202020204" pitchFamily="34" charset="0"/>
                  <a:ea typeface="+mn-ea"/>
                  <a:cs typeface="Arial" panose="020B0604020202020204" pitchFamily="34" charset="0"/>
                </a:rPr>
                <a:t>Vietnam (39%)</a:t>
              </a:r>
              <a:endParaRPr lang="en-US" sz="900">
                <a:effectLst/>
                <a:latin typeface="Arial" panose="020B0604020202020204" pitchFamily="34" charset="0"/>
                <a:cs typeface="Arial" panose="020B0604020202020204" pitchFamily="34" charset="0"/>
              </a:endParaRPr>
            </a:p>
            <a:p>
              <a:pPr algn="ctr"/>
              <a:r>
                <a:rPr lang="en-US" sz="900" baseline="0">
                  <a:latin typeface="Arial" panose="020B0604020202020204" pitchFamily="34" charset="0"/>
                  <a:cs typeface="Arial" panose="020B0604020202020204" pitchFamily="34" charset="0"/>
                </a:rPr>
                <a:t>Spain (30%)</a:t>
              </a:r>
            </a:p>
            <a:p>
              <a:pPr algn="ctr"/>
              <a:r>
                <a:rPr lang="en-US" sz="900" baseline="0">
                  <a:latin typeface="Arial" panose="020B0604020202020204" pitchFamily="34" charset="0"/>
                  <a:cs typeface="Arial" panose="020B0604020202020204" pitchFamily="34" charset="0"/>
                </a:rPr>
                <a:t>Germany (16%)</a:t>
              </a:r>
            </a:p>
            <a:p>
              <a:pPr algn="ctr"/>
              <a:r>
                <a:rPr lang="en-US" sz="900" baseline="0">
                  <a:latin typeface="Arial" panose="020B0604020202020204" pitchFamily="34" charset="0"/>
                  <a:cs typeface="Arial" panose="020B0604020202020204" pitchFamily="34" charset="0"/>
                </a:rPr>
                <a:t>Serbia (4%)</a:t>
              </a:r>
            </a:p>
            <a:p>
              <a:pPr algn="ctr"/>
              <a:r>
                <a:rPr lang="en-US" sz="900" baseline="0">
                  <a:latin typeface="Arial" panose="020B0604020202020204" pitchFamily="34" charset="0"/>
                  <a:cs typeface="Arial" panose="020B0604020202020204" pitchFamily="34" charset="0"/>
                </a:rPr>
                <a:t>China (2%)</a:t>
              </a:r>
              <a:endParaRPr lang="en-US" sz="900">
                <a:latin typeface="Arial" panose="020B0604020202020204" pitchFamily="34" charset="0"/>
                <a:cs typeface="Arial" panose="020B0604020202020204" pitchFamily="34" charset="0"/>
              </a:endParaRPr>
            </a:p>
          </xdr:txBody>
        </xdr:sp>
        <xdr:sp macro="" textlink="">
          <xdr:nvSpPr>
            <xdr:cNvPr id="10" name="TextBox 1">
              <a:extLst>
                <a:ext uri="{FF2B5EF4-FFF2-40B4-BE49-F238E27FC236}">
                  <a16:creationId xmlns:a16="http://schemas.microsoft.com/office/drawing/2014/main" id="{00000000-0008-0000-1A00-00000A000000}"/>
                </a:ext>
              </a:extLst>
            </xdr:cNvPr>
            <xdr:cNvSpPr txBox="1"/>
          </xdr:nvSpPr>
          <xdr:spPr>
            <a:xfrm>
              <a:off x="3679607" y="3887047"/>
              <a:ext cx="1723901" cy="1487593"/>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2021</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$1,936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p>
            <a:p>
              <a:pPr algn="ctr"/>
              <a:r>
                <a:rPr lang="en-US" sz="900" baseline="0">
                  <a:latin typeface="Arial" panose="020B0604020202020204" pitchFamily="34" charset="0"/>
                  <a:cs typeface="Arial" panose="020B0604020202020204" pitchFamily="34" charset="0"/>
                </a:rPr>
                <a:t>Mexico (28%)</a:t>
              </a:r>
            </a:p>
            <a:p>
              <a:pPr algn="ctr"/>
              <a:r>
                <a:rPr lang="en-US" sz="900" baseline="0">
                  <a:latin typeface="Arial" panose="020B0604020202020204" pitchFamily="34" charset="0"/>
                  <a:cs typeface="Arial" panose="020B0604020202020204" pitchFamily="34" charset="0"/>
                </a:rPr>
                <a:t>India (21%)</a:t>
              </a:r>
            </a:p>
            <a:p>
              <a:pPr algn="ctr"/>
              <a:r>
                <a:rPr lang="en-US" sz="900" baseline="0">
                  <a:latin typeface="Arial" panose="020B0604020202020204" pitchFamily="34" charset="0"/>
                  <a:cs typeface="Arial" panose="020B0604020202020204" pitchFamily="34" charset="0"/>
                </a:rPr>
                <a:t>Spain (15%)</a:t>
              </a:r>
            </a:p>
            <a:p>
              <a:pPr algn="ctr"/>
              <a:r>
                <a:rPr lang="en-US" sz="900" baseline="0">
                  <a:latin typeface="Arial" panose="020B0604020202020204" pitchFamily="34" charset="0"/>
                  <a:cs typeface="Arial" panose="020B0604020202020204" pitchFamily="34" charset="0"/>
                </a:rPr>
                <a:t>Brazil (10%)</a:t>
              </a:r>
            </a:p>
            <a:p>
              <a:pPr algn="ctr"/>
              <a:r>
                <a:rPr lang="en-US" sz="900" baseline="0">
                  <a:latin typeface="Arial" panose="020B0604020202020204" pitchFamily="34" charset="0"/>
                  <a:cs typeface="Arial" panose="020B0604020202020204" pitchFamily="34" charset="0"/>
                </a:rPr>
                <a:t>China (6%)</a:t>
              </a:r>
              <a:endParaRPr lang="en-US" sz="900">
                <a:latin typeface="Arial" panose="020B0604020202020204" pitchFamily="34" charset="0"/>
                <a:cs typeface="Arial" panose="020B0604020202020204" pitchFamily="34" charset="0"/>
              </a:endParaRPr>
            </a:p>
          </xdr:txBody>
        </xdr:sp>
        <xdr:sp macro="" textlink="">
          <xdr:nvSpPr>
            <xdr:cNvPr id="11" name="TextBox 1">
              <a:extLst>
                <a:ext uri="{FF2B5EF4-FFF2-40B4-BE49-F238E27FC236}">
                  <a16:creationId xmlns:a16="http://schemas.microsoft.com/office/drawing/2014/main" id="{00000000-0008-0000-1A00-00000B000000}"/>
                </a:ext>
              </a:extLst>
            </xdr:cNvPr>
            <xdr:cNvSpPr txBox="1"/>
          </xdr:nvSpPr>
          <xdr:spPr>
            <a:xfrm>
              <a:off x="925170" y="3865880"/>
              <a:ext cx="1386215" cy="1579880"/>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Total 2021</a:t>
              </a:r>
              <a:r>
                <a:rPr lang="en-US" sz="1000" baseline="0">
                  <a:latin typeface="Arial" panose="020B0604020202020204" pitchFamily="34" charset="0"/>
                  <a:cs typeface="Arial" panose="020B0604020202020204" pitchFamily="34" charset="0"/>
                </a:rPr>
                <a:t> imports:</a:t>
              </a:r>
            </a:p>
            <a:p>
              <a:pPr algn="ctr"/>
              <a:r>
                <a:rPr lang="en-US" sz="1000" baseline="0">
                  <a:latin typeface="Arial" panose="020B0604020202020204" pitchFamily="34" charset="0"/>
                  <a:cs typeface="Arial" panose="020B0604020202020204" pitchFamily="34" charset="0"/>
                </a:rPr>
                <a:t>$478 million</a:t>
              </a:r>
            </a:p>
            <a:p>
              <a:pPr algn="ctr"/>
              <a:endParaRPr lang="en-US" sz="1000" baseline="0">
                <a:latin typeface="Arial" panose="020B0604020202020204" pitchFamily="34" charset="0"/>
                <a:cs typeface="Arial" panose="020B0604020202020204" pitchFamily="34" charset="0"/>
              </a:endParaRPr>
            </a:p>
            <a:p>
              <a:pPr algn="ctr"/>
              <a:r>
                <a:rPr lang="en-US" sz="1000" u="sng" baseline="0">
                  <a:latin typeface="Arial" panose="020B0604020202020204" pitchFamily="34" charset="0"/>
                  <a:cs typeface="Arial" panose="020B0604020202020204" pitchFamily="34" charset="0"/>
                </a:rPr>
                <a:t>Top countries:</a:t>
              </a:r>
            </a:p>
            <a:p>
              <a:pPr algn="ctr"/>
              <a:r>
                <a:rPr lang="en-US" sz="900" baseline="0">
                  <a:latin typeface="Arial" panose="020B0604020202020204" pitchFamily="34" charset="0"/>
                  <a:cs typeface="Arial" panose="020B0604020202020204" pitchFamily="34" charset="0"/>
                </a:rPr>
                <a:t>Malaysia (31%)</a:t>
              </a:r>
            </a:p>
            <a:p>
              <a:pPr algn="ctr"/>
              <a:r>
                <a:rPr lang="en-US" sz="900" baseline="0">
                  <a:latin typeface="Arial" panose="020B0604020202020204" pitchFamily="34" charset="0"/>
                  <a:cs typeface="Arial" panose="020B0604020202020204" pitchFamily="34" charset="0"/>
                </a:rPr>
                <a:t>Canada (21%)</a:t>
              </a:r>
            </a:p>
            <a:p>
              <a:pPr algn="ctr"/>
              <a:r>
                <a:rPr lang="en-US" sz="900" baseline="0">
                  <a:latin typeface="Arial" panose="020B0604020202020204" pitchFamily="34" charset="0"/>
                  <a:cs typeface="Arial" panose="020B0604020202020204" pitchFamily="34" charset="0"/>
                </a:rPr>
                <a:t>S. Korea (13%)</a:t>
              </a:r>
            </a:p>
            <a:p>
              <a:pPr algn="ctr"/>
              <a:r>
                <a:rPr lang="en-US" sz="900" baseline="0">
                  <a:latin typeface="Arial" panose="020B0604020202020204" pitchFamily="34" charset="0"/>
                  <a:cs typeface="Arial" panose="020B0604020202020204" pitchFamily="34" charset="0"/>
                </a:rPr>
                <a:t>Mexico (9%)</a:t>
              </a:r>
            </a:p>
            <a:p>
              <a:pPr algn="ctr"/>
              <a:r>
                <a:rPr lang="en-US" sz="900" baseline="0">
                  <a:latin typeface="Arial" panose="020B0604020202020204" pitchFamily="34" charset="0"/>
                  <a:cs typeface="Arial" panose="020B0604020202020204" pitchFamily="34" charset="0"/>
                </a:rPr>
                <a:t>India (8%)</a:t>
              </a:r>
              <a:endParaRPr lang="en-US" sz="900">
                <a:latin typeface="Arial" panose="020B0604020202020204" pitchFamily="34" charset="0"/>
                <a:cs typeface="Arial" panose="020B0604020202020204" pitchFamily="34" charset="0"/>
              </a:endParaRPr>
            </a:p>
          </xdr:txBody>
        </xdr:sp>
        <xdr:graphicFrame macro="">
          <xdr:nvGraphicFramePr>
            <xdr:cNvPr id="12" name="Chart 11">
              <a:extLst>
                <a:ext uri="{FF2B5EF4-FFF2-40B4-BE49-F238E27FC236}">
                  <a16:creationId xmlns:a16="http://schemas.microsoft.com/office/drawing/2014/main" id="{00000000-0008-0000-1A00-00000C000000}"/>
                </a:ext>
              </a:extLst>
            </xdr:cNvPr>
            <xdr:cNvGraphicFramePr>
              <a:graphicFrameLocks/>
            </xdr:cNvGraphicFramePr>
          </xdr:nvGraphicFramePr>
          <xdr:xfrm>
            <a:off x="5868312" y="1950720"/>
            <a:ext cx="1218923" cy="2082800"/>
          </xdr:xfrm>
          <a:graphic>
            <a:graphicData uri="http://schemas.openxmlformats.org/drawingml/2006/chart">
              <c:chart xmlns:c="http://schemas.openxmlformats.org/drawingml/2006/chart" xmlns:r="http://schemas.openxmlformats.org/officeDocument/2006/relationships" r:id="rId5"/>
            </a:graphicData>
          </a:graphic>
        </xdr:graphicFrame>
      </xdr:grpSp>
    </xdr:grpSp>
    <xdr:clientData/>
  </xdr:twoCellAnchor>
</xdr:wsDr>
</file>

<file path=xl/drawings/drawing31.xml><?xml version="1.0" encoding="utf-8"?>
<c:userShapes xmlns:c="http://schemas.openxmlformats.org/drawingml/2006/chart">
  <cdr:relSizeAnchor xmlns:cdr="http://schemas.openxmlformats.org/drawingml/2006/chartDrawing">
    <cdr:from>
      <cdr:x>0.26104</cdr:x>
      <cdr:y>0.30504</cdr:y>
    </cdr:from>
    <cdr:to>
      <cdr:x>0.79336</cdr:x>
      <cdr:y>0.88752</cdr:y>
    </cdr:to>
    <cdr:sp macro="" textlink="">
      <cdr:nvSpPr>
        <cdr:cNvPr id="2" name="TextBox 1"/>
        <cdr:cNvSpPr txBox="1"/>
      </cdr:nvSpPr>
      <cdr:spPr>
        <a:xfrm xmlns:a="http://schemas.openxmlformats.org/drawingml/2006/main">
          <a:off x="843396" y="858468"/>
          <a:ext cx="1719860" cy="163929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a:latin typeface="Arial" panose="020B0604020202020204" pitchFamily="34" charset="0"/>
              <a:cs typeface="Arial" panose="020B0604020202020204" pitchFamily="34" charset="0"/>
            </a:rPr>
            <a:t>Total 2021</a:t>
          </a:r>
          <a:r>
            <a:rPr lang="en-US" sz="1000" baseline="0">
              <a:latin typeface="Arial" panose="020B0604020202020204" pitchFamily="34" charset="0"/>
              <a:cs typeface="Arial" panose="020B0604020202020204" pitchFamily="34" charset="0"/>
            </a:rPr>
            <a:t> imports:</a:t>
          </a:r>
        </a:p>
        <a:p xmlns:a="http://schemas.openxmlformats.org/drawingml/2006/main">
          <a:pPr algn="ctr"/>
          <a:r>
            <a:rPr lang="en-US" sz="1000" baseline="0">
              <a:latin typeface="Arial" panose="020B0604020202020204" pitchFamily="34" charset="0"/>
              <a:cs typeface="Arial" panose="020B0604020202020204" pitchFamily="34" charset="0"/>
            </a:rPr>
            <a:t>$453 million</a:t>
          </a:r>
        </a:p>
        <a:p xmlns:a="http://schemas.openxmlformats.org/drawingml/2006/main">
          <a:pPr algn="ctr"/>
          <a:endParaRPr lang="en-US" sz="1000" baseline="0">
            <a:latin typeface="Arial" panose="020B0604020202020204" pitchFamily="34" charset="0"/>
            <a:cs typeface="Arial" panose="020B0604020202020204" pitchFamily="34" charset="0"/>
          </a:endParaRPr>
        </a:p>
        <a:p xmlns:a="http://schemas.openxmlformats.org/drawingml/2006/main">
          <a:pPr algn="ctr"/>
          <a:r>
            <a:rPr lang="en-US" sz="1000" u="sng" baseline="0">
              <a:latin typeface="Arial" panose="020B0604020202020204" pitchFamily="34" charset="0"/>
              <a:cs typeface="Arial" panose="020B0604020202020204" pitchFamily="34" charset="0"/>
            </a:rPr>
            <a:t>Top countries</a:t>
          </a:r>
          <a:r>
            <a:rPr lang="en-US" sz="900" u="sng" baseline="0">
              <a:latin typeface="Arial" panose="020B0604020202020204" pitchFamily="34" charset="0"/>
              <a:cs typeface="Arial" panose="020B0604020202020204" pitchFamily="34" charset="0"/>
            </a:rPr>
            <a:t>:</a:t>
          </a:r>
        </a:p>
        <a:p xmlns:a="http://schemas.openxmlformats.org/drawingml/2006/main">
          <a:pPr algn="ctr"/>
          <a:r>
            <a:rPr lang="en-US" sz="900" baseline="0">
              <a:latin typeface="Arial" panose="020B0604020202020204" pitchFamily="34" charset="0"/>
              <a:cs typeface="Arial" panose="020B0604020202020204" pitchFamily="34" charset="0"/>
            </a:rPr>
            <a:t>Spain (34%)</a:t>
          </a:r>
        </a:p>
        <a:p xmlns:a="http://schemas.openxmlformats.org/drawingml/2006/main">
          <a:pPr algn="ctr"/>
          <a:r>
            <a:rPr lang="en-US" sz="900" baseline="0">
              <a:latin typeface="Arial" panose="020B0604020202020204" pitchFamily="34" charset="0"/>
              <a:cs typeface="Arial" panose="020B0604020202020204" pitchFamily="34" charset="0"/>
            </a:rPr>
            <a:t>Brazil (17%)</a:t>
          </a:r>
        </a:p>
        <a:p xmlns:a="http://schemas.openxmlformats.org/drawingml/2006/main">
          <a:pPr algn="ctr"/>
          <a:r>
            <a:rPr lang="en-US" sz="900" baseline="0">
              <a:latin typeface="Arial" panose="020B0604020202020204" pitchFamily="34" charset="0"/>
              <a:cs typeface="Arial" panose="020B0604020202020204" pitchFamily="34" charset="0"/>
            </a:rPr>
            <a:t>Denmark (15%)</a:t>
          </a:r>
        </a:p>
        <a:p xmlns:a="http://schemas.openxmlformats.org/drawingml/2006/main">
          <a:pPr algn="ctr"/>
          <a:r>
            <a:rPr lang="en-US" sz="900" baseline="0">
              <a:latin typeface="Arial" panose="020B0604020202020204" pitchFamily="34" charset="0"/>
              <a:cs typeface="Arial" panose="020B0604020202020204" pitchFamily="34" charset="0"/>
            </a:rPr>
            <a:t>Belgium (10%)</a:t>
          </a:r>
        </a:p>
        <a:p xmlns:a="http://schemas.openxmlformats.org/drawingml/2006/main">
          <a:pPr algn="ctr"/>
          <a:r>
            <a:rPr lang="en-US" sz="900" baseline="0">
              <a:latin typeface="Arial" panose="020B0604020202020204" pitchFamily="34" charset="0"/>
              <a:cs typeface="Arial" panose="020B0604020202020204" pitchFamily="34" charset="0"/>
            </a:rPr>
            <a:t>Germany (10%)</a:t>
          </a:r>
          <a:endParaRPr lang="en-US" sz="900">
            <a:latin typeface="Arial" panose="020B0604020202020204" pitchFamily="34" charset="0"/>
            <a:cs typeface="Arial" panose="020B0604020202020204" pitchFamily="34" charset="0"/>
          </a:endParaRPr>
        </a:p>
      </cdr:txBody>
    </cdr:sp>
  </cdr:relSizeAnchor>
</c:userShapes>
</file>

<file path=xl/drawings/drawing32.xml><?xml version="1.0" encoding="utf-8"?>
<xdr:wsDr xmlns:xdr="http://schemas.openxmlformats.org/drawingml/2006/spreadsheetDrawing" xmlns:a="http://schemas.openxmlformats.org/drawingml/2006/main">
  <xdr:twoCellAnchor>
    <xdr:from>
      <xdr:col>0</xdr:col>
      <xdr:colOff>30480</xdr:colOff>
      <xdr:row>2</xdr:row>
      <xdr:rowOff>0</xdr:rowOff>
    </xdr:from>
    <xdr:to>
      <xdr:col>9</xdr:col>
      <xdr:colOff>497840</xdr:colOff>
      <xdr:row>16</xdr:row>
      <xdr:rowOff>162560</xdr:rowOff>
    </xdr:to>
    <xdr:grpSp>
      <xdr:nvGrpSpPr>
        <xdr:cNvPr id="2" name="Group 1">
          <a:extLst>
            <a:ext uri="{FF2B5EF4-FFF2-40B4-BE49-F238E27FC236}">
              <a16:creationId xmlns:a16="http://schemas.microsoft.com/office/drawing/2014/main" id="{00000000-0008-0000-1B00-000002000000}"/>
            </a:ext>
          </a:extLst>
        </xdr:cNvPr>
        <xdr:cNvGrpSpPr/>
      </xdr:nvGrpSpPr>
      <xdr:grpSpPr>
        <a:xfrm>
          <a:off x="30480" y="365760"/>
          <a:ext cx="5943600" cy="2722880"/>
          <a:chOff x="10160" y="99865"/>
          <a:chExt cx="5943600" cy="3486615"/>
        </a:xfrm>
      </xdr:grpSpPr>
      <xdr:graphicFrame macro="">
        <xdr:nvGraphicFramePr>
          <xdr:cNvPr id="3" name="Chart 2">
            <a:extLst>
              <a:ext uri="{FF2B5EF4-FFF2-40B4-BE49-F238E27FC236}">
                <a16:creationId xmlns:a16="http://schemas.microsoft.com/office/drawing/2014/main" id="{00000000-0008-0000-1B00-000003000000}"/>
              </a:ext>
            </a:extLst>
          </xdr:cNvPr>
          <xdr:cNvGraphicFramePr/>
        </xdr:nvGraphicFramePr>
        <xdr:xfrm>
          <a:off x="10160" y="99865"/>
          <a:ext cx="5943600" cy="3486615"/>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4" name="TextBox 3">
            <a:extLst>
              <a:ext uri="{FF2B5EF4-FFF2-40B4-BE49-F238E27FC236}">
                <a16:creationId xmlns:a16="http://schemas.microsoft.com/office/drawing/2014/main" id="{00000000-0008-0000-1B00-000004000000}"/>
              </a:ext>
            </a:extLst>
          </xdr:cNvPr>
          <xdr:cNvSpPr txBox="1"/>
        </xdr:nvSpPr>
        <xdr:spPr>
          <a:xfrm>
            <a:off x="2306320" y="2435922"/>
            <a:ext cx="706412" cy="32595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tx1"/>
                </a:solidFill>
                <a:latin typeface="Arial" panose="020B0604020202020204" pitchFamily="34" charset="0"/>
                <a:cs typeface="Arial" panose="020B0604020202020204" pitchFamily="34" charset="0"/>
              </a:rPr>
              <a:t>15−25%</a:t>
            </a:r>
          </a:p>
        </xdr:txBody>
      </xdr:sp>
      <xdr:sp macro="" textlink="">
        <xdr:nvSpPr>
          <xdr:cNvPr id="5" name="TextBox 4">
            <a:extLst>
              <a:ext uri="{FF2B5EF4-FFF2-40B4-BE49-F238E27FC236}">
                <a16:creationId xmlns:a16="http://schemas.microsoft.com/office/drawing/2014/main" id="{00000000-0008-0000-1B00-000005000000}"/>
              </a:ext>
            </a:extLst>
          </xdr:cNvPr>
          <xdr:cNvSpPr txBox="1"/>
        </xdr:nvSpPr>
        <xdr:spPr>
          <a:xfrm>
            <a:off x="5049520" y="549755"/>
            <a:ext cx="549446" cy="32595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bg1"/>
                </a:solidFill>
                <a:latin typeface="Arial" panose="020B0604020202020204" pitchFamily="34" charset="0"/>
                <a:cs typeface="Arial" panose="020B0604020202020204" pitchFamily="34" charset="0"/>
              </a:rPr>
              <a:t>&gt;85%</a:t>
            </a:r>
          </a:p>
        </xdr:txBody>
      </xdr:sp>
      <xdr:sp macro="" textlink="">
        <xdr:nvSpPr>
          <xdr:cNvPr id="6" name="TextBox 5">
            <a:extLst>
              <a:ext uri="{FF2B5EF4-FFF2-40B4-BE49-F238E27FC236}">
                <a16:creationId xmlns:a16="http://schemas.microsoft.com/office/drawing/2014/main" id="{00000000-0008-0000-1B00-000006000000}"/>
              </a:ext>
            </a:extLst>
          </xdr:cNvPr>
          <xdr:cNvSpPr txBox="1"/>
        </xdr:nvSpPr>
        <xdr:spPr>
          <a:xfrm>
            <a:off x="3677920" y="1494264"/>
            <a:ext cx="706412" cy="32595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bg1"/>
                </a:solidFill>
                <a:latin typeface="Arial" panose="020B0604020202020204" pitchFamily="34" charset="0"/>
                <a:cs typeface="Arial" panose="020B0604020202020204" pitchFamily="34" charset="0"/>
              </a:rPr>
              <a:t>55</a:t>
            </a:r>
            <a:r>
              <a:rPr lang="en-US" sz="1100" b="1">
                <a:solidFill>
                  <a:schemeClr val="bg1"/>
                </a:solidFill>
                <a:effectLst/>
                <a:latin typeface="Arial" panose="020B0604020202020204" pitchFamily="34" charset="0"/>
                <a:ea typeface="+mn-ea"/>
                <a:cs typeface="Arial" panose="020B0604020202020204" pitchFamily="34" charset="0"/>
              </a:rPr>
              <a:t>−70</a:t>
            </a:r>
            <a:r>
              <a:rPr lang="en-US" sz="1100" b="1">
                <a:solidFill>
                  <a:schemeClr val="bg1"/>
                </a:solidFill>
                <a:latin typeface="Arial" panose="020B0604020202020204" pitchFamily="34" charset="0"/>
                <a:cs typeface="Arial" panose="020B0604020202020204" pitchFamily="34" charset="0"/>
              </a:rPr>
              <a:t>%</a:t>
            </a:r>
          </a:p>
        </xdr:txBody>
      </xdr:sp>
    </xdr:grpSp>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171450</xdr:colOff>
      <xdr:row>19</xdr:row>
      <xdr:rowOff>123825</xdr:rowOff>
    </xdr:to>
    <xdr:grpSp>
      <xdr:nvGrpSpPr>
        <xdr:cNvPr id="2" name="Group 1">
          <a:extLst>
            <a:ext uri="{FF2B5EF4-FFF2-40B4-BE49-F238E27FC236}">
              <a16:creationId xmlns:a16="http://schemas.microsoft.com/office/drawing/2014/main" id="{00000000-0008-0000-1900-000002000000}"/>
            </a:ext>
          </a:extLst>
        </xdr:cNvPr>
        <xdr:cNvGrpSpPr/>
      </xdr:nvGrpSpPr>
      <xdr:grpSpPr>
        <a:xfrm>
          <a:off x="0" y="365760"/>
          <a:ext cx="5942330" cy="3232785"/>
          <a:chOff x="0" y="365760"/>
          <a:chExt cx="5946140" cy="2926080"/>
        </a:xfrm>
      </xdr:grpSpPr>
      <xdr:graphicFrame macro="">
        <xdr:nvGraphicFramePr>
          <xdr:cNvPr id="3" name="Chart 1031">
            <a:extLst>
              <a:ext uri="{FF2B5EF4-FFF2-40B4-BE49-F238E27FC236}">
                <a16:creationId xmlns:a16="http://schemas.microsoft.com/office/drawing/2014/main" id="{00000000-0008-0000-1900-000003000000}"/>
              </a:ext>
            </a:extLst>
          </xdr:cNvPr>
          <xdr:cNvGraphicFramePr>
            <a:graphicFrameLocks/>
          </xdr:cNvGraphicFramePr>
        </xdr:nvGraphicFramePr>
        <xdr:xfrm>
          <a:off x="0" y="365760"/>
          <a:ext cx="4154675" cy="29260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1032">
            <a:extLst>
              <a:ext uri="{FF2B5EF4-FFF2-40B4-BE49-F238E27FC236}">
                <a16:creationId xmlns:a16="http://schemas.microsoft.com/office/drawing/2014/main" id="{00000000-0008-0000-1900-000004000000}"/>
              </a:ext>
            </a:extLst>
          </xdr:cNvPr>
          <xdr:cNvGraphicFramePr>
            <a:graphicFrameLocks/>
          </xdr:cNvGraphicFramePr>
        </xdr:nvGraphicFramePr>
        <xdr:xfrm>
          <a:off x="4147051" y="365760"/>
          <a:ext cx="1799089" cy="2926080"/>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34.xml><?xml version="1.0" encoding="utf-8"?>
<c:userShapes xmlns:c="http://schemas.openxmlformats.org/drawingml/2006/chart">
  <cdr:relSizeAnchor xmlns:cdr="http://schemas.openxmlformats.org/drawingml/2006/chartDrawing">
    <cdr:from>
      <cdr:x>0</cdr:x>
      <cdr:y>3.41754E-7</cdr:y>
    </cdr:from>
    <cdr:to>
      <cdr:x>0.49267</cdr:x>
      <cdr:y>0.07639</cdr:y>
    </cdr:to>
    <cdr:sp macro="" textlink="">
      <cdr:nvSpPr>
        <cdr:cNvPr id="457729" name="Text Box 1025"/>
        <cdr:cNvSpPr txBox="1">
          <a:spLocks xmlns:a="http://schemas.openxmlformats.org/drawingml/2006/main" noChangeArrowheads="1"/>
        </cdr:cNvSpPr>
      </cdr:nvSpPr>
      <cdr:spPr bwMode="auto">
        <a:xfrm xmlns:a="http://schemas.openxmlformats.org/drawingml/2006/main">
          <a:off x="0" y="1"/>
          <a:ext cx="2047240"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 of Cumulative Installed Capacity</a:t>
          </a:r>
        </a:p>
      </cdr:txBody>
    </cdr:sp>
  </cdr:relSizeAnchor>
  <cdr:relSizeAnchor xmlns:cdr="http://schemas.openxmlformats.org/drawingml/2006/chartDrawing">
    <cdr:from>
      <cdr:x>0.46636</cdr:x>
      <cdr:y>0.1645</cdr:y>
    </cdr:from>
    <cdr:to>
      <cdr:x>0.95903</cdr:x>
      <cdr:y>0.24089</cdr:y>
    </cdr:to>
    <cdr:sp macro="" textlink="">
      <cdr:nvSpPr>
        <cdr:cNvPr id="3" name="Text Box 1025"/>
        <cdr:cNvSpPr txBox="1">
          <a:spLocks xmlns:a="http://schemas.openxmlformats.org/drawingml/2006/main" noChangeArrowheads="1"/>
        </cdr:cNvSpPr>
      </cdr:nvSpPr>
      <cdr:spPr bwMode="auto">
        <a:xfrm xmlns:a="http://schemas.openxmlformats.org/drawingml/2006/main">
          <a:off x="1936750" y="481330"/>
          <a:ext cx="204598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bg1"/>
              </a:solidFill>
              <a:latin typeface="Arial" panose="020B0604020202020204" pitchFamily="34" charset="0"/>
              <a:cs typeface="Arial" panose="020B0604020202020204" pitchFamily="34" charset="0"/>
            </a:rPr>
            <a:t>Investor-Owned Utility (IOU)</a:t>
          </a:r>
        </a:p>
      </cdr:txBody>
    </cdr:sp>
  </cdr:relSizeAnchor>
  <cdr:relSizeAnchor xmlns:cdr="http://schemas.openxmlformats.org/drawingml/2006/chartDrawing">
    <cdr:from>
      <cdr:x>0.19755</cdr:x>
      <cdr:y>0.58507</cdr:y>
    </cdr:from>
    <cdr:to>
      <cdr:x>0.69022</cdr:x>
      <cdr:y>0.66146</cdr:y>
    </cdr:to>
    <cdr:sp macro="" textlink="">
      <cdr:nvSpPr>
        <cdr:cNvPr id="4" name="Text Box 1025"/>
        <cdr:cNvSpPr txBox="1">
          <a:spLocks xmlns:a="http://schemas.openxmlformats.org/drawingml/2006/main" noChangeArrowheads="1"/>
        </cdr:cNvSpPr>
      </cdr:nvSpPr>
      <cdr:spPr bwMode="auto">
        <a:xfrm xmlns:a="http://schemas.openxmlformats.org/drawingml/2006/main">
          <a:off x="820420" y="1711960"/>
          <a:ext cx="204598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3">
                  <a:lumMod val="50000"/>
                </a:schemeClr>
              </a:solidFill>
              <a:latin typeface="Arial" panose="020B0604020202020204" pitchFamily="34" charset="0"/>
              <a:cs typeface="Arial" panose="020B0604020202020204" pitchFamily="34" charset="0"/>
            </a:rPr>
            <a:t>Independent Power Producer (IPP)</a:t>
          </a:r>
        </a:p>
      </cdr:txBody>
    </cdr:sp>
  </cdr:relSizeAnchor>
  <cdr:relSizeAnchor xmlns:cdr="http://schemas.openxmlformats.org/drawingml/2006/chartDrawing">
    <cdr:from>
      <cdr:x>0.11957</cdr:x>
      <cdr:y>0.25174</cdr:y>
    </cdr:from>
    <cdr:to>
      <cdr:x>0.61224</cdr:x>
      <cdr:y>0.32813</cdr:y>
    </cdr:to>
    <cdr:sp macro="" textlink="">
      <cdr:nvSpPr>
        <cdr:cNvPr id="5" name="Text Box 1025"/>
        <cdr:cNvSpPr txBox="1">
          <a:spLocks xmlns:a="http://schemas.openxmlformats.org/drawingml/2006/main" noChangeArrowheads="1"/>
        </cdr:cNvSpPr>
      </cdr:nvSpPr>
      <cdr:spPr bwMode="auto">
        <a:xfrm xmlns:a="http://schemas.openxmlformats.org/drawingml/2006/main">
          <a:off x="496570" y="736600"/>
          <a:ext cx="204598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5">
                  <a:lumMod val="75000"/>
                </a:schemeClr>
              </a:solidFill>
              <a:latin typeface="Arial" panose="020B0604020202020204" pitchFamily="34" charset="0"/>
              <a:cs typeface="Arial" panose="020B0604020202020204" pitchFamily="34" charset="0"/>
            </a:rPr>
            <a:t>Publicly Owned Utility (POU)</a:t>
          </a:r>
        </a:p>
      </cdr:txBody>
    </cdr:sp>
  </cdr:relSizeAnchor>
  <cdr:relSizeAnchor xmlns:cdr="http://schemas.openxmlformats.org/drawingml/2006/chartDrawing">
    <cdr:from>
      <cdr:x>0.63761</cdr:x>
      <cdr:y>0.0395</cdr:y>
    </cdr:from>
    <cdr:to>
      <cdr:x>0.78747</cdr:x>
      <cdr:y>0.11589</cdr:y>
    </cdr:to>
    <cdr:sp macro="" textlink="">
      <cdr:nvSpPr>
        <cdr:cNvPr id="6" name="Text Box 1025"/>
        <cdr:cNvSpPr txBox="1">
          <a:spLocks xmlns:a="http://schemas.openxmlformats.org/drawingml/2006/main" noChangeArrowheads="1"/>
        </cdr:cNvSpPr>
      </cdr:nvSpPr>
      <cdr:spPr bwMode="auto">
        <a:xfrm xmlns:a="http://schemas.openxmlformats.org/drawingml/2006/main">
          <a:off x="2647950" y="115570"/>
          <a:ext cx="622319" cy="22352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horz"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2">
                  <a:lumMod val="75000"/>
                </a:schemeClr>
              </a:solidFill>
              <a:latin typeface="Arial" panose="020B0604020202020204" pitchFamily="34" charset="0"/>
              <a:cs typeface="Arial" panose="020B0604020202020204" pitchFamily="34" charset="0"/>
            </a:rPr>
            <a:t>Other</a:t>
          </a:r>
        </a:p>
      </cdr:txBody>
    </cdr:sp>
  </cdr:relSizeAnchor>
  <cdr:relSizeAnchor xmlns:cdr="http://schemas.openxmlformats.org/drawingml/2006/chartDrawing">
    <cdr:from>
      <cdr:x>0.26972</cdr:x>
      <cdr:y>0.14844</cdr:y>
    </cdr:from>
    <cdr:to>
      <cdr:x>0.36239</cdr:x>
      <cdr:y>0.25</cdr:y>
    </cdr:to>
    <cdr:cxnSp macro="">
      <cdr:nvCxnSpPr>
        <cdr:cNvPr id="7" name="Straight Connector 6">
          <a:extLst xmlns:a="http://schemas.openxmlformats.org/drawingml/2006/main">
            <a:ext uri="{FF2B5EF4-FFF2-40B4-BE49-F238E27FC236}">
              <a16:creationId xmlns:a16="http://schemas.microsoft.com/office/drawing/2014/main" id="{A76DBEF7-95F8-4DB3-A741-82F2D35D1191}"/>
            </a:ext>
          </a:extLst>
        </cdr:cNvPr>
        <cdr:cNvCxnSpPr/>
      </cdr:nvCxnSpPr>
      <cdr:spPr>
        <a:xfrm xmlns:a="http://schemas.openxmlformats.org/drawingml/2006/main" flipV="1">
          <a:off x="1120140" y="434340"/>
          <a:ext cx="384810" cy="297180"/>
        </a:xfrm>
        <a:prstGeom xmlns:a="http://schemas.openxmlformats.org/drawingml/2006/main" prst="line">
          <a:avLst/>
        </a:prstGeom>
        <a:ln xmlns:a="http://schemas.openxmlformats.org/drawingml/2006/main">
          <a:solidFill>
            <a:schemeClr val="accent5">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0.61101</cdr:x>
      <cdr:y>0.07639</cdr:y>
    </cdr:from>
    <cdr:to>
      <cdr:x>0.66514</cdr:x>
      <cdr:y>0.11719</cdr:y>
    </cdr:to>
    <cdr:cxnSp macro="">
      <cdr:nvCxnSpPr>
        <cdr:cNvPr id="10" name="Straight Connector 9">
          <a:extLst xmlns:a="http://schemas.openxmlformats.org/drawingml/2006/main">
            <a:ext uri="{FF2B5EF4-FFF2-40B4-BE49-F238E27FC236}">
              <a16:creationId xmlns:a16="http://schemas.microsoft.com/office/drawing/2014/main" id="{F169EF8B-A421-4B20-9844-BE61FE8A4338}"/>
            </a:ext>
          </a:extLst>
        </cdr:cNvPr>
        <cdr:cNvCxnSpPr/>
      </cdr:nvCxnSpPr>
      <cdr:spPr>
        <a:xfrm xmlns:a="http://schemas.openxmlformats.org/drawingml/2006/main" flipH="1">
          <a:off x="2537460" y="223520"/>
          <a:ext cx="224790" cy="119380"/>
        </a:xfrm>
        <a:prstGeom xmlns:a="http://schemas.openxmlformats.org/drawingml/2006/main" prst="line">
          <a:avLst/>
        </a:prstGeom>
        <a:ln xmlns:a="http://schemas.openxmlformats.org/drawingml/2006/main">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35.xml><?xml version="1.0" encoding="utf-8"?>
<c:userShapes xmlns:c="http://schemas.openxmlformats.org/drawingml/2006/chart">
  <cdr:relSizeAnchor xmlns:cdr="http://schemas.openxmlformats.org/drawingml/2006/chartDrawing">
    <cdr:from>
      <cdr:x>0.13668</cdr:x>
      <cdr:y>0.30876</cdr:y>
    </cdr:from>
    <cdr:to>
      <cdr:x>0.82691</cdr:x>
      <cdr:y>0.44347</cdr:y>
    </cdr:to>
    <cdr:sp macro="" textlink="">
      <cdr:nvSpPr>
        <cdr:cNvPr id="273410" name="Text Box 2"/>
        <cdr:cNvSpPr txBox="1">
          <a:spLocks xmlns:a="http://schemas.openxmlformats.org/drawingml/2006/main" noChangeArrowheads="1"/>
        </cdr:cNvSpPr>
      </cdr:nvSpPr>
      <cdr:spPr bwMode="auto">
        <a:xfrm xmlns:a="http://schemas.openxmlformats.org/drawingml/2006/main">
          <a:off x="136483" y="966259"/>
          <a:ext cx="1425349" cy="503018"/>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0" tIns="0" rIns="0" bIns="0" anchor="ctr" upright="1"/>
        <a:lstStyle xmlns:a="http://schemas.openxmlformats.org/drawingml/2006/main"/>
        <a:p xmlns:a="http://schemas.openxmlformats.org/drawingml/2006/main">
          <a:pPr algn="ctr" rtl="0">
            <a:defRPr sz="1000"/>
          </a:pPr>
          <a:r>
            <a:rPr lang="en-US" sz="900" b="0" i="0" u="none" strike="noStrike" baseline="0">
              <a:solidFill>
                <a:schemeClr val="accent3">
                  <a:lumMod val="50000"/>
                </a:schemeClr>
              </a:solidFill>
              <a:latin typeface="Arial" panose="020B0604020202020204" pitchFamily="34" charset="0"/>
              <a:cs typeface="Arial" panose="020B0604020202020204" pitchFamily="34" charset="0"/>
            </a:rPr>
            <a:t>IPP:</a:t>
          </a:r>
        </a:p>
        <a:p xmlns:a="http://schemas.openxmlformats.org/drawingml/2006/main">
          <a:pPr algn="ctr" rtl="0">
            <a:defRPr sz="1000"/>
          </a:pPr>
          <a:r>
            <a:rPr lang="en-US" sz="900" b="0" i="0" u="none" strike="noStrike" baseline="0">
              <a:solidFill>
                <a:schemeClr val="accent3">
                  <a:lumMod val="50000"/>
                </a:schemeClr>
              </a:solidFill>
              <a:latin typeface="Arial" panose="020B0604020202020204" pitchFamily="34" charset="0"/>
              <a:cs typeface="Arial" panose="020B0604020202020204" pitchFamily="34" charset="0"/>
            </a:rPr>
            <a:t>9,995 MW</a:t>
          </a:r>
          <a:endParaRPr lang="en-US" sz="900" b="0">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0.21663</cdr:x>
      <cdr:y>0.52258</cdr:y>
    </cdr:from>
    <cdr:to>
      <cdr:x>0.52391</cdr:x>
      <cdr:y>0.71611</cdr:y>
    </cdr:to>
    <cdr:sp macro="" textlink="">
      <cdr:nvSpPr>
        <cdr:cNvPr id="458755" name="Text Box 3"/>
        <cdr:cNvSpPr txBox="1">
          <a:spLocks xmlns:a="http://schemas.openxmlformats.org/drawingml/2006/main" noChangeArrowheads="1"/>
        </cdr:cNvSpPr>
      </cdr:nvSpPr>
      <cdr:spPr bwMode="auto">
        <a:xfrm xmlns:a="http://schemas.openxmlformats.org/drawingml/2006/main">
          <a:off x="389485" y="1689389"/>
          <a:ext cx="552474" cy="625641"/>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wrap="square" lIns="0" tIns="0" rIns="0" bIns="0" anchor="ctr" upright="1"/>
        <a:lstStyle xmlns:a="http://schemas.openxmlformats.org/drawingml/2006/main"/>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IOU:</a:t>
          </a:r>
        </a:p>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3,418 MW</a:t>
          </a:r>
        </a:p>
      </cdr:txBody>
    </cdr:sp>
  </cdr:relSizeAnchor>
  <cdr:relSizeAnchor xmlns:cdr="http://schemas.openxmlformats.org/drawingml/2006/chartDrawing">
    <cdr:from>
      <cdr:x>0.19506</cdr:x>
      <cdr:y>0.0513</cdr:y>
    </cdr:from>
    <cdr:to>
      <cdr:x>0.8411</cdr:x>
      <cdr:y>0.17383</cdr:y>
    </cdr:to>
    <cdr:sp macro="" textlink="">
      <cdr:nvSpPr>
        <cdr:cNvPr id="7" name="Text Box 4"/>
        <cdr:cNvSpPr txBox="1">
          <a:spLocks xmlns:a="http://schemas.openxmlformats.org/drawingml/2006/main" noChangeArrowheads="1"/>
        </cdr:cNvSpPr>
      </cdr:nvSpPr>
      <cdr:spPr bwMode="auto">
        <a:xfrm xmlns:a="http://schemas.openxmlformats.org/drawingml/2006/main">
          <a:off x="350780" y="150108"/>
          <a:ext cx="1161790" cy="358532"/>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2021 Capacity by</a:t>
          </a:r>
        </a:p>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Owner Type</a:t>
          </a:r>
        </a:p>
      </cdr:txBody>
    </cdr:sp>
  </cdr:relSizeAnchor>
</c:userShapes>
</file>

<file path=xl/drawings/drawing36.xml><?xml version="1.0" encoding="utf-8"?>
<xdr:wsDr xmlns:xdr="http://schemas.openxmlformats.org/drawingml/2006/spreadsheetDrawing" xmlns:a="http://schemas.openxmlformats.org/drawingml/2006/main">
  <xdr:twoCellAnchor>
    <xdr:from>
      <xdr:col>0</xdr:col>
      <xdr:colOff>0</xdr:colOff>
      <xdr:row>2</xdr:row>
      <xdr:rowOff>1903</xdr:rowOff>
    </xdr:from>
    <xdr:to>
      <xdr:col>7</xdr:col>
      <xdr:colOff>1031240</xdr:colOff>
      <xdr:row>19</xdr:row>
      <xdr:rowOff>125728</xdr:rowOff>
    </xdr:to>
    <xdr:grpSp>
      <xdr:nvGrpSpPr>
        <xdr:cNvPr id="2" name="Group 1"/>
        <xdr:cNvGrpSpPr/>
      </xdr:nvGrpSpPr>
      <xdr:grpSpPr>
        <a:xfrm>
          <a:off x="0" y="367663"/>
          <a:ext cx="6009640" cy="3232785"/>
          <a:chOff x="0" y="367663"/>
          <a:chExt cx="6009640" cy="3232785"/>
        </a:xfrm>
      </xdr:grpSpPr>
      <xdr:grpSp>
        <xdr:nvGrpSpPr>
          <xdr:cNvPr id="3" name="Group 2"/>
          <xdr:cNvGrpSpPr/>
        </xdr:nvGrpSpPr>
        <xdr:grpSpPr>
          <a:xfrm>
            <a:off x="0" y="367663"/>
            <a:ext cx="5930899" cy="3232785"/>
            <a:chOff x="0" y="367663"/>
            <a:chExt cx="5930899" cy="3232785"/>
          </a:xfrm>
        </xdr:grpSpPr>
        <xdr:grpSp>
          <xdr:nvGrpSpPr>
            <xdr:cNvPr id="5" name="Group 4">
              <a:extLst>
                <a:ext uri="{FF2B5EF4-FFF2-40B4-BE49-F238E27FC236}">
                  <a16:creationId xmlns:a16="http://schemas.microsoft.com/office/drawing/2014/main" id="{00000000-0008-0000-1A00-000002000000}"/>
                </a:ext>
              </a:extLst>
            </xdr:cNvPr>
            <xdr:cNvGrpSpPr/>
          </xdr:nvGrpSpPr>
          <xdr:grpSpPr>
            <a:xfrm>
              <a:off x="0" y="367663"/>
              <a:ext cx="5930899" cy="3232785"/>
              <a:chOff x="0" y="365758"/>
              <a:chExt cx="5943599" cy="2926080"/>
            </a:xfrm>
          </xdr:grpSpPr>
          <xdr:graphicFrame macro="">
            <xdr:nvGraphicFramePr>
              <xdr:cNvPr id="7" name="Chart 57">
                <a:extLst>
                  <a:ext uri="{FF2B5EF4-FFF2-40B4-BE49-F238E27FC236}">
                    <a16:creationId xmlns:a16="http://schemas.microsoft.com/office/drawing/2014/main" id="{00000000-0008-0000-1A00-000003000000}"/>
                  </a:ext>
                </a:extLst>
              </xdr:cNvPr>
              <xdr:cNvGraphicFramePr>
                <a:graphicFrameLocks/>
              </xdr:cNvGraphicFramePr>
            </xdr:nvGraphicFramePr>
            <xdr:xfrm>
              <a:off x="0" y="365758"/>
              <a:ext cx="4238837" cy="292608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8" name="Chart 58">
                <a:extLst>
                  <a:ext uri="{FF2B5EF4-FFF2-40B4-BE49-F238E27FC236}">
                    <a16:creationId xmlns:a16="http://schemas.microsoft.com/office/drawing/2014/main" id="{00000000-0008-0000-1A00-000004000000}"/>
                  </a:ext>
                </a:extLst>
              </xdr:cNvPr>
              <xdr:cNvGraphicFramePr>
                <a:graphicFrameLocks noChangeAspect="1"/>
              </xdr:cNvGraphicFramePr>
            </xdr:nvGraphicFramePr>
            <xdr:xfrm>
              <a:off x="4217918" y="365759"/>
              <a:ext cx="1725681" cy="2917788"/>
            </xdr:xfrm>
            <a:graphic>
              <a:graphicData uri="http://schemas.openxmlformats.org/drawingml/2006/chart">
                <c:chart xmlns:c="http://schemas.openxmlformats.org/drawingml/2006/chart" xmlns:r="http://schemas.openxmlformats.org/officeDocument/2006/relationships" r:id="rId2"/>
              </a:graphicData>
            </a:graphic>
          </xdr:graphicFrame>
        </xdr:grpSp>
        <xdr:sp macro="" textlink="">
          <xdr:nvSpPr>
            <xdr:cNvPr id="6" name="Text Box 4">
              <a:extLst>
                <a:ext uri="{FF2B5EF4-FFF2-40B4-BE49-F238E27FC236}">
                  <a16:creationId xmlns:a16="http://schemas.microsoft.com/office/drawing/2014/main" id="{00000000-0008-0000-1A00-000005000000}"/>
                </a:ext>
              </a:extLst>
            </xdr:cNvPr>
            <xdr:cNvSpPr txBox="1">
              <a:spLocks noChangeArrowheads="1"/>
            </xdr:cNvSpPr>
          </xdr:nvSpPr>
          <xdr:spPr bwMode="auto">
            <a:xfrm>
              <a:off x="4507223" y="529055"/>
              <a:ext cx="1153680" cy="318484"/>
            </a:xfrm>
            <a:prstGeom prst="rect">
              <a:avLst/>
            </a:prstGeom>
            <a:noFill/>
            <a:ln w="1">
              <a:noFill/>
              <a:miter lim="800000"/>
              <a:headEnd/>
              <a:tailEnd/>
            </a:ln>
            <a:effectLst/>
          </xdr:spPr>
          <xdr:txBody>
            <a:bodyPr wrap="square" lIns="27432" tIns="22860" rIns="27432" bIns="2286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2021 Capacity by</a:t>
              </a:r>
            </a:p>
            <a:p>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Offtake Type</a:t>
              </a:r>
            </a:p>
          </xdr:txBody>
        </xdr:sp>
      </xdr:grpSp>
      <xdr:sp macro="" textlink="">
        <xdr:nvSpPr>
          <xdr:cNvPr id="4" name="TextBox 3"/>
          <xdr:cNvSpPr txBox="1"/>
        </xdr:nvSpPr>
        <xdr:spPr>
          <a:xfrm rot="10800000" flipH="1" flipV="1">
            <a:off x="5064760" y="2767921"/>
            <a:ext cx="944880" cy="3022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18288" tIns="18288" rIns="18288" bIns="18288" rtlCol="0" anchor="ctr">
            <a:spAutoFit/>
          </a:bodyPr>
          <a:lstStyle/>
          <a:p>
            <a:pPr algn="ctr"/>
            <a:r>
              <a:rPr lang="en-US" sz="900">
                <a:latin typeface="Arial" panose="020B0604020202020204" pitchFamily="34" charset="0"/>
                <a:cs typeface="Arial" panose="020B0604020202020204" pitchFamily="34" charset="0"/>
              </a:rPr>
              <a:t>Undisclosed:</a:t>
            </a:r>
          </a:p>
          <a:p>
            <a:pPr algn="ctr"/>
            <a:r>
              <a:rPr lang="en-US" sz="900">
                <a:latin typeface="Arial" panose="020B0604020202020204" pitchFamily="34" charset="0"/>
                <a:cs typeface="Arial" panose="020B0604020202020204" pitchFamily="34" charset="0"/>
              </a:rPr>
              <a:t>1,494 MW</a:t>
            </a:r>
          </a:p>
        </xdr:txBody>
      </xdr:sp>
    </xdr:grpSp>
    <xdr:clientData/>
  </xdr:twoCellAnchor>
</xdr:wsDr>
</file>

<file path=xl/drawings/drawing37.xml><?xml version="1.0" encoding="utf-8"?>
<c:userShapes xmlns:c="http://schemas.openxmlformats.org/drawingml/2006/chart">
  <cdr:relSizeAnchor xmlns:cdr="http://schemas.openxmlformats.org/drawingml/2006/chartDrawing">
    <cdr:from>
      <cdr:x>0</cdr:x>
      <cdr:y>0.00125</cdr:y>
    </cdr:from>
    <cdr:to>
      <cdr:x>0</cdr:x>
      <cdr:y>0.00245</cdr:y>
    </cdr:to>
    <cdr:sp macro="" textlink="">
      <cdr:nvSpPr>
        <cdr:cNvPr id="2027521" name="Text Box 1"/>
        <cdr:cNvSpPr txBox="1">
          <a:spLocks xmlns:a="http://schemas.openxmlformats.org/drawingml/2006/main" noChangeArrowheads="1"/>
        </cdr:cNvSpPr>
      </cdr:nvSpPr>
      <cdr:spPr bwMode="auto">
        <a:xfrm xmlns:a="http://schemas.openxmlformats.org/drawingml/2006/main">
          <a:off x="0" y="49073"/>
          <a:ext cx="156808" cy="2658991"/>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vert="vert270" wrap="square" lIns="18288" tIns="18288" rIns="18288" bIns="18288" anchor="ctr" upright="1"/>
        <a:lstStyle xmlns:a="http://schemas.openxmlformats.org/drawingml/2006/main"/>
        <a:p xmlns:a="http://schemas.openxmlformats.org/drawingml/2006/main">
          <a:pPr algn="ctr" rtl="0">
            <a:defRPr sz="1000"/>
          </a:pPr>
          <a:r>
            <a:rPr lang="en-US" sz="800" b="1" i="0" u="none" strike="noStrike" baseline="0">
              <a:solidFill>
                <a:srgbClr val="000000"/>
              </a:solidFill>
              <a:latin typeface="Arial"/>
              <a:cs typeface="Arial"/>
            </a:rPr>
            <a:t>% of Cumulative Installed Capacity</a:t>
          </a:r>
        </a:p>
      </cdr:txBody>
    </cdr:sp>
  </cdr:relSizeAnchor>
  <cdr:relSizeAnchor xmlns:cdr="http://schemas.openxmlformats.org/drawingml/2006/chartDrawing">
    <cdr:from>
      <cdr:x>0</cdr:x>
      <cdr:y>0.023</cdr:y>
    </cdr:from>
    <cdr:to>
      <cdr:x>0</cdr:x>
      <cdr:y>0.02396</cdr:y>
    </cdr:to>
    <cdr:sp macro="" textlink="">
      <cdr:nvSpPr>
        <cdr:cNvPr id="3" name="Text Box 1025"/>
        <cdr:cNvSpPr txBox="1">
          <a:spLocks xmlns:a="http://schemas.openxmlformats.org/drawingml/2006/main" noChangeArrowheads="1"/>
        </cdr:cNvSpPr>
      </cdr:nvSpPr>
      <cdr:spPr bwMode="auto">
        <a:xfrm xmlns:a="http://schemas.openxmlformats.org/drawingml/2006/main">
          <a:off x="0" y="211455"/>
          <a:ext cx="200660" cy="2296123"/>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vert270"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1" i="0" u="none" strike="noStrike" baseline="0">
              <a:solidFill>
                <a:srgbClr val="000000"/>
              </a:solidFill>
              <a:latin typeface="Arial"/>
              <a:cs typeface="Arial"/>
            </a:rPr>
            <a:t>% of Cumulative Installed Capacity</a:t>
          </a:r>
        </a:p>
      </cdr:txBody>
    </cdr:sp>
  </cdr:relSizeAnchor>
  <cdr:relSizeAnchor xmlns:cdr="http://schemas.openxmlformats.org/drawingml/2006/chartDrawing">
    <cdr:from>
      <cdr:x>0.00024</cdr:x>
      <cdr:y>0.08202</cdr:y>
    </cdr:from>
    <cdr:to>
      <cdr:x>0.00024</cdr:x>
      <cdr:y>0.08419</cdr:y>
    </cdr:to>
    <cdr:sp macro="" textlink="">
      <cdr:nvSpPr>
        <cdr:cNvPr id="2" name="TextBox 1"/>
        <cdr:cNvSpPr txBox="1"/>
      </cdr:nvSpPr>
      <cdr:spPr>
        <a:xfrm xmlns:a="http://schemas.openxmlformats.org/drawingml/2006/main">
          <a:off x="1" y="299620"/>
          <a:ext cx="180339" cy="2470891"/>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100" b="1"/>
            <a:t>% of Cumulative</a:t>
          </a:r>
          <a:r>
            <a:rPr lang="en-US" sz="1100" b="1" baseline="0"/>
            <a:t> Installed Capacity</a:t>
          </a:r>
        </a:p>
        <a:p xmlns:a="http://schemas.openxmlformats.org/drawingml/2006/main">
          <a:endParaRPr lang="en-US" sz="1100" b="1"/>
        </a:p>
      </cdr:txBody>
    </cdr:sp>
  </cdr:relSizeAnchor>
  <cdr:relSizeAnchor xmlns:cdr="http://schemas.openxmlformats.org/drawingml/2006/chartDrawing">
    <cdr:from>
      <cdr:x>0</cdr:x>
      <cdr:y>0.00043</cdr:y>
    </cdr:from>
    <cdr:to>
      <cdr:x>0.48819</cdr:x>
      <cdr:y>0.06488</cdr:y>
    </cdr:to>
    <cdr:sp macro="" textlink="">
      <cdr:nvSpPr>
        <cdr:cNvPr id="5" name="Text Box 4"/>
        <cdr:cNvSpPr txBox="1">
          <a:spLocks xmlns:a="http://schemas.openxmlformats.org/drawingml/2006/main" noChangeArrowheads="1"/>
        </cdr:cNvSpPr>
      </cdr:nvSpPr>
      <cdr:spPr bwMode="auto">
        <a:xfrm xmlns:a="http://schemas.openxmlformats.org/drawingml/2006/main">
          <a:off x="0" y="1375"/>
          <a:ext cx="2057399" cy="20627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 of Cumulative Installed Capacity</a:t>
          </a:r>
        </a:p>
      </cdr:txBody>
    </cdr:sp>
  </cdr:relSizeAnchor>
  <cdr:relSizeAnchor xmlns:cdr="http://schemas.openxmlformats.org/drawingml/2006/chartDrawing">
    <cdr:from>
      <cdr:x>0.64647</cdr:x>
      <cdr:y>0.0339</cdr:y>
    </cdr:from>
    <cdr:to>
      <cdr:x>0.85453</cdr:x>
      <cdr:y>0.09206</cdr:y>
    </cdr:to>
    <cdr:sp macro="" textlink="">
      <cdr:nvSpPr>
        <cdr:cNvPr id="6" name="Text Box 4"/>
        <cdr:cNvSpPr txBox="1">
          <a:spLocks xmlns:a="http://schemas.openxmlformats.org/drawingml/2006/main" noChangeArrowheads="1"/>
        </cdr:cNvSpPr>
      </cdr:nvSpPr>
      <cdr:spPr bwMode="auto">
        <a:xfrm xmlns:a="http://schemas.openxmlformats.org/drawingml/2006/main">
          <a:off x="2734426" y="109591"/>
          <a:ext cx="880048" cy="18801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Direct Retail</a:t>
          </a:r>
        </a:p>
      </cdr:txBody>
    </cdr:sp>
  </cdr:relSizeAnchor>
  <cdr:relSizeAnchor xmlns:cdr="http://schemas.openxmlformats.org/drawingml/2006/chartDrawing">
    <cdr:from>
      <cdr:x>0.55422</cdr:x>
      <cdr:y>0.19184</cdr:y>
    </cdr:from>
    <cdr:to>
      <cdr:x>0.94035</cdr:x>
      <cdr:y>0.26432</cdr:y>
    </cdr:to>
    <cdr:sp macro="" textlink="">
      <cdr:nvSpPr>
        <cdr:cNvPr id="7" name="Text Box 4"/>
        <cdr:cNvSpPr txBox="1">
          <a:spLocks xmlns:a="http://schemas.openxmlformats.org/drawingml/2006/main" noChangeArrowheads="1"/>
        </cdr:cNvSpPr>
      </cdr:nvSpPr>
      <cdr:spPr bwMode="auto">
        <a:xfrm xmlns:a="http://schemas.openxmlformats.org/drawingml/2006/main">
          <a:off x="2324100" y="561340"/>
          <a:ext cx="1619250" cy="21209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Merchant/Quasi-Merchant</a:t>
          </a:r>
        </a:p>
      </cdr:txBody>
    </cdr:sp>
  </cdr:relSizeAnchor>
  <cdr:relSizeAnchor xmlns:cdr="http://schemas.openxmlformats.org/drawingml/2006/chartDrawing">
    <cdr:from>
      <cdr:x>0.21692</cdr:x>
      <cdr:y>0.19943</cdr:y>
    </cdr:from>
    <cdr:to>
      <cdr:x>0.46829</cdr:x>
      <cdr:y>0.25499</cdr:y>
    </cdr:to>
    <cdr:sp macro="" textlink="">
      <cdr:nvSpPr>
        <cdr:cNvPr id="8" name="Text Box 4"/>
        <cdr:cNvSpPr txBox="1">
          <a:spLocks xmlns:a="http://schemas.openxmlformats.org/drawingml/2006/main" noChangeArrowheads="1"/>
        </cdr:cNvSpPr>
      </cdr:nvSpPr>
      <cdr:spPr bwMode="auto">
        <a:xfrm xmlns:a="http://schemas.openxmlformats.org/drawingml/2006/main">
          <a:off x="917532" y="644700"/>
          <a:ext cx="1063240" cy="179614"/>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Power Marketer</a:t>
          </a:r>
        </a:p>
      </cdr:txBody>
    </cdr:sp>
  </cdr:relSizeAnchor>
  <cdr:relSizeAnchor xmlns:cdr="http://schemas.openxmlformats.org/drawingml/2006/chartDrawing">
    <cdr:from>
      <cdr:x>0.87456</cdr:x>
      <cdr:y>0.02903</cdr:y>
    </cdr:from>
    <cdr:to>
      <cdr:x>1</cdr:x>
      <cdr:y>0.09115</cdr:y>
    </cdr:to>
    <cdr:sp macro="" textlink="">
      <cdr:nvSpPr>
        <cdr:cNvPr id="9" name="Text Box 4"/>
        <cdr:cNvSpPr txBox="1">
          <a:spLocks xmlns:a="http://schemas.openxmlformats.org/drawingml/2006/main" noChangeArrowheads="1"/>
        </cdr:cNvSpPr>
      </cdr:nvSpPr>
      <cdr:spPr bwMode="auto">
        <a:xfrm xmlns:a="http://schemas.openxmlformats.org/drawingml/2006/main">
          <a:off x="3707131" y="84957"/>
          <a:ext cx="531706" cy="181746"/>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On-Site</a:t>
          </a:r>
        </a:p>
      </cdr:txBody>
    </cdr:sp>
  </cdr:relSizeAnchor>
  <cdr:relSizeAnchor xmlns:cdr="http://schemas.openxmlformats.org/drawingml/2006/chartDrawing">
    <cdr:from>
      <cdr:x>0.70504</cdr:x>
      <cdr:y>0.41276</cdr:y>
    </cdr:from>
    <cdr:to>
      <cdr:x>0.8704</cdr:x>
      <cdr:y>0.47526</cdr:y>
    </cdr:to>
    <cdr:sp macro="" textlink="">
      <cdr:nvSpPr>
        <cdr:cNvPr id="11" name="Text Box 4"/>
        <cdr:cNvSpPr txBox="1">
          <a:spLocks xmlns:a="http://schemas.openxmlformats.org/drawingml/2006/main" noChangeArrowheads="1"/>
        </cdr:cNvSpPr>
      </cdr:nvSpPr>
      <cdr:spPr bwMode="auto">
        <a:xfrm xmlns:a="http://schemas.openxmlformats.org/drawingml/2006/main">
          <a:off x="2956560" y="1207772"/>
          <a:ext cx="693420" cy="182880"/>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POU</a:t>
          </a:r>
        </a:p>
      </cdr:txBody>
    </cdr:sp>
  </cdr:relSizeAnchor>
  <cdr:relSizeAnchor xmlns:cdr="http://schemas.openxmlformats.org/drawingml/2006/chartDrawing">
    <cdr:from>
      <cdr:x>0.72594</cdr:x>
      <cdr:y>0.70616</cdr:y>
    </cdr:from>
    <cdr:to>
      <cdr:x>0.88312</cdr:x>
      <cdr:y>0.77083</cdr:y>
    </cdr:to>
    <cdr:sp macro="" textlink="">
      <cdr:nvSpPr>
        <cdr:cNvPr id="12" name="Text Box 4"/>
        <cdr:cNvSpPr txBox="1">
          <a:spLocks xmlns:a="http://schemas.openxmlformats.org/drawingml/2006/main" noChangeArrowheads="1"/>
        </cdr:cNvSpPr>
      </cdr:nvSpPr>
      <cdr:spPr bwMode="auto">
        <a:xfrm xmlns:a="http://schemas.openxmlformats.org/drawingml/2006/main">
          <a:off x="3044190" y="2066290"/>
          <a:ext cx="659130" cy="18923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27432" tIns="22860" rIns="27432" bIns="2286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bg1"/>
              </a:solidFill>
              <a:latin typeface="Arial" panose="020B0604020202020204" pitchFamily="34" charset="0"/>
              <a:cs typeface="Arial" panose="020B0604020202020204" pitchFamily="34" charset="0"/>
            </a:rPr>
            <a:t>IOU</a:t>
          </a:r>
        </a:p>
      </cdr:txBody>
    </cdr:sp>
  </cdr:relSizeAnchor>
  <cdr:relSizeAnchor xmlns:cdr="http://schemas.openxmlformats.org/drawingml/2006/chartDrawing">
    <cdr:from>
      <cdr:x>0.82121</cdr:x>
      <cdr:y>0.09029</cdr:y>
    </cdr:from>
    <cdr:to>
      <cdr:x>0.88224</cdr:x>
      <cdr:y>0.13368</cdr:y>
    </cdr:to>
    <cdr:cxnSp macro="">
      <cdr:nvCxnSpPr>
        <cdr:cNvPr id="13" name="Straight Connector 12">
          <a:extLst xmlns:a="http://schemas.openxmlformats.org/drawingml/2006/main">
            <a:ext uri="{FF2B5EF4-FFF2-40B4-BE49-F238E27FC236}">
              <a16:creationId xmlns:a16="http://schemas.microsoft.com/office/drawing/2014/main" id="{552E68A5-2296-4DD8-9B1C-5BB65A46EF6A}"/>
            </a:ext>
          </a:extLst>
        </cdr:cNvPr>
        <cdr:cNvCxnSpPr/>
      </cdr:nvCxnSpPr>
      <cdr:spPr>
        <a:xfrm xmlns:a="http://schemas.openxmlformats.org/drawingml/2006/main">
          <a:off x="3480231" y="264196"/>
          <a:ext cx="258649" cy="126966"/>
        </a:xfrm>
        <a:prstGeom xmlns:a="http://schemas.openxmlformats.org/drawingml/2006/main" prst="line">
          <a:avLst/>
        </a:prstGeom>
        <a:ln xmlns:a="http://schemas.openxmlformats.org/drawingml/2006/main">
          <a:solidFill>
            <a:schemeClr val="bg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38.xml><?xml version="1.0" encoding="utf-8"?>
<c:userShapes xmlns:c="http://schemas.openxmlformats.org/drawingml/2006/chart">
  <cdr:relSizeAnchor xmlns:cdr="http://schemas.openxmlformats.org/drawingml/2006/chartDrawing">
    <cdr:from>
      <cdr:x>0.48869</cdr:x>
      <cdr:y>0.28494</cdr:y>
    </cdr:from>
    <cdr:to>
      <cdr:x>0.83729</cdr:x>
      <cdr:y>0.4552</cdr:y>
    </cdr:to>
    <cdr:sp macro="" textlink="">
      <cdr:nvSpPr>
        <cdr:cNvPr id="13" name="Text Box 5"/>
        <cdr:cNvSpPr txBox="1">
          <a:spLocks xmlns:a="http://schemas.openxmlformats.org/drawingml/2006/main" noChangeArrowheads="1"/>
        </cdr:cNvSpPr>
      </cdr:nvSpPr>
      <cdr:spPr bwMode="auto">
        <a:xfrm xmlns:a="http://schemas.openxmlformats.org/drawingml/2006/main">
          <a:off x="841519" y="918526"/>
          <a:ext cx="600287" cy="548854"/>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IOU:</a:t>
          </a:r>
        </a:p>
        <a:p xmlns:a="http://schemas.openxmlformats.org/drawingml/2006/main">
          <a:pPr algn="ctr" rtl="0">
            <a:defRPr sz="1000"/>
          </a:pPr>
          <a:r>
            <a:rPr lang="en-US" sz="900" b="0" i="0" u="none" strike="noStrike" baseline="0">
              <a:solidFill>
                <a:schemeClr val="bg1"/>
              </a:solidFill>
              <a:latin typeface="Arial" panose="020B0604020202020204" pitchFamily="34" charset="0"/>
              <a:cs typeface="Arial" panose="020B0604020202020204" pitchFamily="34" charset="0"/>
            </a:rPr>
            <a:t>4,319 MW</a:t>
          </a:r>
        </a:p>
      </cdr:txBody>
    </cdr:sp>
  </cdr:relSizeAnchor>
  <cdr:relSizeAnchor xmlns:cdr="http://schemas.openxmlformats.org/drawingml/2006/chartDrawing">
    <cdr:from>
      <cdr:x>0.07539</cdr:x>
      <cdr:y>0.44934</cdr:y>
    </cdr:from>
    <cdr:to>
      <cdr:x>0.42222</cdr:x>
      <cdr:y>0.56275</cdr:y>
    </cdr:to>
    <cdr:sp macro="" textlink="">
      <cdr:nvSpPr>
        <cdr:cNvPr id="8" name="Text Box 5"/>
        <cdr:cNvSpPr txBox="1">
          <a:spLocks xmlns:a="http://schemas.openxmlformats.org/drawingml/2006/main" noChangeArrowheads="1"/>
        </cdr:cNvSpPr>
      </cdr:nvSpPr>
      <cdr:spPr bwMode="auto">
        <a:xfrm xmlns:a="http://schemas.openxmlformats.org/drawingml/2006/main">
          <a:off x="129821" y="1448508"/>
          <a:ext cx="597239" cy="365591"/>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Retail:</a:t>
          </a:r>
        </a:p>
        <a:p xmlns:a="http://schemas.openxmlformats.org/drawingml/2006/main">
          <a:pPr algn="ctr" rtl="0">
            <a:lnSpc>
              <a:spcPts val="400"/>
            </a:lnSpc>
            <a:defRPr sz="1000"/>
          </a:pPr>
          <a:endParaRPr lang="en-US" sz="900" b="0" i="0" u="none" strike="noStrike" baseline="0">
            <a:solidFill>
              <a:sysClr val="windowText" lastClr="000000"/>
            </a:solidFill>
            <a:latin typeface="Arial" panose="020B0604020202020204" pitchFamily="34" charset="0"/>
            <a:cs typeface="Arial" panose="020B0604020202020204" pitchFamily="34" charset="0"/>
          </a:endParaRPr>
        </a:p>
        <a:p xmlns:a="http://schemas.openxmlformats.org/drawingml/2006/main">
          <a:pPr algn="ctr" rtl="0">
            <a:lnSpc>
              <a:spcPts val="400"/>
            </a:lnSpc>
            <a:defRPr sz="1000"/>
          </a:pPr>
          <a:endParaRPr lang="en-US" sz="900" b="0" i="0" u="none" strike="noStrike" baseline="0">
            <a:solidFill>
              <a:sysClr val="windowText" lastClr="000000"/>
            </a:solidFill>
            <a:latin typeface="Arial" panose="020B0604020202020204" pitchFamily="34" charset="0"/>
            <a:cs typeface="Arial" panose="020B0604020202020204" pitchFamily="34" charset="0"/>
          </a:endParaRPr>
        </a:p>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4,734 MW</a:t>
          </a:r>
        </a:p>
      </cdr:txBody>
    </cdr:sp>
  </cdr:relSizeAnchor>
  <cdr:relSizeAnchor xmlns:cdr="http://schemas.openxmlformats.org/drawingml/2006/chartDrawing">
    <cdr:from>
      <cdr:x>0.01475</cdr:x>
      <cdr:y>0.12548</cdr:y>
    </cdr:from>
    <cdr:to>
      <cdr:x>0.34066</cdr:x>
      <cdr:y>0.27676</cdr:y>
    </cdr:to>
    <cdr:sp macro="" textlink="">
      <cdr:nvSpPr>
        <cdr:cNvPr id="9" name="Text Box 5"/>
        <cdr:cNvSpPr txBox="1">
          <a:spLocks xmlns:a="http://schemas.openxmlformats.org/drawingml/2006/main" noChangeArrowheads="1"/>
        </cdr:cNvSpPr>
      </cdr:nvSpPr>
      <cdr:spPr bwMode="auto">
        <a:xfrm xmlns:a="http://schemas.openxmlformats.org/drawingml/2006/main">
          <a:off x="25399" y="404496"/>
          <a:ext cx="561216" cy="487674"/>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Merchant:</a:t>
          </a:r>
        </a:p>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955 MW</a:t>
          </a:r>
        </a:p>
      </cdr:txBody>
    </cdr:sp>
  </cdr:relSizeAnchor>
  <cdr:relSizeAnchor xmlns:cdr="http://schemas.openxmlformats.org/drawingml/2006/chartDrawing">
    <cdr:from>
      <cdr:x>0.00221</cdr:x>
      <cdr:y>0.77178</cdr:y>
    </cdr:from>
    <cdr:to>
      <cdr:x>0.5948</cdr:x>
      <cdr:y>0.87898</cdr:y>
    </cdr:to>
    <cdr:sp macro="" textlink="">
      <cdr:nvSpPr>
        <cdr:cNvPr id="7" name="Text Box 5"/>
        <cdr:cNvSpPr txBox="1">
          <a:spLocks xmlns:a="http://schemas.openxmlformats.org/drawingml/2006/main" noChangeArrowheads="1"/>
        </cdr:cNvSpPr>
      </cdr:nvSpPr>
      <cdr:spPr bwMode="auto">
        <a:xfrm xmlns:a="http://schemas.openxmlformats.org/drawingml/2006/main">
          <a:off x="3813" y="2228432"/>
          <a:ext cx="1022457" cy="309529"/>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Power Marketer:</a:t>
          </a:r>
        </a:p>
        <a:p xmlns:a="http://schemas.openxmlformats.org/drawingml/2006/main">
          <a:pPr algn="ctr" rtl="0">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280 MW</a:t>
          </a:r>
        </a:p>
      </cdr:txBody>
    </cdr:sp>
  </cdr:relSizeAnchor>
  <cdr:relSizeAnchor xmlns:cdr="http://schemas.openxmlformats.org/drawingml/2006/chartDrawing">
    <cdr:from>
      <cdr:x>0.62552</cdr:x>
      <cdr:y>0.49819</cdr:y>
    </cdr:from>
    <cdr:to>
      <cdr:x>0.97055</cdr:x>
      <cdr:y>0.61488</cdr:y>
    </cdr:to>
    <cdr:sp macro="" textlink="">
      <cdr:nvSpPr>
        <cdr:cNvPr id="10" name="Text Box 5"/>
        <cdr:cNvSpPr txBox="1">
          <a:spLocks xmlns:a="http://schemas.openxmlformats.org/drawingml/2006/main" noChangeArrowheads="1"/>
        </cdr:cNvSpPr>
      </cdr:nvSpPr>
      <cdr:spPr bwMode="auto">
        <a:xfrm xmlns:a="http://schemas.openxmlformats.org/drawingml/2006/main">
          <a:off x="1077142" y="1605974"/>
          <a:ext cx="594140" cy="376164"/>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square" lIns="0" tIns="0" rIns="0"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lnSpc>
              <a:spcPts val="4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POU:</a:t>
          </a:r>
        </a:p>
        <a:p xmlns:a="http://schemas.openxmlformats.org/drawingml/2006/main">
          <a:pPr algn="ctr" rtl="0">
            <a:lnSpc>
              <a:spcPts val="1000"/>
            </a:lnSpc>
            <a:defRPr sz="1000"/>
          </a:pPr>
          <a:r>
            <a:rPr lang="en-US" sz="900" b="0" i="0" u="none" strike="noStrike" baseline="0">
              <a:solidFill>
                <a:sysClr val="windowText" lastClr="000000"/>
              </a:solidFill>
              <a:latin typeface="Arial" panose="020B0604020202020204" pitchFamily="34" charset="0"/>
              <a:cs typeface="Arial" panose="020B0604020202020204" pitchFamily="34" charset="0"/>
            </a:rPr>
            <a:t>1,631 MW</a:t>
          </a:r>
        </a:p>
      </cdr:txBody>
    </cdr:sp>
  </cdr:relSizeAnchor>
  <cdr:relSizeAnchor xmlns:cdr="http://schemas.openxmlformats.org/drawingml/2006/chartDrawing">
    <cdr:from>
      <cdr:x>0.37155</cdr:x>
      <cdr:y>0.69193</cdr:y>
    </cdr:from>
    <cdr:to>
      <cdr:x>0.45618</cdr:x>
      <cdr:y>0.76915</cdr:y>
    </cdr:to>
    <cdr:cxnSp macro="">
      <cdr:nvCxnSpPr>
        <cdr:cNvPr id="11" name="Straight Connector 10">
          <a:extLst xmlns:a="http://schemas.openxmlformats.org/drawingml/2006/main">
            <a:ext uri="{FF2B5EF4-FFF2-40B4-BE49-F238E27FC236}">
              <a16:creationId xmlns:a16="http://schemas.microsoft.com/office/drawing/2014/main" id="{8499285A-167C-447A-84B9-675F9DE04E1A}"/>
            </a:ext>
          </a:extLst>
        </cdr:cNvPr>
        <cdr:cNvCxnSpPr/>
      </cdr:nvCxnSpPr>
      <cdr:spPr>
        <a:xfrm xmlns:a="http://schemas.openxmlformats.org/drawingml/2006/main" flipV="1">
          <a:off x="641184" y="2018899"/>
          <a:ext cx="146037" cy="225303"/>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0.58257</cdr:x>
      <cdr:y>0.66285</cdr:y>
    </cdr:from>
    <cdr:to>
      <cdr:x>0.70057</cdr:x>
      <cdr:y>0.73376</cdr:y>
    </cdr:to>
    <cdr:cxnSp macro="">
      <cdr:nvCxnSpPr>
        <cdr:cNvPr id="3" name="Straight Connector 2"/>
        <cdr:cNvCxnSpPr/>
      </cdr:nvCxnSpPr>
      <cdr:spPr>
        <a:xfrm xmlns:a="http://schemas.openxmlformats.org/drawingml/2006/main">
          <a:off x="1003174" y="2136776"/>
          <a:ext cx="203200" cy="228600"/>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39.xml><?xml version="1.0" encoding="utf-8"?>
<xdr:wsDr xmlns:xdr="http://schemas.openxmlformats.org/drawingml/2006/spreadsheetDrawing" xmlns:a="http://schemas.openxmlformats.org/drawingml/2006/main">
  <xdr:twoCellAnchor>
    <xdr:from>
      <xdr:col>0</xdr:col>
      <xdr:colOff>0</xdr:colOff>
      <xdr:row>2</xdr:row>
      <xdr:rowOff>55298</xdr:rowOff>
    </xdr:from>
    <xdr:to>
      <xdr:col>6</xdr:col>
      <xdr:colOff>538480</xdr:colOff>
      <xdr:row>20</xdr:row>
      <xdr:rowOff>146738</xdr:rowOff>
    </xdr:to>
    <xdr:graphicFrame macro="">
      <xdr:nvGraphicFramePr>
        <xdr:cNvPr id="2" name="Chart 1">
          <a:extLst>
            <a:ext uri="{FF2B5EF4-FFF2-40B4-BE49-F238E27FC236}">
              <a16:creationId xmlns:a16="http://schemas.microsoft.com/office/drawing/2014/main" id="{00000000-0008-0000-1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c:userShapes xmlns:c="http://schemas.openxmlformats.org/drawingml/2006/chart">
  <cdr:relSizeAnchor xmlns:cdr="http://schemas.openxmlformats.org/drawingml/2006/chartDrawing">
    <cdr:from>
      <cdr:x>0</cdr:x>
      <cdr:y>0</cdr:y>
    </cdr:from>
    <cdr:to>
      <cdr:x>0.16023</cdr:x>
      <cdr:y>0.06886</cdr:y>
    </cdr:to>
    <cdr:sp macro="" textlink="">
      <cdr:nvSpPr>
        <cdr:cNvPr id="40961" name="Text Box 1"/>
        <cdr:cNvSpPr txBox="1">
          <a:spLocks xmlns:a="http://schemas.openxmlformats.org/drawingml/2006/main" noChangeArrowheads="1"/>
        </cdr:cNvSpPr>
      </cdr:nvSpPr>
      <cdr:spPr bwMode="auto">
        <a:xfrm xmlns:a="http://schemas.openxmlformats.org/drawingml/2006/main">
          <a:off x="0" y="0"/>
          <a:ext cx="952500" cy="23172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algn="l" rtl="0"/>
          <a:r>
            <a:rPr lang="en-US" sz="1000" b="0" i="0" baseline="0">
              <a:effectLst/>
              <a:latin typeface="Arial" panose="020B0604020202020204" pitchFamily="34" charset="0"/>
              <a:ea typeface="+mn-ea"/>
              <a:cs typeface="Arial" panose="020B0604020202020204" pitchFamily="34" charset="0"/>
            </a:rPr>
            <a:t> Capacity (MW)</a:t>
          </a:r>
          <a:endParaRPr lang="en-US" sz="10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0.7071</cdr:x>
      <cdr:y>0</cdr:y>
    </cdr:from>
    <cdr:to>
      <cdr:x>0.99013</cdr:x>
      <cdr:y>0.07113</cdr:y>
    </cdr:to>
    <cdr:sp macro="" textlink="">
      <cdr:nvSpPr>
        <cdr:cNvPr id="40962" name="Text Box 2"/>
        <cdr:cNvSpPr txBox="1">
          <a:spLocks xmlns:a="http://schemas.openxmlformats.org/drawingml/2006/main" noChangeArrowheads="1"/>
        </cdr:cNvSpPr>
      </cdr:nvSpPr>
      <cdr:spPr bwMode="auto">
        <a:xfrm xmlns:a="http://schemas.openxmlformats.org/drawingml/2006/main">
          <a:off x="4203551" y="0"/>
          <a:ext cx="1682496" cy="23934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vertOverflow="clip" vert="horz" wrap="square" lIns="27432" tIns="22860" rIns="27432" bIns="22860" anchor="ctr" upright="1"/>
        <a:lstStyle xmlns:a="http://schemas.openxmlformats.org/drawingml/2006/main"/>
        <a:p xmlns:a="http://schemas.openxmlformats.org/drawingml/2006/main">
          <a:pPr marL="0" marR="0" indent="0" algn="r" defTabSz="914400" rtl="0" eaLnBrk="1" fontAlgn="auto" latinLnBrk="0" hangingPunct="1">
            <a:lnSpc>
              <a:spcPct val="100000"/>
            </a:lnSpc>
            <a:spcBef>
              <a:spcPts val="0"/>
            </a:spcBef>
            <a:spcAft>
              <a:spcPts val="0"/>
            </a:spcAft>
            <a:buClrTx/>
            <a:buSzTx/>
            <a:buFontTx/>
            <a:buNone/>
            <a:tabLst/>
            <a:defRPr sz="1000"/>
          </a:pPr>
          <a:r>
            <a:rPr lang="en-US" sz="1000" b="0" i="0" baseline="0">
              <a:effectLst/>
              <a:latin typeface="Arial" panose="020B0604020202020204" pitchFamily="34" charset="0"/>
              <a:ea typeface="+mn-ea"/>
              <a:cs typeface="Arial" panose="020B0604020202020204" pitchFamily="34" charset="0"/>
            </a:rPr>
            <a:t>Height &amp; Diameter (m)</a:t>
          </a:r>
          <a:endParaRPr lang="en-US" sz="900" b="0">
            <a:effectLst/>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0.42335</cdr:x>
      <cdr:y>0.83414</cdr:y>
    </cdr:from>
    <cdr:to>
      <cdr:x>0.63056</cdr:x>
      <cdr:y>0.88959</cdr:y>
    </cdr:to>
    <cdr:sp macro="" textlink="">
      <cdr:nvSpPr>
        <cdr:cNvPr id="2" name="TextBox 1"/>
        <cdr:cNvSpPr txBox="1"/>
      </cdr:nvSpPr>
      <cdr:spPr>
        <a:xfrm xmlns:a="http://schemas.openxmlformats.org/drawingml/2006/main">
          <a:off x="2516680" y="2806780"/>
          <a:ext cx="1231808" cy="186583"/>
        </a:xfrm>
        <a:prstGeom xmlns:a="http://schemas.openxmlformats.org/drawingml/2006/main" prst="rect">
          <a:avLst/>
        </a:prstGeom>
        <a:solidFill xmlns:a="http://schemas.openxmlformats.org/drawingml/2006/main">
          <a:schemeClr val="bg1">
            <a:alpha val="75000"/>
          </a:schemeClr>
        </a:solidFill>
      </cdr:spPr>
      <cdr:txBody>
        <a:bodyPr xmlns:a="http://schemas.openxmlformats.org/drawingml/2006/main" vertOverflow="clip" wrap="square" lIns="0" tIns="0" rIns="0" bIns="0" rtlCol="0" anchor="ctr"/>
        <a:lstStyle xmlns:a="http://schemas.openxmlformats.org/drawingml/2006/main"/>
        <a:p xmlns:a="http://schemas.openxmlformats.org/drawingml/2006/main">
          <a:pPr algn="ctr"/>
          <a:r>
            <a:rPr lang="en-US" sz="1000">
              <a:solidFill>
                <a:sysClr val="windowText" lastClr="000000"/>
              </a:solidFill>
              <a:latin typeface="Arial" panose="020B0604020202020204" pitchFamily="34" charset="0"/>
              <a:cs typeface="Arial" panose="020B0604020202020204" pitchFamily="34" charset="0"/>
            </a:rPr>
            <a:t>Nameplate c</a:t>
          </a:r>
          <a:r>
            <a:rPr lang="en-US" sz="1000" baseline="0">
              <a:solidFill>
                <a:sysClr val="windowText" lastClr="000000"/>
              </a:solidFill>
              <a:latin typeface="Arial" panose="020B0604020202020204" pitchFamily="34" charset="0"/>
              <a:cs typeface="Arial" panose="020B0604020202020204" pitchFamily="34" charset="0"/>
            </a:rPr>
            <a:t>apacity</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0.682</cdr:x>
      <cdr:y>0.13734</cdr:y>
    </cdr:from>
    <cdr:to>
      <cdr:x>0.87371</cdr:x>
      <cdr:y>0.19349</cdr:y>
    </cdr:to>
    <cdr:sp macro="" textlink="">
      <cdr:nvSpPr>
        <cdr:cNvPr id="5" name="TextBox 1"/>
        <cdr:cNvSpPr txBox="1"/>
      </cdr:nvSpPr>
      <cdr:spPr>
        <a:xfrm xmlns:a="http://schemas.openxmlformats.org/drawingml/2006/main">
          <a:off x="3961738" y="420694"/>
          <a:ext cx="1113640" cy="172001"/>
        </a:xfrm>
        <a:prstGeom xmlns:a="http://schemas.openxmlformats.org/drawingml/2006/main" prst="rect">
          <a:avLst/>
        </a:prstGeom>
        <a:noFill xmlns:a="http://schemas.openxmlformats.org/drawingml/2006/main"/>
      </cdr:spPr>
      <cdr:txBody>
        <a:bodyPr xmlns:a="http://schemas.openxmlformats.org/drawingml/2006/main" wrap="square" lIns="0" tIns="0" rIns="0" bIns="0" rtlCol="0" anchor="b"/>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75000"/>
                </a:schemeClr>
              </a:solidFill>
              <a:latin typeface="Arial" panose="020B0604020202020204" pitchFamily="34" charset="0"/>
              <a:cs typeface="Arial" panose="020B0604020202020204" pitchFamily="34" charset="0"/>
            </a:rPr>
            <a:t>Rotor</a:t>
          </a:r>
          <a:r>
            <a:rPr lang="en-US" sz="1000" baseline="0">
              <a:solidFill>
                <a:schemeClr val="accent3">
                  <a:lumMod val="75000"/>
                </a:schemeClr>
              </a:solidFill>
              <a:latin typeface="Arial" panose="020B0604020202020204" pitchFamily="34" charset="0"/>
              <a:cs typeface="Arial" panose="020B0604020202020204" pitchFamily="34" charset="0"/>
            </a:rPr>
            <a:t> diameter</a:t>
          </a:r>
          <a:endParaRPr lang="en-US" sz="1000">
            <a:solidFill>
              <a:schemeClr val="accent3">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0.5548</cdr:x>
      <cdr:y>0.37954</cdr:y>
    </cdr:from>
    <cdr:to>
      <cdr:x>0.69199</cdr:x>
      <cdr:y>0.41965</cdr:y>
    </cdr:to>
    <cdr:sp macro="" textlink="">
      <cdr:nvSpPr>
        <cdr:cNvPr id="6" name="TextBox 1"/>
        <cdr:cNvSpPr txBox="1"/>
      </cdr:nvSpPr>
      <cdr:spPr>
        <a:xfrm xmlns:a="http://schemas.openxmlformats.org/drawingml/2006/main">
          <a:off x="3222821" y="1162635"/>
          <a:ext cx="796934" cy="122866"/>
        </a:xfrm>
        <a:prstGeom xmlns:a="http://schemas.openxmlformats.org/drawingml/2006/main" prst="rect">
          <a:avLst/>
        </a:prstGeom>
        <a:noFill xmlns:a="http://schemas.openxmlformats.org/drawingml/2006/main"/>
      </cdr:spPr>
      <cdr:txBody>
        <a:bodyPr xmlns:a="http://schemas.openxmlformats.org/drawingml/2006/main" wrap="square" lIns="0" tIns="0" rIns="0" bIns="0" rtlCol="0" anchor="b"/>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aseline="0">
              <a:solidFill>
                <a:schemeClr val="accent1"/>
              </a:solidFill>
              <a:latin typeface="Arial" panose="020B0604020202020204" pitchFamily="34" charset="0"/>
              <a:cs typeface="Arial" panose="020B0604020202020204" pitchFamily="34" charset="0"/>
            </a:rPr>
            <a:t>Hub height</a:t>
          </a:r>
          <a:endParaRPr lang="en-US" sz="1000">
            <a:solidFill>
              <a:schemeClr val="accent1"/>
            </a:solidFill>
            <a:latin typeface="Arial" panose="020B0604020202020204" pitchFamily="34" charset="0"/>
            <a:cs typeface="Arial" panose="020B0604020202020204" pitchFamily="34" charset="0"/>
          </a:endParaRPr>
        </a:p>
      </cdr:txBody>
    </cdr:sp>
  </cdr:relSizeAnchor>
</c:userShapes>
</file>

<file path=xl/drawings/drawing41.xml><?xml version="1.0" encoding="utf-8"?>
<xdr:wsDr xmlns:xdr="http://schemas.openxmlformats.org/drawingml/2006/spreadsheetDrawing" xmlns:a="http://schemas.openxmlformats.org/drawingml/2006/main">
  <xdr:twoCellAnchor>
    <xdr:from>
      <xdr:col>7</xdr:col>
      <xdr:colOff>81401</xdr:colOff>
      <xdr:row>1</xdr:row>
      <xdr:rowOff>162514</xdr:rowOff>
    </xdr:from>
    <xdr:to>
      <xdr:col>12</xdr:col>
      <xdr:colOff>3024</xdr:colOff>
      <xdr:row>12</xdr:row>
      <xdr:rowOff>86314</xdr:rowOff>
    </xdr:to>
    <xdr:graphicFrame macro="">
      <xdr:nvGraphicFramePr>
        <xdr:cNvPr id="2" name="Chart 1">
          <a:extLst>
            <a:ext uri="{FF2B5EF4-FFF2-40B4-BE49-F238E27FC236}">
              <a16:creationId xmlns:a16="http://schemas.microsoft.com/office/drawing/2014/main" id="{00000000-0008-0000-1C00-000002000000}"/>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539988</xdr:colOff>
      <xdr:row>1</xdr:row>
      <xdr:rowOff>147400</xdr:rowOff>
    </xdr:from>
    <xdr:to>
      <xdr:col>7</xdr:col>
      <xdr:colOff>606391</xdr:colOff>
      <xdr:row>12</xdr:row>
      <xdr:rowOff>71200</xdr:rowOff>
    </xdr:to>
    <xdr:graphicFrame macro="">
      <xdr:nvGraphicFramePr>
        <xdr:cNvPr id="3" name="Chart 2">
          <a:extLst>
            <a:ext uri="{FF2B5EF4-FFF2-40B4-BE49-F238E27FC236}">
              <a16:creationId xmlns:a16="http://schemas.microsoft.com/office/drawing/2014/main" id="{00000000-0008-0000-1C00-000003000000}"/>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1</xdr:row>
      <xdr:rowOff>141605</xdr:rowOff>
    </xdr:from>
    <xdr:to>
      <xdr:col>3</xdr:col>
      <xdr:colOff>473438</xdr:colOff>
      <xdr:row>12</xdr:row>
      <xdr:rowOff>65405</xdr:rowOff>
    </xdr:to>
    <xdr:graphicFrame macro="">
      <xdr:nvGraphicFramePr>
        <xdr:cNvPr id="4" name="Chart 3">
          <a:extLst>
            <a:ext uri="{FF2B5EF4-FFF2-40B4-BE49-F238E27FC236}">
              <a16:creationId xmlns:a16="http://schemas.microsoft.com/office/drawing/2014/main" id="{00000000-0008-0000-1C00-000004000000}"/>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0.39694</cdr:x>
      <cdr:y>0.01815</cdr:y>
    </cdr:from>
    <cdr:to>
      <cdr:x>0.9683</cdr:x>
      <cdr:y>0.09451</cdr:y>
    </cdr:to>
    <cdr:sp macro="" textlink="">
      <cdr:nvSpPr>
        <cdr:cNvPr id="2" name="TextBox 1"/>
        <cdr:cNvSpPr txBox="1"/>
      </cdr:nvSpPr>
      <cdr:spPr>
        <a:xfrm xmlns:a="http://schemas.openxmlformats.org/drawingml/2006/main">
          <a:off x="1219080" y="35129"/>
          <a:ext cx="1754786" cy="147797"/>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100" b="0">
              <a:latin typeface="Arial" panose="020B0604020202020204" pitchFamily="34" charset="0"/>
              <a:cs typeface="Arial" panose="020B0604020202020204" pitchFamily="34" charset="0"/>
            </a:rPr>
            <a:t>Average Rotor diameter (m)</a:t>
          </a:r>
        </a:p>
      </cdr:txBody>
    </cdr:sp>
  </cdr:relSizeAnchor>
  <cdr:relSizeAnchor xmlns:cdr="http://schemas.openxmlformats.org/drawingml/2006/chartDrawing">
    <cdr:from>
      <cdr:x>0.01792</cdr:x>
      <cdr:y>0.02288</cdr:y>
    </cdr:from>
    <cdr:to>
      <cdr:x>0.34512</cdr:x>
      <cdr:y>0.12944</cdr:y>
    </cdr:to>
    <cdr:sp macro="" textlink="">
      <cdr:nvSpPr>
        <cdr:cNvPr id="3" name="TextBox 1"/>
        <cdr:cNvSpPr txBox="1"/>
      </cdr:nvSpPr>
      <cdr:spPr>
        <a:xfrm xmlns:a="http://schemas.openxmlformats.org/drawingml/2006/main">
          <a:off x="53216" y="46027"/>
          <a:ext cx="971660" cy="214364"/>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0">
              <a:solidFill>
                <a:schemeClr val="bg1"/>
              </a:solidFill>
              <a:latin typeface="Arial" panose="020B0604020202020204" pitchFamily="34" charset="0"/>
              <a:cs typeface="Arial" panose="020B0604020202020204" pitchFamily="34" charset="0"/>
            </a:rPr>
            <a:t>% of </a:t>
          </a:r>
          <a:r>
            <a:rPr lang="en-US" sz="1000" b="0">
              <a:solidFill>
                <a:schemeClr val="bg1"/>
              </a:solidFill>
              <a:latin typeface="Arial" panose="020B0604020202020204" pitchFamily="34" charset="0"/>
              <a:cs typeface="Arial" panose="020B0604020202020204" pitchFamily="34" charset="0"/>
            </a:rPr>
            <a:t>Turbines</a:t>
          </a:r>
          <a:endParaRPr lang="en-US" sz="900" b="0">
            <a:solidFill>
              <a:schemeClr val="bg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0.30197</cdr:x>
      <cdr:y>0.31241</cdr:y>
    </cdr:from>
    <cdr:to>
      <cdr:x>0.47888</cdr:x>
      <cdr:y>0.4212</cdr:y>
    </cdr:to>
    <cdr:sp macro="" textlink="">
      <cdr:nvSpPr>
        <cdr:cNvPr id="4" name="TextBox 1"/>
        <cdr:cNvSpPr txBox="1"/>
      </cdr:nvSpPr>
      <cdr:spPr>
        <a:xfrm xmlns:a="http://schemas.openxmlformats.org/drawingml/2006/main">
          <a:off x="896738" y="630848"/>
          <a:ext cx="525356" cy="219680"/>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3.xml><?xml version="1.0" encoding="utf-8"?>
<c:userShapes xmlns:c="http://schemas.openxmlformats.org/drawingml/2006/chart">
  <cdr:relSizeAnchor xmlns:cdr="http://schemas.openxmlformats.org/drawingml/2006/chartDrawing">
    <cdr:from>
      <cdr:x>0.44722</cdr:x>
      <cdr:y>0.00875</cdr:y>
    </cdr:from>
    <cdr:to>
      <cdr:x>0.9514</cdr:x>
      <cdr:y>0.08657</cdr:y>
    </cdr:to>
    <cdr:sp macro="" textlink="">
      <cdr:nvSpPr>
        <cdr:cNvPr id="2" name="TextBox 1"/>
        <cdr:cNvSpPr txBox="1"/>
      </cdr:nvSpPr>
      <cdr:spPr>
        <a:xfrm xmlns:a="http://schemas.openxmlformats.org/drawingml/2006/main">
          <a:off x="1370092" y="16935"/>
          <a:ext cx="1544620" cy="150625"/>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Average Hub height (m)</a:t>
          </a:r>
        </a:p>
      </cdr:txBody>
    </cdr:sp>
  </cdr:relSizeAnchor>
  <cdr:relSizeAnchor xmlns:cdr="http://schemas.openxmlformats.org/drawingml/2006/chartDrawing">
    <cdr:from>
      <cdr:x>0.0178</cdr:x>
      <cdr:y>0.02288</cdr:y>
    </cdr:from>
    <cdr:to>
      <cdr:x>0.34282</cdr:x>
      <cdr:y>0.12918</cdr:y>
    </cdr:to>
    <cdr:sp macro="" textlink="">
      <cdr:nvSpPr>
        <cdr:cNvPr id="3" name="TextBox 1"/>
        <cdr:cNvSpPr txBox="1"/>
      </cdr:nvSpPr>
      <cdr:spPr>
        <a:xfrm xmlns:a="http://schemas.openxmlformats.org/drawingml/2006/main">
          <a:off x="52859" y="46027"/>
          <a:ext cx="965187" cy="213842"/>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bg1"/>
              </a:solidFill>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0.36745</cdr:x>
      <cdr:y>0.36718</cdr:y>
    </cdr:from>
    <cdr:to>
      <cdr:x>0.5432</cdr:x>
      <cdr:y>0.47571</cdr:y>
    </cdr:to>
    <cdr:sp macro="" textlink="">
      <cdr:nvSpPr>
        <cdr:cNvPr id="4" name="TextBox 1"/>
        <cdr:cNvSpPr txBox="1"/>
      </cdr:nvSpPr>
      <cdr:spPr>
        <a:xfrm xmlns:a="http://schemas.openxmlformats.org/drawingml/2006/main">
          <a:off x="1095867" y="741441"/>
          <a:ext cx="524143" cy="219155"/>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4.xml><?xml version="1.0" encoding="utf-8"?>
<c:userShapes xmlns:c="http://schemas.openxmlformats.org/drawingml/2006/chart">
  <cdr:relSizeAnchor xmlns:cdr="http://schemas.openxmlformats.org/drawingml/2006/chartDrawing">
    <cdr:from>
      <cdr:x>0.4443</cdr:x>
      <cdr:y>0.01797</cdr:y>
    </cdr:from>
    <cdr:to>
      <cdr:x>0.95358</cdr:x>
      <cdr:y>0.08432</cdr:y>
    </cdr:to>
    <cdr:sp macro="" textlink="">
      <cdr:nvSpPr>
        <cdr:cNvPr id="2" name="TextBox 1"/>
        <cdr:cNvSpPr txBox="1"/>
      </cdr:nvSpPr>
      <cdr:spPr>
        <a:xfrm xmlns:a="http://schemas.openxmlformats.org/drawingml/2006/main">
          <a:off x="1361440" y="34781"/>
          <a:ext cx="1560556" cy="128414"/>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Average Capacity (MW)</a:t>
          </a:r>
        </a:p>
      </cdr:txBody>
    </cdr:sp>
  </cdr:relSizeAnchor>
  <cdr:relSizeAnchor xmlns:cdr="http://schemas.openxmlformats.org/drawingml/2006/chartDrawing">
    <cdr:from>
      <cdr:x>0</cdr:x>
      <cdr:y>0.01797</cdr:y>
    </cdr:from>
    <cdr:to>
      <cdr:x>0.32721</cdr:x>
      <cdr:y>0.12453</cdr:y>
    </cdr:to>
    <cdr:sp macro="" textlink="">
      <cdr:nvSpPr>
        <cdr:cNvPr id="3" name="TextBox 1"/>
        <cdr:cNvSpPr txBox="1"/>
      </cdr:nvSpPr>
      <cdr:spPr>
        <a:xfrm xmlns:a="http://schemas.openxmlformats.org/drawingml/2006/main">
          <a:off x="0" y="36150"/>
          <a:ext cx="971690" cy="214365"/>
        </a:xfrm>
        <a:prstGeom xmlns:a="http://schemas.openxmlformats.org/drawingml/2006/main" prst="rect">
          <a:avLst/>
        </a:prstGeom>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0">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0.54172</cdr:x>
      <cdr:y>0.3568</cdr:y>
    </cdr:from>
    <cdr:to>
      <cdr:x>0.71865</cdr:x>
      <cdr:y>0.4656</cdr:y>
    </cdr:to>
    <cdr:sp macro="" textlink="">
      <cdr:nvSpPr>
        <cdr:cNvPr id="4" name="TextBox 1"/>
        <cdr:cNvSpPr txBox="1"/>
      </cdr:nvSpPr>
      <cdr:spPr>
        <a:xfrm xmlns:a="http://schemas.openxmlformats.org/drawingml/2006/main">
          <a:off x="1659966" y="690587"/>
          <a:ext cx="542156" cy="210580"/>
        </a:xfrm>
        <a:prstGeom xmlns:a="http://schemas.openxmlformats.org/drawingml/2006/main" prst="rect">
          <a:avLst/>
        </a:prstGeom>
      </cdr:spPr>
      <cdr:txBody>
        <a:bodyPr xmlns:a="http://schemas.openxmlformats.org/drawingml/2006/main" vert="horz" wrap="square" lIns="0" tIns="0" rIns="0" b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latin typeface="Arial" panose="020B0604020202020204" pitchFamily="34" charset="0"/>
              <a:cs typeface="Arial" panose="020B0604020202020204" pitchFamily="34" charset="0"/>
            </a:rPr>
            <a:t>average</a:t>
          </a:r>
        </a:p>
      </cdr:txBody>
    </cdr:sp>
  </cdr:relSizeAnchor>
</c:userShapes>
</file>

<file path=xl/drawings/drawing45.xml><?xml version="1.0" encoding="utf-8"?>
<xdr:wsDr xmlns:xdr="http://schemas.openxmlformats.org/drawingml/2006/spreadsheetDrawing" xmlns:a="http://schemas.openxmlformats.org/drawingml/2006/main">
  <xdr:twoCellAnchor>
    <xdr:from>
      <xdr:col>0</xdr:col>
      <xdr:colOff>4354</xdr:colOff>
      <xdr:row>1</xdr:row>
      <xdr:rowOff>128905</xdr:rowOff>
    </xdr:from>
    <xdr:to>
      <xdr:col>9</xdr:col>
      <xdr:colOff>238034</xdr:colOff>
      <xdr:row>18</xdr:row>
      <xdr:rowOff>108585</xdr:rowOff>
    </xdr:to>
    <xdr:graphicFrame macro="">
      <xdr:nvGraphicFramePr>
        <xdr:cNvPr id="2" name="Chart 1">
          <a:extLst>
            <a:ext uri="{FF2B5EF4-FFF2-40B4-BE49-F238E27FC236}">
              <a16:creationId xmlns:a16="http://schemas.microsoft.com/office/drawing/2014/main" id="{00000000-0008-0000-1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c:userShapes xmlns:c="http://schemas.openxmlformats.org/drawingml/2006/chart">
  <cdr:relSizeAnchor xmlns:cdr="http://schemas.openxmlformats.org/drawingml/2006/chartDrawing">
    <cdr:from>
      <cdr:x>0.67277</cdr:x>
      <cdr:y>0.01265</cdr:y>
    </cdr:from>
    <cdr:to>
      <cdr:x>0.9782</cdr:x>
      <cdr:y>0.08036</cdr:y>
    </cdr:to>
    <cdr:sp macro="" textlink="">
      <cdr:nvSpPr>
        <cdr:cNvPr id="2" name="TextBox 1"/>
        <cdr:cNvSpPr txBox="1"/>
      </cdr:nvSpPr>
      <cdr:spPr>
        <a:xfrm xmlns:a="http://schemas.openxmlformats.org/drawingml/2006/main">
          <a:off x="3998686" y="40485"/>
          <a:ext cx="1815365" cy="216690"/>
        </a:xfrm>
        <a:prstGeom xmlns:a="http://schemas.openxmlformats.org/drawingml/2006/main" prst="rect">
          <a:avLst/>
        </a:prstGeom>
      </cdr:spPr>
      <cdr:txBody>
        <a:bodyPr xmlns:a="http://schemas.openxmlformats.org/drawingml/2006/main" vertOverflow="clip" wrap="square" lIns="0" tIns="0" rIns="0" bIns="0" rtlCol="0"/>
        <a:lstStyle xmlns:a="http://schemas.openxmlformats.org/drawingml/2006/main"/>
        <a:p xmlns:a="http://schemas.openxmlformats.org/drawingml/2006/main">
          <a:pPr algn="r"/>
          <a:r>
            <a:rPr lang="en-US" sz="1000">
              <a:latin typeface="Arial" panose="020B0604020202020204" pitchFamily="34" charset="0"/>
              <a:cs typeface="Arial" panose="020B0604020202020204" pitchFamily="34" charset="0"/>
            </a:rPr>
            <a:t>Average Specific power (W/m</a:t>
          </a:r>
          <a:r>
            <a:rPr lang="en-US" sz="1000" baseline="30000">
              <a:latin typeface="Arial" panose="020B0604020202020204" pitchFamily="34" charset="0"/>
              <a:cs typeface="Arial" panose="020B0604020202020204" pitchFamily="34" charset="0"/>
            </a:rPr>
            <a:t>2</a:t>
          </a:r>
          <a:r>
            <a:rPr lang="en-US" sz="1000">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0.27183</cdr:x>
      <cdr:y>0.33728</cdr:y>
    </cdr:from>
    <cdr:to>
      <cdr:x>0.40677</cdr:x>
      <cdr:y>0.40353</cdr:y>
    </cdr:to>
    <cdr:sp macro="" textlink="">
      <cdr:nvSpPr>
        <cdr:cNvPr id="3" name="TextBox 1"/>
        <cdr:cNvSpPr txBox="1"/>
      </cdr:nvSpPr>
      <cdr:spPr>
        <a:xfrm xmlns:a="http://schemas.openxmlformats.org/drawingml/2006/main">
          <a:off x="1442521" y="970203"/>
          <a:ext cx="716097" cy="190571"/>
        </a:xfrm>
        <a:prstGeom xmlns:a="http://schemas.openxmlformats.org/drawingml/2006/main" prst="rect">
          <a:avLst/>
        </a:prstGeom>
      </cdr:spPr>
      <cdr:txBody>
        <a:bodyPr xmlns:a="http://schemas.openxmlformats.org/drawingml/2006/main" wrap="square" lIns="0" tIns="0" rIns="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1">
              <a:latin typeface="Arial" panose="020B0604020202020204" pitchFamily="34" charset="0"/>
              <a:cs typeface="Arial" panose="020B0604020202020204" pitchFamily="34" charset="0"/>
            </a:rPr>
            <a:t>average</a:t>
          </a:r>
        </a:p>
      </cdr:txBody>
    </cdr:sp>
  </cdr:relSizeAnchor>
  <cdr:relSizeAnchor xmlns:cdr="http://schemas.openxmlformats.org/drawingml/2006/chartDrawing">
    <cdr:from>
      <cdr:x>1.68248E-7</cdr:x>
      <cdr:y>0.00677</cdr:y>
    </cdr:from>
    <cdr:to>
      <cdr:x>0.14799</cdr:x>
      <cdr:y>0.06766</cdr:y>
    </cdr:to>
    <cdr:sp macro="" textlink="">
      <cdr:nvSpPr>
        <cdr:cNvPr id="4" name="TextBox 1"/>
        <cdr:cNvSpPr txBox="1"/>
      </cdr:nvSpPr>
      <cdr:spPr>
        <a:xfrm xmlns:a="http://schemas.openxmlformats.org/drawingml/2006/main">
          <a:off x="1" y="21667"/>
          <a:ext cx="879566" cy="194868"/>
        </a:xfrm>
        <a:prstGeom xmlns:a="http://schemas.openxmlformats.org/drawingml/2006/main" prst="rect">
          <a:avLst/>
        </a:prstGeom>
        <a:noFill xmlns:a="http://schemas.openxmlformats.org/drawingml/2006/main"/>
      </cdr:spPr>
      <cdr:txBody>
        <a:bodyPr xmlns:a="http://schemas.openxmlformats.org/drawingml/2006/main" vert="horz" wrap="square" lIns="0" tIns="0" rIns="0" bIns="0"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latin typeface="Arial" panose="020B0604020202020204" pitchFamily="34" charset="0"/>
              <a:cs typeface="Arial" panose="020B0604020202020204" pitchFamily="34" charset="0"/>
            </a:rPr>
            <a:t>% of Turbines</a:t>
          </a:r>
        </a:p>
      </cdr:txBody>
    </cdr:sp>
  </cdr:relSizeAnchor>
</c:userShapes>
</file>

<file path=xl/drawings/drawing47.xml><?xml version="1.0" encoding="utf-8"?>
<xdr:wsDr xmlns:xdr="http://schemas.openxmlformats.org/drawingml/2006/spreadsheetDrawing" xmlns:a="http://schemas.openxmlformats.org/drawingml/2006/main">
  <xdr:twoCellAnchor>
    <xdr:from>
      <xdr:col>0</xdr:col>
      <xdr:colOff>31204</xdr:colOff>
      <xdr:row>1</xdr:row>
      <xdr:rowOff>50980</xdr:rowOff>
    </xdr:from>
    <xdr:to>
      <xdr:col>6</xdr:col>
      <xdr:colOff>20318</xdr:colOff>
      <xdr:row>20</xdr:row>
      <xdr:rowOff>148951</xdr:rowOff>
    </xdr:to>
    <xdr:graphicFrame macro="">
      <xdr:nvGraphicFramePr>
        <xdr:cNvPr id="2" name="Chart 1">
          <a:extLst>
            <a:ext uri="{FF2B5EF4-FFF2-40B4-BE49-F238E27FC236}">
              <a16:creationId xmlns:a16="http://schemas.microsoft.com/office/drawing/2014/main" id="{00000000-0008-0000-1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c:userShapes xmlns:c="http://schemas.openxmlformats.org/drawingml/2006/chart">
  <cdr:relSizeAnchor xmlns:cdr="http://schemas.openxmlformats.org/drawingml/2006/chartDrawing">
    <cdr:from>
      <cdr:x>0.1029</cdr:x>
      <cdr:y>0.80647</cdr:y>
    </cdr:from>
    <cdr:to>
      <cdr:x>0.39799</cdr:x>
      <cdr:y>0.8993</cdr:y>
    </cdr:to>
    <cdr:sp macro="" textlink="">
      <cdr:nvSpPr>
        <cdr:cNvPr id="2" name="TextBox 1"/>
        <cdr:cNvSpPr txBox="1"/>
      </cdr:nvSpPr>
      <cdr:spPr>
        <a:xfrm xmlns:a="http://schemas.openxmlformats.org/drawingml/2006/main">
          <a:off x="626814" y="2647950"/>
          <a:ext cx="1797546" cy="304800"/>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vertOverflow="clip" wrap="square" lIns="0" tIns="0" rIns="0" bIns="0" rtlCol="0"/>
        <a:lstStyle xmlns:a="http://schemas.openxmlformats.org/drawingml/2006/main"/>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Index of wind resource quality (1998−1999=100)</a:t>
          </a:r>
          <a:endParaRPr lang="en-US" sz="1000">
            <a:effectLst/>
            <a:latin typeface="Arial" panose="020B0604020202020204" pitchFamily="34" charset="0"/>
            <a:cs typeface="Arial" panose="020B0604020202020204" pitchFamily="34" charset="0"/>
          </a:endParaRPr>
        </a:p>
        <a:p xmlns:a="http://schemas.openxmlformats.org/drawingml/2006/main">
          <a:pPr algn="ctr"/>
          <a:endParaRPr 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0.40022</cdr:x>
      <cdr:y>0.24795</cdr:y>
    </cdr:from>
    <cdr:to>
      <cdr:x>0.48224</cdr:x>
      <cdr:y>0.34316</cdr:y>
    </cdr:to>
    <cdr:sp macro="" textlink="">
      <cdr:nvSpPr>
        <cdr:cNvPr id="3" name="TextBox 1"/>
        <cdr:cNvSpPr txBox="1"/>
      </cdr:nvSpPr>
      <cdr:spPr>
        <a:xfrm xmlns:a="http://schemas.openxmlformats.org/drawingml/2006/main">
          <a:off x="2382501" y="837986"/>
          <a:ext cx="488268" cy="321776"/>
        </a:xfrm>
        <a:prstGeom xmlns:a="http://schemas.openxmlformats.org/drawingml/2006/main" prst="rect">
          <a:avLst/>
        </a:prstGeom>
        <a:noFill xmlns:a="http://schemas.openxmlformats.org/drawingml/2006/main"/>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ctr" defTabSz="914400" rtl="0" eaLnBrk="1" fontAlgn="auto" latinLnBrk="0" hangingPunct="1">
            <a:lnSpc>
              <a:spcPct val="100000"/>
            </a:lnSpc>
            <a:spcBef>
              <a:spcPts val="0"/>
            </a:spcBef>
            <a:spcAft>
              <a:spcPts val="0"/>
            </a:spcAft>
            <a:buClrTx/>
            <a:buSzTx/>
            <a:buFontTx/>
            <a:buNone/>
            <a:tabLst/>
            <a:defRPr/>
          </a:pPr>
          <a:r>
            <a:rPr lang="en-US" sz="1000" b="1" i="0" baseline="0">
              <a:solidFill>
                <a:schemeClr val="tx2">
                  <a:lumMod val="50000"/>
                </a:schemeClr>
              </a:solidFill>
              <a:effectLst/>
              <a:latin typeface="Arial" panose="020B0604020202020204" pitchFamily="34" charset="0"/>
              <a:ea typeface="+mn-ea"/>
              <a:cs typeface="Arial" panose="020B0604020202020204" pitchFamily="34" charset="0"/>
            </a:rPr>
            <a:t>Wind Speed</a:t>
          </a:r>
          <a:endParaRPr lang="en-US" sz="1000" b="1">
            <a:solidFill>
              <a:schemeClr val="tx2">
                <a:lumMod val="50000"/>
              </a:schemeClr>
            </a:solidFill>
            <a:effectLst/>
            <a:latin typeface="Arial" panose="020B0604020202020204" pitchFamily="34" charset="0"/>
            <a:cs typeface="Arial" panose="020B0604020202020204" pitchFamily="34" charset="0"/>
          </a:endParaRPr>
        </a:p>
        <a:p xmlns:a="http://schemas.openxmlformats.org/drawingml/2006/main">
          <a:pPr algn="ctr"/>
          <a:endParaRPr lang="en-US" sz="1000" b="1">
            <a:solidFill>
              <a:schemeClr val="tx2">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0.76213</cdr:x>
      <cdr:y>0.24592</cdr:y>
    </cdr:from>
    <cdr:to>
      <cdr:x>0.76214</cdr:x>
      <cdr:y>0.9132</cdr:y>
    </cdr:to>
    <cdr:sp macro="" textlink="">
      <cdr:nvSpPr>
        <cdr:cNvPr id="4" name="Straight Connector 3"/>
        <cdr:cNvSpPr/>
      </cdr:nvSpPr>
      <cdr:spPr>
        <a:xfrm xmlns:a="http://schemas.openxmlformats.org/drawingml/2006/main" flipH="1" flipV="1">
          <a:off x="4405370" y="780684"/>
          <a:ext cx="58" cy="2118311"/>
        </a:xfrm>
        <a:prstGeom xmlns:a="http://schemas.openxmlformats.org/drawingml/2006/main" prst="line">
          <a:avLst/>
        </a:prstGeom>
        <a:ln xmlns:a="http://schemas.openxmlformats.org/drawingml/2006/main" w="3175">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txBody>
        <a:bodyPr xmlns:a="http://schemas.openxmlformats.org/drawingml/2006/main"/>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0.70765</cdr:x>
      <cdr:y>0.25792</cdr:y>
    </cdr:from>
    <cdr:to>
      <cdr:x>0.87146</cdr:x>
      <cdr:y>0.33146</cdr:y>
    </cdr:to>
    <cdr:sp macro="" textlink="">
      <cdr:nvSpPr>
        <cdr:cNvPr id="5" name="TextBox 2"/>
        <cdr:cNvSpPr txBox="1"/>
      </cdr:nvSpPr>
      <cdr:spPr>
        <a:xfrm xmlns:a="http://schemas.openxmlformats.org/drawingml/2006/main">
          <a:off x="4212665" y="871689"/>
          <a:ext cx="975166" cy="248540"/>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1">
                  <a:lumMod val="75000"/>
                  <a:lumOff val="25000"/>
                </a:schemeClr>
              </a:solidFill>
              <a:latin typeface="Arial" panose="020B0604020202020204" pitchFamily="34" charset="0"/>
              <a:cs typeface="Arial" panose="020B0604020202020204" pitchFamily="34" charset="0"/>
            </a:rPr>
            <a:t>Past </a:t>
          </a:r>
          <a:r>
            <a:rPr lang="en-US" sz="1000" b="1" i="0">
              <a:solidFill>
                <a:schemeClr val="tx1">
                  <a:lumMod val="75000"/>
                  <a:lumOff val="25000"/>
                </a:schemeClr>
              </a:solidFill>
              <a:latin typeface="Arial" panose="020B0604020202020204" pitchFamily="34" charset="0"/>
              <a:cs typeface="Arial" panose="020B0604020202020204" pitchFamily="34" charset="0"/>
            </a:rPr>
            <a:t> </a:t>
          </a:r>
          <a:r>
            <a:rPr lang="en-US" sz="1000" b="1" i="0" baseline="0">
              <a:solidFill>
                <a:schemeClr val="tx1">
                  <a:lumMod val="75000"/>
                  <a:lumOff val="25000"/>
                </a:schemeClr>
              </a:solidFill>
              <a:latin typeface="Arial" panose="020B0604020202020204" pitchFamily="34" charset="0"/>
              <a:cs typeface="Arial" panose="020B0604020202020204" pitchFamily="34" charset="0"/>
            </a:rPr>
            <a:t>  </a:t>
          </a:r>
          <a:r>
            <a:rPr lang="en-US" sz="1000" b="0" i="0" baseline="0">
              <a:solidFill>
                <a:schemeClr val="tx1">
                  <a:lumMod val="75000"/>
                  <a:lumOff val="25000"/>
                </a:schemeClr>
              </a:solidFill>
              <a:latin typeface="Arial" panose="020B0604020202020204" pitchFamily="34" charset="0"/>
              <a:cs typeface="Arial" panose="020B0604020202020204" pitchFamily="34" charset="0"/>
            </a:rPr>
            <a:t>Future</a:t>
          </a:r>
          <a:endParaRPr lang="en-US" sz="1000" b="0" i="0">
            <a:solidFill>
              <a:schemeClr val="tx1">
                <a:lumMod val="75000"/>
                <a:lumOff val="2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0.69146</cdr:x>
      <cdr:y>0.32042</cdr:y>
    </cdr:from>
    <cdr:to>
      <cdr:x>0.85234</cdr:x>
      <cdr:y>0.32124</cdr:y>
    </cdr:to>
    <cdr:cxnSp macro="">
      <cdr:nvCxnSpPr>
        <cdr:cNvPr id="6" name="Straight Arrow Connector 5">
          <a:extLst xmlns:a="http://schemas.openxmlformats.org/drawingml/2006/main">
            <a:ext uri="{FF2B5EF4-FFF2-40B4-BE49-F238E27FC236}">
              <a16:creationId xmlns:a16="http://schemas.microsoft.com/office/drawing/2014/main" id="{D9A8E2E9-7D02-47BD-B0B4-76E052E0ECE9}"/>
            </a:ext>
          </a:extLst>
        </cdr:cNvPr>
        <cdr:cNvCxnSpPr/>
      </cdr:nvCxnSpPr>
      <cdr:spPr>
        <a:xfrm xmlns:a="http://schemas.openxmlformats.org/drawingml/2006/main" flipV="1">
          <a:off x="4116286" y="1082896"/>
          <a:ext cx="957724" cy="2772"/>
        </a:xfrm>
        <a:prstGeom xmlns:a="http://schemas.openxmlformats.org/drawingml/2006/main" prst="straightConnector1">
          <a:avLst/>
        </a:prstGeom>
        <a:ln xmlns:a="http://schemas.openxmlformats.org/drawingml/2006/main" w="3175">
          <a:solidFill>
            <a:schemeClr val="tx1"/>
          </a:solidFill>
          <a:headEnd type="arrow"/>
          <a:tailEnd type="arrow"/>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0.01188</cdr:x>
      <cdr:y>0.01309</cdr:y>
    </cdr:from>
    <cdr:to>
      <cdr:x>0.37607</cdr:x>
      <cdr:y>0.0877</cdr:y>
    </cdr:to>
    <cdr:sp macro="" textlink="">
      <cdr:nvSpPr>
        <cdr:cNvPr id="8" name="TextBox 1"/>
        <cdr:cNvSpPr txBox="1"/>
      </cdr:nvSpPr>
      <cdr:spPr>
        <a:xfrm xmlns:a="http://schemas.openxmlformats.org/drawingml/2006/main">
          <a:off x="70623" y="41908"/>
          <a:ext cx="2164577" cy="238761"/>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l" defTabSz="914400" rtl="0" eaLnBrk="1" fontAlgn="auto" latinLnBrk="0" hangingPunct="1">
            <a:lnSpc>
              <a:spcPct val="100000"/>
            </a:lnSpc>
            <a:spcBef>
              <a:spcPts val="0"/>
            </a:spcBef>
            <a:spcAft>
              <a:spcPts val="0"/>
            </a:spcAft>
            <a:buClrTx/>
            <a:buSzTx/>
            <a:buFontTx/>
            <a:buNone/>
            <a:tabLst/>
            <a:defRPr/>
          </a:pPr>
          <a:r>
            <a:rPr lang="en-US" sz="1000" b="0" i="0" baseline="0">
              <a:solidFill>
                <a:schemeClr val="tx1"/>
              </a:solidFill>
              <a:effectLst/>
              <a:latin typeface="Arial" panose="020B0604020202020204" pitchFamily="34" charset="0"/>
              <a:ea typeface="+mn-ea"/>
              <a:cs typeface="Arial" panose="020B0604020202020204" pitchFamily="34" charset="0"/>
            </a:rPr>
            <a:t>Wind resource quality (index, 100m)</a:t>
          </a:r>
          <a:endParaRPr lang="en-US" sz="1000">
            <a:solidFill>
              <a:schemeClr val="tx1"/>
            </a:solidFill>
            <a:effectLst/>
            <a:latin typeface="Arial" panose="020B0604020202020204" pitchFamily="34" charset="0"/>
            <a:cs typeface="Arial" panose="020B0604020202020204" pitchFamily="34" charset="0"/>
          </a:endParaRPr>
        </a:p>
        <a:p xmlns:a="http://schemas.openxmlformats.org/drawingml/2006/main">
          <a:pPr algn="l"/>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0.67854</cdr:x>
      <cdr:y>0.01801</cdr:y>
    </cdr:from>
    <cdr:to>
      <cdr:x>0.99151</cdr:x>
      <cdr:y>0.0678</cdr:y>
    </cdr:to>
    <cdr:sp macro="" textlink="">
      <cdr:nvSpPr>
        <cdr:cNvPr id="9" name="TextBox 1"/>
        <cdr:cNvSpPr txBox="1"/>
      </cdr:nvSpPr>
      <cdr:spPr>
        <a:xfrm xmlns:a="http://schemas.openxmlformats.org/drawingml/2006/main">
          <a:off x="4185068" y="60960"/>
          <a:ext cx="1930310" cy="168540"/>
        </a:xfrm>
        <a:prstGeom xmlns:a="http://schemas.openxmlformats.org/drawingml/2006/main" prst="rect">
          <a:avLst/>
        </a:prstGeom>
        <a:solidFill xmlns:a="http://schemas.openxmlformats.org/drawingml/2006/main">
          <a:schemeClr val="bg1">
            <a:alpha val="50000"/>
          </a:schemeClr>
        </a:solidFill>
      </cdr:spPr>
      <cdr:txBody>
        <a:bodyPr xmlns:a="http://schemas.openxmlformats.org/drawingml/2006/main" wrap="square" lIns="0" tIns="0" rIns="0" bIns="0"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algn="r" defTabSz="914400" rtl="0" eaLnBrk="1" fontAlgn="auto" latinLnBrk="0" hangingPunct="1">
            <a:lnSpc>
              <a:spcPct val="100000"/>
            </a:lnSpc>
            <a:spcBef>
              <a:spcPts val="0"/>
            </a:spcBef>
            <a:spcAft>
              <a:spcPts val="0"/>
            </a:spcAft>
            <a:buClrTx/>
            <a:buSzTx/>
            <a:buFontTx/>
            <a:buNone/>
            <a:tabLst/>
            <a:defRPr/>
          </a:pPr>
          <a:r>
            <a:rPr lang="en-US" sz="1000" b="0" i="0" baseline="0">
              <a:solidFill>
                <a:schemeClr val="tx1"/>
              </a:solidFill>
              <a:effectLst/>
              <a:latin typeface="Arial" panose="020B0604020202020204" pitchFamily="34" charset="0"/>
              <a:ea typeface="+mn-ea"/>
              <a:cs typeface="Arial" panose="020B0604020202020204" pitchFamily="34" charset="0"/>
            </a:rPr>
            <a:t>Wind speed (m/s, 100m)</a:t>
          </a:r>
          <a:endParaRPr lang="en-US" sz="1000">
            <a:solidFill>
              <a:schemeClr val="tx1"/>
            </a:solidFill>
            <a:effectLst/>
            <a:latin typeface="Arial" panose="020B0604020202020204" pitchFamily="34" charset="0"/>
            <a:cs typeface="Arial" panose="020B0604020202020204" pitchFamily="34" charset="0"/>
          </a:endParaRPr>
        </a:p>
        <a:p xmlns:a="http://schemas.openxmlformats.org/drawingml/2006/main">
          <a:pPr algn="r"/>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0.8623</cdr:x>
      <cdr:y>0.70019</cdr:y>
    </cdr:from>
    <cdr:to>
      <cdr:x>0.90154</cdr:x>
      <cdr:y>0.90649</cdr:y>
    </cdr:to>
    <cdr:sp macro="" textlink="">
      <cdr:nvSpPr>
        <cdr:cNvPr id="10" name="TextBox 2"/>
        <cdr:cNvSpPr txBox="1"/>
      </cdr:nvSpPr>
      <cdr:spPr>
        <a:xfrm xmlns:a="http://schemas.openxmlformats.org/drawingml/2006/main" rot="16200000">
          <a:off x="4901491" y="2598210"/>
          <a:ext cx="697222" cy="233597"/>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1">
                  <a:lumMod val="75000"/>
                  <a:lumOff val="25000"/>
                </a:schemeClr>
              </a:solidFill>
              <a:latin typeface="Arial" panose="020B0604020202020204" pitchFamily="34" charset="0"/>
              <a:cs typeface="Arial" panose="020B0604020202020204" pitchFamily="34" charset="0"/>
            </a:rPr>
            <a:t>Pending</a:t>
          </a:r>
        </a:p>
      </cdr:txBody>
    </cdr:sp>
  </cdr:relSizeAnchor>
  <cdr:relSizeAnchor xmlns:cdr="http://schemas.openxmlformats.org/drawingml/2006/chartDrawing">
    <cdr:from>
      <cdr:x>0.89532</cdr:x>
      <cdr:y>0.70146</cdr:y>
    </cdr:from>
    <cdr:to>
      <cdr:x>0.93456</cdr:x>
      <cdr:y>0.90776</cdr:y>
    </cdr:to>
    <cdr:sp macro="" textlink="">
      <cdr:nvSpPr>
        <cdr:cNvPr id="11" name="TextBox 2"/>
        <cdr:cNvSpPr txBox="1"/>
      </cdr:nvSpPr>
      <cdr:spPr>
        <a:xfrm xmlns:a="http://schemas.openxmlformats.org/drawingml/2006/main" rot="16200000">
          <a:off x="4964604" y="2422637"/>
          <a:ext cx="650242" cy="226866"/>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1">
                  <a:lumMod val="75000"/>
                  <a:lumOff val="25000"/>
                </a:schemeClr>
              </a:solidFill>
              <a:latin typeface="Arial" panose="020B0604020202020204" pitchFamily="34" charset="0"/>
              <a:cs typeface="Arial" panose="020B0604020202020204" pitchFamily="34" charset="0"/>
            </a:rPr>
            <a:t>Proposed</a:t>
          </a:r>
        </a:p>
      </cdr:txBody>
    </cdr:sp>
  </cdr:relSizeAnchor>
  <cdr:relSizeAnchor xmlns:cdr="http://schemas.openxmlformats.org/drawingml/2006/chartDrawing">
    <cdr:from>
      <cdr:x>0.82689</cdr:x>
      <cdr:y>0.45301</cdr:y>
    </cdr:from>
    <cdr:to>
      <cdr:x>0.85492</cdr:x>
      <cdr:y>0.90314</cdr:y>
    </cdr:to>
    <cdr:sp macro="" textlink="">
      <cdr:nvSpPr>
        <cdr:cNvPr id="12" name="TextBox 2">
          <a:extLst xmlns:a="http://schemas.openxmlformats.org/drawingml/2006/main">
            <a:ext uri="{FF2B5EF4-FFF2-40B4-BE49-F238E27FC236}">
              <a16:creationId xmlns:a16="http://schemas.microsoft.com/office/drawing/2014/main" id="{1F41C176-57D8-4D60-ADDF-1790BEE94CBC}"/>
            </a:ext>
          </a:extLst>
        </cdr:cNvPr>
        <cdr:cNvSpPr txBox="1"/>
      </cdr:nvSpPr>
      <cdr:spPr>
        <a:xfrm xmlns:a="http://schemas.openxmlformats.org/drawingml/2006/main" rot="16200000">
          <a:off x="4245315" y="2208225"/>
          <a:ext cx="1521282" cy="166864"/>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1">
                  <a:lumMod val="75000"/>
                  <a:lumOff val="25000"/>
                </a:schemeClr>
              </a:solidFill>
              <a:latin typeface="Arial" panose="020B0604020202020204" pitchFamily="34" charset="0"/>
              <a:cs typeface="Arial" panose="020B0604020202020204" pitchFamily="34" charset="0"/>
            </a:rPr>
            <a:t>Adv. Dev.</a:t>
          </a:r>
        </a:p>
      </cdr:txBody>
    </cdr:sp>
  </cdr:relSizeAnchor>
  <cdr:relSizeAnchor xmlns:cdr="http://schemas.openxmlformats.org/drawingml/2006/chartDrawing">
    <cdr:from>
      <cdr:x>0.79504</cdr:x>
      <cdr:y>0.45106</cdr:y>
    </cdr:from>
    <cdr:to>
      <cdr:x>0.82307</cdr:x>
      <cdr:y>0.90119</cdr:y>
    </cdr:to>
    <cdr:sp macro="" textlink="">
      <cdr:nvSpPr>
        <cdr:cNvPr id="13" name="TextBox 2">
          <a:extLst xmlns:a="http://schemas.openxmlformats.org/drawingml/2006/main">
            <a:ext uri="{FF2B5EF4-FFF2-40B4-BE49-F238E27FC236}">
              <a16:creationId xmlns:a16="http://schemas.microsoft.com/office/drawing/2014/main" id="{8C48B6E6-0CA2-4456-9E8F-FD32B2E801C1}"/>
            </a:ext>
          </a:extLst>
        </cdr:cNvPr>
        <cdr:cNvSpPr txBox="1"/>
      </cdr:nvSpPr>
      <cdr:spPr>
        <a:xfrm xmlns:a="http://schemas.openxmlformats.org/drawingml/2006/main" rot="16200000">
          <a:off x="4055671" y="2201635"/>
          <a:ext cx="1521283" cy="166863"/>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0" tIns="0" rIns="0" bIns="0"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000" b="0" i="0">
              <a:solidFill>
                <a:schemeClr val="tx1">
                  <a:lumMod val="75000"/>
                  <a:lumOff val="25000"/>
                </a:schemeClr>
              </a:solidFill>
              <a:latin typeface="Arial" panose="020B0604020202020204" pitchFamily="34" charset="0"/>
              <a:cs typeface="Arial" panose="020B0604020202020204" pitchFamily="34" charset="0"/>
            </a:rPr>
            <a:t>Under Const.</a:t>
          </a:r>
        </a:p>
      </cdr:txBody>
    </cdr:sp>
  </cdr:relSizeAnchor>
</c:userShapes>
</file>

<file path=xl/drawings/drawing4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9</xdr:col>
      <xdr:colOff>469900</xdr:colOff>
      <xdr:row>25</xdr:row>
      <xdr:rowOff>147995</xdr:rowOff>
    </xdr:to>
    <xdr:pic>
      <xdr:nvPicPr>
        <xdr:cNvPr id="2" name="Picture 1">
          <a:extLst>
            <a:ext uri="{FF2B5EF4-FFF2-40B4-BE49-F238E27FC236}">
              <a16:creationId xmlns:a16="http://schemas.microsoft.com/office/drawing/2014/main" id="{ABA3088F-70EF-454E-9810-7031D7137B8D}"/>
            </a:ext>
          </a:extLst>
        </xdr:cNvPr>
        <xdr:cNvPicPr>
          <a:picLocks noChangeAspect="1"/>
        </xdr:cNvPicPr>
      </xdr:nvPicPr>
      <xdr:blipFill>
        <a:blip xmlns:r="http://schemas.openxmlformats.org/officeDocument/2006/relationships" r:embed="rId1"/>
        <a:stretch>
          <a:fillRect/>
        </a:stretch>
      </xdr:blipFill>
      <xdr:spPr>
        <a:xfrm>
          <a:off x="0" y="182880"/>
          <a:ext cx="5819140" cy="4171355"/>
        </a:xfrm>
        <a:prstGeom prst="rect">
          <a:avLst/>
        </a:prstGeom>
        <a:solidFill>
          <a:srgbClr val="92D050"/>
        </a:solidFill>
      </xdr:spPr>
    </xdr:pic>
    <xdr:clientData/>
  </xdr:twoCellAnchor>
  <xdr:twoCellAnchor editAs="oneCell">
    <xdr:from>
      <xdr:col>9</xdr:col>
      <xdr:colOff>469900</xdr:colOff>
      <xdr:row>0</xdr:row>
      <xdr:rowOff>165101</xdr:rowOff>
    </xdr:from>
    <xdr:to>
      <xdr:col>19</xdr:col>
      <xdr:colOff>495300</xdr:colOff>
      <xdr:row>25</xdr:row>
      <xdr:rowOff>159899</xdr:rowOff>
    </xdr:to>
    <xdr:pic>
      <xdr:nvPicPr>
        <xdr:cNvPr id="3" name="Picture 2">
          <a:extLst>
            <a:ext uri="{FF2B5EF4-FFF2-40B4-BE49-F238E27FC236}">
              <a16:creationId xmlns:a16="http://schemas.microsoft.com/office/drawing/2014/main" id="{941D3089-74F4-46D1-83DC-AAFC9393E1A3}"/>
            </a:ext>
          </a:extLst>
        </xdr:cNvPr>
        <xdr:cNvPicPr>
          <a:picLocks noChangeAspect="1"/>
        </xdr:cNvPicPr>
      </xdr:nvPicPr>
      <xdr:blipFill>
        <a:blip xmlns:r="http://schemas.openxmlformats.org/officeDocument/2006/relationships" r:embed="rId2"/>
        <a:stretch>
          <a:fillRect/>
        </a:stretch>
      </xdr:blipFill>
      <xdr:spPr>
        <a:xfrm>
          <a:off x="5819140" y="165101"/>
          <a:ext cx="5969000" cy="4201038"/>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xdr:from>
      <xdr:col>0</xdr:col>
      <xdr:colOff>38100</xdr:colOff>
      <xdr:row>2</xdr:row>
      <xdr:rowOff>23308</xdr:rowOff>
    </xdr:from>
    <xdr:to>
      <xdr:col>8</xdr:col>
      <xdr:colOff>389282</xdr:colOff>
      <xdr:row>19</xdr:row>
      <xdr:rowOff>114748</xdr:rowOff>
    </xdr:to>
    <xdr:graphicFrame macro="">
      <xdr:nvGraphicFramePr>
        <xdr:cNvPr id="2" name="Chart 1">
          <a:extLst>
            <a:ext uri="{FF2B5EF4-FFF2-40B4-BE49-F238E27FC236}">
              <a16:creationId xmlns:a16="http://schemas.microsoft.com/office/drawing/2014/main" id="{22C8E50E-D5A1-487A-B05D-742DC546F86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10</xdr:col>
      <xdr:colOff>76199</xdr:colOff>
      <xdr:row>1</xdr:row>
      <xdr:rowOff>50800</xdr:rowOff>
    </xdr:from>
    <xdr:to>
      <xdr:col>18</xdr:col>
      <xdr:colOff>131120</xdr:colOff>
      <xdr:row>20</xdr:row>
      <xdr:rowOff>12700</xdr:rowOff>
    </xdr:to>
    <xdr:pic>
      <xdr:nvPicPr>
        <xdr:cNvPr id="3" name="Picture 2">
          <a:extLst>
            <a:ext uri="{FF2B5EF4-FFF2-40B4-BE49-F238E27FC236}">
              <a16:creationId xmlns:a16="http://schemas.microsoft.com/office/drawing/2014/main" id="{A355A002-69FF-4037-B574-97779AA0912B}"/>
            </a:ext>
          </a:extLst>
        </xdr:cNvPr>
        <xdr:cNvPicPr>
          <a:picLocks noChangeAspect="1"/>
        </xdr:cNvPicPr>
      </xdr:nvPicPr>
      <xdr:blipFill>
        <a:blip xmlns:r="http://schemas.openxmlformats.org/officeDocument/2006/relationships" r:embed="rId2"/>
        <a:stretch>
          <a:fillRect/>
        </a:stretch>
      </xdr:blipFill>
      <xdr:spPr>
        <a:xfrm>
          <a:off x="7513319" y="233680"/>
          <a:ext cx="5053641" cy="3436620"/>
        </a:xfrm>
        <a:prstGeom prst="rect">
          <a:avLst/>
        </a:prstGeom>
      </xdr:spPr>
    </xdr:pic>
    <xdr:clientData/>
  </xdr:twoCellAnchor>
</xdr:wsDr>
</file>

<file path=xl/drawings/drawing51.xml><?xml version="1.0" encoding="utf-8"?>
<c:userShapes xmlns:c="http://schemas.openxmlformats.org/drawingml/2006/chart">
  <cdr:relSizeAnchor xmlns:cdr="http://schemas.openxmlformats.org/drawingml/2006/chartDrawing">
    <cdr:from>
      <cdr:x>0.01619</cdr:x>
      <cdr:y>0</cdr:y>
    </cdr:from>
    <cdr:to>
      <cdr:x>0.213</cdr:x>
      <cdr:y>0.06651</cdr:y>
    </cdr:to>
    <cdr:sp macro="" textlink="">
      <cdr:nvSpPr>
        <cdr:cNvPr id="5" name="TextBox 1"/>
        <cdr:cNvSpPr txBox="1"/>
      </cdr:nvSpPr>
      <cdr:spPr>
        <a:xfrm xmlns:a="http://schemas.openxmlformats.org/drawingml/2006/main">
          <a:off x="96239" y="0"/>
          <a:ext cx="1169759" cy="212860"/>
        </a:xfrm>
        <a:prstGeom xmlns:a="http://schemas.openxmlformats.org/drawingml/2006/main" prst="rect">
          <a:avLst/>
        </a:prstGeom>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solidFill>
              <a:latin typeface="Arial" panose="020B0604020202020204" pitchFamily="34" charset="0"/>
              <a:cs typeface="Arial" panose="020B0604020202020204" pitchFamily="34" charset="0"/>
            </a:rPr>
            <a:t>% of turbines</a:t>
          </a:r>
        </a:p>
      </cdr:txBody>
    </cdr:sp>
  </cdr:relSizeAnchor>
  <cdr:relSizeAnchor xmlns:cdr="http://schemas.openxmlformats.org/drawingml/2006/chartDrawing">
    <cdr:from>
      <cdr:x>0.54231</cdr:x>
      <cdr:y>0.00658</cdr:y>
    </cdr:from>
    <cdr:to>
      <cdr:x>0.80768</cdr:x>
      <cdr:y>0.08161</cdr:y>
    </cdr:to>
    <cdr:sp macro="" textlink="">
      <cdr:nvSpPr>
        <cdr:cNvPr id="13" name="TextBox 1"/>
        <cdr:cNvSpPr txBox="1"/>
      </cdr:nvSpPr>
      <cdr:spPr>
        <a:xfrm xmlns:a="http://schemas.openxmlformats.org/drawingml/2006/main">
          <a:off x="3223259" y="21058"/>
          <a:ext cx="1577268" cy="240113"/>
        </a:xfrm>
        <a:prstGeom xmlns:a="http://schemas.openxmlformats.org/drawingml/2006/main" prst="rect">
          <a:avLst/>
        </a:prstGeom>
      </cdr:spPr>
      <cdr:txBody>
        <a:bodyPr xmlns:a="http://schemas.openxmlformats.org/drawingml/2006/main" wrap="square" lIns="0" tIns="0" rIns="0" bIns="0"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a:solidFill>
                <a:schemeClr val="tx1"/>
              </a:solidFill>
              <a:latin typeface="Arial" panose="020B0604020202020204" pitchFamily="34" charset="0"/>
              <a:cs typeface="Arial" panose="020B0604020202020204" pitchFamily="34" charset="0"/>
            </a:rPr>
            <a:t>Average Total height (feet)</a:t>
          </a:r>
        </a:p>
      </cdr:txBody>
    </cdr:sp>
  </cdr:relSizeAnchor>
</c:userShapes>
</file>

<file path=xl/drawings/drawing52.xml><?xml version="1.0" encoding="utf-8"?>
<xdr:wsDr xmlns:xdr="http://schemas.openxmlformats.org/drawingml/2006/spreadsheetDrawing" xmlns:a="http://schemas.openxmlformats.org/drawingml/2006/main">
  <xdr:twoCellAnchor>
    <xdr:from>
      <xdr:col>0</xdr:col>
      <xdr:colOff>20320</xdr:colOff>
      <xdr:row>1</xdr:row>
      <xdr:rowOff>124777</xdr:rowOff>
    </xdr:from>
    <xdr:to>
      <xdr:col>5</xdr:col>
      <xdr:colOff>20320</xdr:colOff>
      <xdr:row>20</xdr:row>
      <xdr:rowOff>104457</xdr:rowOff>
    </xdr:to>
    <xdr:graphicFrame macro="">
      <xdr:nvGraphicFramePr>
        <xdr:cNvPr id="6" name="Chart 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3.xml><?xml version="1.0" encoding="utf-8"?>
<c:userShapes xmlns:c="http://schemas.openxmlformats.org/drawingml/2006/chart">
  <cdr:relSizeAnchor xmlns:cdr="http://schemas.openxmlformats.org/drawingml/2006/chartDrawing">
    <cdr:from>
      <cdr:x>0</cdr:x>
      <cdr:y>0</cdr:y>
    </cdr:from>
    <cdr:to>
      <cdr:x>0.42564</cdr:x>
      <cdr:y>0.10704</cdr:y>
    </cdr:to>
    <cdr:sp macro="" textlink="">
      <cdr:nvSpPr>
        <cdr:cNvPr id="2" name="TextBox 1"/>
        <cdr:cNvSpPr txBox="1"/>
      </cdr:nvSpPr>
      <cdr:spPr>
        <a:xfrm xmlns:a="http://schemas.openxmlformats.org/drawingml/2006/main">
          <a:off x="0" y="0"/>
          <a:ext cx="2529840" cy="342582"/>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Project Capacity (MW) and Numer of Turbines (#)</a:t>
          </a:r>
        </a:p>
      </cdr:txBody>
    </cdr:sp>
  </cdr:relSizeAnchor>
</c:userShapes>
</file>

<file path=xl/drawings/drawing54.xml><?xml version="1.0" encoding="utf-8"?>
<xdr:wsDr xmlns:xdr="http://schemas.openxmlformats.org/drawingml/2006/spreadsheetDrawing" xmlns:a="http://schemas.openxmlformats.org/drawingml/2006/main">
  <xdr:twoCellAnchor>
    <xdr:from>
      <xdr:col>0</xdr:col>
      <xdr:colOff>28575</xdr:colOff>
      <xdr:row>1</xdr:row>
      <xdr:rowOff>78961</xdr:rowOff>
    </xdr:from>
    <xdr:to>
      <xdr:col>11</xdr:col>
      <xdr:colOff>30480</xdr:colOff>
      <xdr:row>20</xdr:row>
      <xdr:rowOff>59293</xdr:rowOff>
    </xdr:to>
    <xdr:grpSp>
      <xdr:nvGrpSpPr>
        <xdr:cNvPr id="2" name="Group 1">
          <a:extLst>
            <a:ext uri="{FF2B5EF4-FFF2-40B4-BE49-F238E27FC236}">
              <a16:creationId xmlns:a16="http://schemas.microsoft.com/office/drawing/2014/main" id="{00000000-0008-0000-2000-000002000000}"/>
            </a:ext>
          </a:extLst>
        </xdr:cNvPr>
        <xdr:cNvGrpSpPr/>
      </xdr:nvGrpSpPr>
      <xdr:grpSpPr>
        <a:xfrm>
          <a:off x="28575" y="261841"/>
          <a:ext cx="6656705" cy="3201052"/>
          <a:chOff x="28575" y="261841"/>
          <a:chExt cx="6778625" cy="3201052"/>
        </a:xfrm>
      </xdr:grpSpPr>
      <xdr:graphicFrame macro="">
        <xdr:nvGraphicFramePr>
          <xdr:cNvPr id="3" name="Chart 2">
            <a:extLst>
              <a:ext uri="{FF2B5EF4-FFF2-40B4-BE49-F238E27FC236}">
                <a16:creationId xmlns:a16="http://schemas.microsoft.com/office/drawing/2014/main" id="{00000000-0008-0000-2000-000003000000}"/>
              </a:ext>
            </a:extLst>
          </xdr:cNvPr>
          <xdr:cNvGraphicFramePr>
            <a:graphicFrameLocks/>
          </xdr:cNvGraphicFramePr>
        </xdr:nvGraphicFramePr>
        <xdr:xfrm>
          <a:off x="1625600" y="262493"/>
          <a:ext cx="5181600"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00000000-0008-0000-2000-000004000000}"/>
              </a:ext>
            </a:extLst>
          </xdr:cNvPr>
          <xdr:cNvGraphicFramePr>
            <a:graphicFrameLocks/>
          </xdr:cNvGraphicFramePr>
        </xdr:nvGraphicFramePr>
        <xdr:xfrm>
          <a:off x="28575" y="261841"/>
          <a:ext cx="5071745" cy="3200400"/>
        </xdr:xfrm>
        <a:graphic>
          <a:graphicData uri="http://schemas.openxmlformats.org/drawingml/2006/chart">
            <c:chart xmlns:c="http://schemas.openxmlformats.org/drawingml/2006/chart" xmlns:r="http://schemas.openxmlformats.org/officeDocument/2006/relationships" r:id="rId2"/>
          </a:graphicData>
        </a:graphic>
      </xdr:graphicFrame>
      <xdr:cxnSp macro="">
        <xdr:nvCxnSpPr>
          <xdr:cNvPr id="5" name="Straight Connector 4">
            <a:extLst>
              <a:ext uri="{FF2B5EF4-FFF2-40B4-BE49-F238E27FC236}">
                <a16:creationId xmlns:a16="http://schemas.microsoft.com/office/drawing/2014/main" id="{00000000-0008-0000-2000-000005000000}"/>
              </a:ext>
            </a:extLst>
          </xdr:cNvPr>
          <xdr:cNvCxnSpPr/>
        </xdr:nvCxnSpPr>
        <xdr:spPr>
          <a:xfrm>
            <a:off x="5018725" y="624222"/>
            <a:ext cx="0" cy="2225046"/>
          </a:xfrm>
          <a:prstGeom prst="line">
            <a:avLst/>
          </a:prstGeom>
          <a:ln>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55.xml><?xml version="1.0" encoding="utf-8"?>
<c:userShapes xmlns:c="http://schemas.openxmlformats.org/drawingml/2006/chart">
  <cdr:relSizeAnchor xmlns:cdr="http://schemas.openxmlformats.org/drawingml/2006/chartDrawing">
    <cdr:from>
      <cdr:x>0.28877</cdr:x>
      <cdr:y>0.05455</cdr:y>
    </cdr:from>
    <cdr:to>
      <cdr:x>0.48107</cdr:x>
      <cdr:y>0.11528</cdr:y>
    </cdr:to>
    <cdr:sp macro="" textlink="">
      <cdr:nvSpPr>
        <cdr:cNvPr id="6" name="TextBox 1"/>
        <cdr:cNvSpPr txBox="1"/>
      </cdr:nvSpPr>
      <cdr:spPr>
        <a:xfrm xmlns:a="http://schemas.openxmlformats.org/drawingml/2006/main">
          <a:off x="1716315" y="175984"/>
          <a:ext cx="1143000" cy="195942"/>
        </a:xfrm>
        <a:prstGeom xmlns:a="http://schemas.openxmlformats.org/drawingml/2006/main" prst="rect">
          <a:avLst/>
        </a:prstGeom>
      </cdr:spPr>
      <cdr:txBody>
        <a:bodyPr xmlns:a="http://schemas.openxmlformats.org/drawingml/2006/main" wrap="square" lIns="0" tIns="0" rIns="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i="0">
              <a:sym typeface="Symbol" panose="05050102010706020507" pitchFamily="18" charset="2"/>
            </a:rPr>
            <a:t></a:t>
          </a:r>
          <a:r>
            <a:rPr lang="en-US" sz="1100" i="0"/>
            <a:t> left axis</a:t>
          </a:r>
        </a:p>
      </cdr:txBody>
    </cdr:sp>
  </cdr:relSizeAnchor>
  <cdr:relSizeAnchor xmlns:cdr="http://schemas.openxmlformats.org/drawingml/2006/chartDrawing">
    <cdr:from>
      <cdr:x>0.68837</cdr:x>
      <cdr:y>0.01004</cdr:y>
    </cdr:from>
    <cdr:to>
      <cdr:x>1</cdr:x>
      <cdr:y>0.07365</cdr:y>
    </cdr:to>
    <cdr:sp macro="" textlink="">
      <cdr:nvSpPr>
        <cdr:cNvPr id="7" name="TextBox 1"/>
        <cdr:cNvSpPr txBox="1"/>
      </cdr:nvSpPr>
      <cdr:spPr>
        <a:xfrm xmlns:a="http://schemas.openxmlformats.org/drawingml/2006/main">
          <a:off x="3517920" y="32148"/>
          <a:ext cx="1592560" cy="203568"/>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Specific power (W/m</a:t>
          </a:r>
          <a:r>
            <a:rPr lang="en-US" sz="1000" i="0" baseline="30000">
              <a:solidFill>
                <a:sysClr val="windowText" lastClr="000000"/>
              </a:solidFill>
              <a:latin typeface="Arial" panose="020B0604020202020204" pitchFamily="34" charset="0"/>
              <a:cs typeface="Arial" panose="020B0604020202020204" pitchFamily="34" charset="0"/>
              <a:sym typeface="Symbol" panose="05050102010706020507" pitchFamily="18" charset="2"/>
            </a:rPr>
            <a:t>2</a:t>
          </a:r>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a:t>
          </a:r>
          <a:endParaRPr lang="en-US" sz="1000" i="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56.xml><?xml version="1.0" encoding="utf-8"?>
<c:userShapes xmlns:c="http://schemas.openxmlformats.org/drawingml/2006/chart">
  <cdr:relSizeAnchor xmlns:cdr="http://schemas.openxmlformats.org/drawingml/2006/chartDrawing">
    <cdr:from>
      <cdr:x>0.61759</cdr:x>
      <cdr:y>0.11251</cdr:y>
    </cdr:from>
    <cdr:to>
      <cdr:x>0.61759</cdr:x>
      <cdr:y>0.80775</cdr:y>
    </cdr:to>
    <cdr:cxnSp macro="">
      <cdr:nvCxnSpPr>
        <cdr:cNvPr id="3" name="Straight Connector 2">
          <a:extLst xmlns:a="http://schemas.openxmlformats.org/drawingml/2006/main">
            <a:ext uri="{FF2B5EF4-FFF2-40B4-BE49-F238E27FC236}">
              <a16:creationId xmlns:a16="http://schemas.microsoft.com/office/drawing/2014/main" id="{49778121-2240-42EA-A50D-E284AD94CBC2}"/>
            </a:ext>
          </a:extLst>
        </cdr:cNvPr>
        <cdr:cNvCxnSpPr/>
      </cdr:nvCxnSpPr>
      <cdr:spPr>
        <a:xfrm xmlns:a="http://schemas.openxmlformats.org/drawingml/2006/main">
          <a:off x="3088325" y="360062"/>
          <a:ext cx="0" cy="2225046"/>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cdr:x>
      <cdr:y>0.01315</cdr:y>
    </cdr:from>
    <cdr:to>
      <cdr:x>0.42438</cdr:x>
      <cdr:y>0.06419</cdr:y>
    </cdr:to>
    <cdr:sp macro="" textlink="">
      <cdr:nvSpPr>
        <cdr:cNvPr id="7" name="TextBox 1"/>
        <cdr:cNvSpPr txBox="1"/>
      </cdr:nvSpPr>
      <cdr:spPr>
        <a:xfrm xmlns:a="http://schemas.openxmlformats.org/drawingml/2006/main">
          <a:off x="0" y="42093"/>
          <a:ext cx="2152347" cy="163348"/>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i="0">
              <a:solidFill>
                <a:sysClr val="windowText" lastClr="000000"/>
              </a:solidFill>
              <a:latin typeface="Arial" panose="020B0604020202020204" pitchFamily="34" charset="0"/>
              <a:cs typeface="Arial" panose="020B0604020202020204" pitchFamily="34" charset="0"/>
              <a:sym typeface="Symbol" panose="05050102010706020507" pitchFamily="18" charset="2"/>
            </a:rPr>
            <a:t>Hub height &amp; rotor diameter (m)</a:t>
          </a:r>
          <a:endParaRPr lang="en-US" sz="1000" i="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0.73878</cdr:x>
      <cdr:y>0.01333</cdr:y>
    </cdr:from>
    <cdr:to>
      <cdr:x>0.97562</cdr:x>
      <cdr:y>0.07692</cdr:y>
    </cdr:to>
    <cdr:sp macro="" textlink="">
      <cdr:nvSpPr>
        <cdr:cNvPr id="8" name="TextBox 1"/>
        <cdr:cNvSpPr txBox="1"/>
      </cdr:nvSpPr>
      <cdr:spPr>
        <a:xfrm xmlns:a="http://schemas.openxmlformats.org/drawingml/2006/main">
          <a:off x="3694353" y="42649"/>
          <a:ext cx="1184351" cy="203510"/>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91440" tIns="0" rIns="91440" bIns="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i="0">
              <a:latin typeface="Arial" panose="020B0604020202020204" pitchFamily="34" charset="0"/>
              <a:cs typeface="Arial" panose="020B0604020202020204" pitchFamily="34" charset="0"/>
              <a:sym typeface="Symbol" panose="05050102010706020507" pitchFamily="18" charset="2"/>
            </a:rPr>
            <a:t>Capacity (MW)</a:t>
          </a:r>
          <a:endParaRPr lang="en-US" sz="1000" i="0">
            <a:latin typeface="Arial" panose="020B0604020202020204" pitchFamily="34" charset="0"/>
            <a:cs typeface="Arial" panose="020B0604020202020204" pitchFamily="34" charset="0"/>
          </a:endParaRPr>
        </a:p>
      </cdr:txBody>
    </cdr:sp>
  </cdr:relSizeAnchor>
</c:userShapes>
</file>

<file path=xl/drawings/drawing57.xml><?xml version="1.0" encoding="utf-8"?>
<xdr:wsDr xmlns:xdr="http://schemas.openxmlformats.org/drawingml/2006/spreadsheetDrawing" xmlns:a="http://schemas.openxmlformats.org/drawingml/2006/main">
  <xdr:twoCellAnchor>
    <xdr:from>
      <xdr:col>0</xdr:col>
      <xdr:colOff>19049</xdr:colOff>
      <xdr:row>2</xdr:row>
      <xdr:rowOff>28575</xdr:rowOff>
    </xdr:from>
    <xdr:to>
      <xdr:col>9</xdr:col>
      <xdr:colOff>105409</xdr:colOff>
      <xdr:row>21</xdr:row>
      <xdr:rowOff>38735</xdr:rowOff>
    </xdr:to>
    <xdr:graphicFrame macro="">
      <xdr:nvGraphicFramePr>
        <xdr:cNvPr id="2" name="Chart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8.xml><?xml version="1.0" encoding="utf-8"?>
<c:userShapes xmlns:c="http://schemas.openxmlformats.org/drawingml/2006/chart">
  <cdr:relSizeAnchor xmlns:cdr="http://schemas.openxmlformats.org/drawingml/2006/chartDrawing">
    <cdr:from>
      <cdr:x>0</cdr:x>
      <cdr:y>0</cdr:y>
    </cdr:from>
    <cdr:to>
      <cdr:x>0.23676</cdr:x>
      <cdr:y>0.0599</cdr:y>
    </cdr:to>
    <cdr:sp macro="" textlink="">
      <cdr:nvSpPr>
        <cdr:cNvPr id="19457" name="Text Box 1"/>
        <cdr:cNvSpPr txBox="1">
          <a:spLocks xmlns:a="http://schemas.openxmlformats.org/drawingml/2006/main" noChangeArrowheads="1"/>
        </cdr:cNvSpPr>
      </cdr:nvSpPr>
      <cdr:spPr bwMode="auto">
        <a:xfrm xmlns:a="http://schemas.openxmlformats.org/drawingml/2006/main">
          <a:off x="0" y="0"/>
          <a:ext cx="1413510" cy="17526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0" tIns="0" rIns="0" bIns="0" anchor="t"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Capacity Factor in 2021</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0.00025</cdr:x>
      <cdr:y>0.87116</cdr:y>
    </cdr:from>
    <cdr:to>
      <cdr:x>0.00025</cdr:x>
      <cdr:y>0.87116</cdr:y>
    </cdr:to>
    <cdr:sp macro="" textlink="">
      <cdr:nvSpPr>
        <cdr:cNvPr id="3" name="TextBox 2"/>
        <cdr:cNvSpPr txBox="1"/>
      </cdr:nvSpPr>
      <cdr:spPr>
        <a:xfrm xmlns:a="http://schemas.openxmlformats.org/drawingml/2006/main">
          <a:off x="1" y="2887980"/>
          <a:ext cx="594360" cy="266700"/>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pPr algn="r">
            <a:lnSpc>
              <a:spcPts val="700"/>
            </a:lnSpc>
          </a:pPr>
          <a:r>
            <a:rPr lang="en-US" sz="900" b="1"/>
            <a:t>COD:</a:t>
          </a:r>
        </a:p>
        <a:p xmlns:a="http://schemas.openxmlformats.org/drawingml/2006/main">
          <a:pPr algn="r">
            <a:lnSpc>
              <a:spcPts val="800"/>
            </a:lnSpc>
          </a:pPr>
          <a:r>
            <a:rPr lang="en-US" sz="900" b="1"/>
            <a:t># of GW:</a:t>
          </a:r>
        </a:p>
      </cdr:txBody>
    </cdr:sp>
  </cdr:relSizeAnchor>
  <cdr:relSizeAnchor xmlns:cdr="http://schemas.openxmlformats.org/drawingml/2006/chartDrawing">
    <cdr:from>
      <cdr:x>0.37624</cdr:x>
      <cdr:y>0.93155</cdr:y>
    </cdr:from>
    <cdr:to>
      <cdr:x>0.76683</cdr:x>
      <cdr:y>1</cdr:y>
    </cdr:to>
    <cdr:sp macro="" textlink="">
      <cdr:nvSpPr>
        <cdr:cNvPr id="4" name="Text Box 1"/>
        <cdr:cNvSpPr txBox="1">
          <a:spLocks xmlns:a="http://schemas.openxmlformats.org/drawingml/2006/main" noChangeArrowheads="1"/>
        </cdr:cNvSpPr>
      </cdr:nvSpPr>
      <cdr:spPr bwMode="auto">
        <a:xfrm xmlns:a="http://schemas.openxmlformats.org/drawingml/2006/main">
          <a:off x="2236224" y="2981324"/>
          <a:ext cx="2321489" cy="219075"/>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0" tIns="9144" rIns="18288" bIns="9144"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 (COD Year)</a:t>
          </a:r>
        </a:p>
      </cdr:txBody>
    </cdr:sp>
  </cdr:relSizeAnchor>
  <cdr:relSizeAnchor xmlns:cdr="http://schemas.openxmlformats.org/drawingml/2006/chartDrawing">
    <cdr:from>
      <cdr:x>0.49867</cdr:x>
      <cdr:y>0.10333</cdr:y>
    </cdr:from>
    <cdr:to>
      <cdr:x>0.68739</cdr:x>
      <cdr:y>0.21444</cdr:y>
    </cdr:to>
    <cdr:sp macro="" textlink="">
      <cdr:nvSpPr>
        <cdr:cNvPr id="5" name="Text Box 1"/>
        <cdr:cNvSpPr txBox="1">
          <a:spLocks xmlns:a="http://schemas.openxmlformats.org/drawingml/2006/main" noChangeArrowheads="1"/>
        </cdr:cNvSpPr>
      </cdr:nvSpPr>
      <cdr:spPr bwMode="auto">
        <a:xfrm xmlns:a="http://schemas.openxmlformats.org/drawingml/2006/main">
          <a:off x="2963872" y="311794"/>
          <a:ext cx="1121720" cy="335271"/>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6">
                  <a:lumMod val="50000"/>
                </a:schemeClr>
              </a:solidFill>
              <a:latin typeface="Arial" panose="020B0604020202020204" pitchFamily="34" charset="0"/>
              <a:cs typeface="Arial" panose="020B0604020202020204" pitchFamily="34" charset="0"/>
            </a:rPr>
            <a:t>Individual projects (by COD year)</a:t>
          </a:r>
          <a:endParaRPr lang="en-US" sz="1000" b="0">
            <a:solidFill>
              <a:schemeClr val="accent6">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0.56493</cdr:x>
      <cdr:y>0.72005</cdr:y>
    </cdr:from>
    <cdr:to>
      <cdr:x>0.99292</cdr:x>
      <cdr:y>0.78348</cdr:y>
    </cdr:to>
    <cdr:sp macro="" textlink="">
      <cdr:nvSpPr>
        <cdr:cNvPr id="6" name="Text Box 1"/>
        <cdr:cNvSpPr txBox="1">
          <a:spLocks xmlns:a="http://schemas.openxmlformats.org/drawingml/2006/main" noChangeArrowheads="1"/>
        </cdr:cNvSpPr>
      </cdr:nvSpPr>
      <cdr:spPr bwMode="auto">
        <a:xfrm xmlns:a="http://schemas.openxmlformats.org/drawingml/2006/main">
          <a:off x="3346597" y="2130699"/>
          <a:ext cx="2535377" cy="187686"/>
        </a:xfrm>
        <a:prstGeom xmlns:a="http://schemas.openxmlformats.org/drawingml/2006/main" prst="rect">
          <a:avLst/>
        </a:prstGeom>
        <a:solidFill xmlns:a="http://schemas.openxmlformats.org/drawingml/2006/main">
          <a:schemeClr val="bg1">
            <a:alpha val="86000"/>
          </a:schemeClr>
        </a:solidFill>
        <a:ln xmlns:a="http://schemas.openxmlformats.org/drawingml/2006/main">
          <a:noFill/>
        </a:ln>
        <a:effectLst xmlns:a="http://schemas.openxmlformats.org/drawingml/2006/main"/>
      </cdr:spPr>
      <cdr:txBody>
        <a:bodyPr xmlns:a="http://schemas.openxmlformats.org/drawingml/2006/main" vert="horz" wrap="square" lIns="0" tIns="0" rIns="0" bIns="0" anchor="ctr" anchorCtr="1"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1">
                  <a:lumMod val="50000"/>
                </a:schemeClr>
              </a:solidFill>
              <a:latin typeface="Arial" panose="020B0604020202020204" pitchFamily="34" charset="0"/>
              <a:cs typeface="Arial" panose="020B0604020202020204" pitchFamily="34" charset="0"/>
            </a:rPr>
            <a:t>Generation-weighted average (by COD year)</a:t>
          </a:r>
          <a:endParaRPr lang="en-US" sz="1000" b="0">
            <a:solidFill>
              <a:schemeClr val="accent1">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0.08526</cdr:x>
      <cdr:y>0.10268</cdr:y>
    </cdr:from>
    <cdr:to>
      <cdr:x>0.35064</cdr:x>
      <cdr:y>0.20684</cdr:y>
    </cdr:to>
    <cdr:sp macro="" textlink="">
      <cdr:nvSpPr>
        <cdr:cNvPr id="7" name="Text Box 1"/>
        <cdr:cNvSpPr txBox="1">
          <a:spLocks xmlns:a="http://schemas.openxmlformats.org/drawingml/2006/main" noChangeArrowheads="1"/>
        </cdr:cNvSpPr>
      </cdr:nvSpPr>
      <cdr:spPr bwMode="auto">
        <a:xfrm xmlns:a="http://schemas.openxmlformats.org/drawingml/2006/main">
          <a:off x="506751" y="309839"/>
          <a:ext cx="1577320" cy="314305"/>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tx1"/>
              </a:solidFill>
              <a:latin typeface="Arial" panose="020B0604020202020204" pitchFamily="34" charset="0"/>
              <a:cs typeface="Arial" panose="020B0604020202020204" pitchFamily="34" charset="0"/>
            </a:rPr>
            <a:t>Fleet-wide average</a:t>
          </a:r>
        </a:p>
        <a:p xmlns:a="http://schemas.openxmlformats.org/drawingml/2006/main">
          <a:pPr algn="ctr" rtl="0">
            <a:defRPr sz="1000"/>
          </a:pPr>
          <a:r>
            <a:rPr lang="en-US" sz="1000" b="0" i="0" u="none" strike="noStrike" baseline="0">
              <a:solidFill>
                <a:schemeClr val="tx1"/>
              </a:solidFill>
              <a:latin typeface="Arial" panose="020B0604020202020204" pitchFamily="34" charset="0"/>
              <a:cs typeface="Arial" panose="020B0604020202020204" pitchFamily="34" charset="0"/>
            </a:rPr>
            <a:t>(across all COD years)</a:t>
          </a:r>
          <a:endParaRPr lang="en-US" sz="1000" b="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0.16882</cdr:x>
      <cdr:y>0.20842</cdr:y>
    </cdr:from>
    <cdr:to>
      <cdr:x>0.17752</cdr:x>
      <cdr:y>0.36939</cdr:y>
    </cdr:to>
    <cdr:cxnSp macro="">
      <cdr:nvCxnSpPr>
        <cdr:cNvPr id="8" name="Straight Connector 7">
          <a:extLst xmlns:a="http://schemas.openxmlformats.org/drawingml/2006/main">
            <a:ext uri="{FF2B5EF4-FFF2-40B4-BE49-F238E27FC236}">
              <a16:creationId xmlns:a16="http://schemas.microsoft.com/office/drawing/2014/main" id="{A931079B-6F00-4696-A369-56533CA57FD4}"/>
            </a:ext>
          </a:extLst>
        </cdr:cNvPr>
        <cdr:cNvCxnSpPr/>
      </cdr:nvCxnSpPr>
      <cdr:spPr>
        <a:xfrm xmlns:a="http://schemas.openxmlformats.org/drawingml/2006/main">
          <a:off x="1006051" y="671804"/>
          <a:ext cx="51859" cy="518821"/>
        </a:xfrm>
        <a:prstGeom xmlns:a="http://schemas.openxmlformats.org/drawingml/2006/main" prst="line">
          <a:avLst/>
        </a:prstGeom>
        <a:ln xmlns:a="http://schemas.openxmlformats.org/drawingml/2006/main">
          <a:solidFill>
            <a:schemeClr val="tx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0.68739</cdr:x>
      <cdr:y>0.15888</cdr:y>
    </cdr:from>
    <cdr:to>
      <cdr:x>0.71165</cdr:x>
      <cdr:y>0.17561</cdr:y>
    </cdr:to>
    <cdr:cxnSp macro="">
      <cdr:nvCxnSpPr>
        <cdr:cNvPr id="9" name="Straight Connector 8">
          <a:extLst xmlns:a="http://schemas.openxmlformats.org/drawingml/2006/main">
            <a:ext uri="{FF2B5EF4-FFF2-40B4-BE49-F238E27FC236}">
              <a16:creationId xmlns:a16="http://schemas.microsoft.com/office/drawing/2014/main" id="{5BB73A65-CB62-4ED3-838D-A71BEF6B4AD4}"/>
            </a:ext>
          </a:extLst>
        </cdr:cNvPr>
        <cdr:cNvCxnSpPr>
          <a:stCxn xmlns:a="http://schemas.openxmlformats.org/drawingml/2006/main" id="5" idx="3"/>
        </cdr:cNvCxnSpPr>
      </cdr:nvCxnSpPr>
      <cdr:spPr>
        <a:xfrm xmlns:a="http://schemas.openxmlformats.org/drawingml/2006/main">
          <a:off x="4085592" y="479430"/>
          <a:ext cx="144174" cy="50475"/>
        </a:xfrm>
        <a:prstGeom xmlns:a="http://schemas.openxmlformats.org/drawingml/2006/main" prst="line">
          <a:avLst/>
        </a:prstGeom>
        <a:ln xmlns:a="http://schemas.openxmlformats.org/drawingml/2006/main">
          <a:solidFill>
            <a:schemeClr val="accent6">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0.86768</cdr:x>
      <cdr:y>0.67861</cdr:y>
    </cdr:from>
    <cdr:to>
      <cdr:x>0.91816</cdr:x>
      <cdr:y>0.71953</cdr:y>
    </cdr:to>
    <cdr:cxnSp macro="">
      <cdr:nvCxnSpPr>
        <cdr:cNvPr id="10" name="Straight Connector 9">
          <a:extLst xmlns:a="http://schemas.openxmlformats.org/drawingml/2006/main">
            <a:ext uri="{FF2B5EF4-FFF2-40B4-BE49-F238E27FC236}">
              <a16:creationId xmlns:a16="http://schemas.microsoft.com/office/drawing/2014/main" id="{306E976C-E707-4919-AD34-48109D08ACCF}"/>
            </a:ext>
          </a:extLst>
        </cdr:cNvPr>
        <cdr:cNvCxnSpPr/>
      </cdr:nvCxnSpPr>
      <cdr:spPr>
        <a:xfrm xmlns:a="http://schemas.openxmlformats.org/drawingml/2006/main" flipH="1">
          <a:off x="5157149" y="2047731"/>
          <a:ext cx="300033" cy="123477"/>
        </a:xfrm>
        <a:prstGeom xmlns:a="http://schemas.openxmlformats.org/drawingml/2006/main" prst="line">
          <a:avLst/>
        </a:prstGeom>
        <a:ln xmlns:a="http://schemas.openxmlformats.org/drawingml/2006/main">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59.xml><?xml version="1.0" encoding="utf-8"?>
<xdr:wsDr xmlns:xdr="http://schemas.openxmlformats.org/drawingml/2006/spreadsheetDrawing" xmlns:a="http://schemas.openxmlformats.org/drawingml/2006/main">
  <xdr:twoCellAnchor editAs="oneCell">
    <xdr:from>
      <xdr:col>0</xdr:col>
      <xdr:colOff>40640</xdr:colOff>
      <xdr:row>1</xdr:row>
      <xdr:rowOff>31926</xdr:rowOff>
    </xdr:from>
    <xdr:to>
      <xdr:col>16</xdr:col>
      <xdr:colOff>400247</xdr:colOff>
      <xdr:row>23</xdr:row>
      <xdr:rowOff>132080</xdr:rowOff>
    </xdr:to>
    <xdr:pic>
      <xdr:nvPicPr>
        <xdr:cNvPr id="3" name="Picture 2"/>
        <xdr:cNvPicPr>
          <a:picLocks noChangeAspect="1"/>
        </xdr:cNvPicPr>
      </xdr:nvPicPr>
      <xdr:blipFill>
        <a:blip xmlns:r="http://schemas.openxmlformats.org/officeDocument/2006/relationships" r:embed="rId1"/>
        <a:stretch>
          <a:fillRect/>
        </a:stretch>
      </xdr:blipFill>
      <xdr:spPr>
        <a:xfrm>
          <a:off x="40640" y="214806"/>
          <a:ext cx="9828727" cy="3899994"/>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392430</xdr:colOff>
      <xdr:row>21</xdr:row>
      <xdr:rowOff>15240</xdr:rowOff>
    </xdr:to>
    <xdr:graphicFrame macro="">
      <xdr:nvGraphicFramePr>
        <xdr:cNvPr id="2" name="Chart 5">
          <a:extLst>
            <a:ext uri="{FF2B5EF4-FFF2-40B4-BE49-F238E27FC236}">
              <a16:creationId xmlns:a16="http://schemas.microsoft.com/office/drawing/2014/main" id="{00000000-0008-0000-2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1.xml><?xml version="1.0" encoding="utf-8"?>
<c:userShapes xmlns:c="http://schemas.openxmlformats.org/drawingml/2006/chart">
  <cdr:relSizeAnchor xmlns:cdr="http://schemas.openxmlformats.org/drawingml/2006/chartDrawing">
    <cdr:from>
      <cdr:x>0.49577</cdr:x>
      <cdr:y>0</cdr:y>
    </cdr:from>
    <cdr:to>
      <cdr:x>1</cdr:x>
      <cdr:y>0.07143</cdr:y>
    </cdr:to>
    <cdr:sp macro="" textlink="">
      <cdr:nvSpPr>
        <cdr:cNvPr id="2" name="TextBox 1"/>
        <cdr:cNvSpPr txBox="1"/>
      </cdr:nvSpPr>
      <cdr:spPr>
        <a:xfrm xmlns:a="http://schemas.openxmlformats.org/drawingml/2006/main">
          <a:off x="2905125" y="0"/>
          <a:ext cx="2954655" cy="22860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pPr algn="ctr"/>
          <a:r>
            <a:rPr lang="en-US" sz="1000" b="0">
              <a:latin typeface="Arial" panose="020B0604020202020204" pitchFamily="34" charset="0"/>
              <a:cs typeface="Arial" panose="020B0604020202020204" pitchFamily="34" charset="0"/>
            </a:rPr>
            <a:t>Index</a:t>
          </a:r>
          <a:r>
            <a:rPr lang="en-US" sz="1000" b="0" baseline="0">
              <a:latin typeface="Arial" panose="020B0604020202020204" pitchFamily="34" charset="0"/>
              <a:cs typeface="Arial" panose="020B0604020202020204" pitchFamily="34" charset="0"/>
            </a:rPr>
            <a:t> of Capacity Factor Influences (1998−99=100)</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0.00481</cdr:x>
      <cdr:y>0.00298</cdr:y>
    </cdr:from>
    <cdr:to>
      <cdr:x>0.33485</cdr:x>
      <cdr:y>0.06548</cdr:y>
    </cdr:to>
    <cdr:sp macro="" textlink="">
      <cdr:nvSpPr>
        <cdr:cNvPr id="3" name="TextBox 1"/>
        <cdr:cNvSpPr txBox="1"/>
      </cdr:nvSpPr>
      <cdr:spPr>
        <a:xfrm xmlns:a="http://schemas.openxmlformats.org/drawingml/2006/main">
          <a:off x="28186" y="9536"/>
          <a:ext cx="1933964" cy="200013"/>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Capacity Factor in 2021</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0.55649</cdr:x>
      <cdr:y>0.59476</cdr:y>
    </cdr:from>
    <cdr:to>
      <cdr:x>0.93023</cdr:x>
      <cdr:y>0.65711</cdr:y>
    </cdr:to>
    <cdr:sp macro="" textlink="">
      <cdr:nvSpPr>
        <cdr:cNvPr id="4" name="TextBox 1"/>
        <cdr:cNvSpPr txBox="1"/>
      </cdr:nvSpPr>
      <cdr:spPr>
        <a:xfrm xmlns:a="http://schemas.openxmlformats.org/drawingml/2006/main">
          <a:off x="3271520" y="1960881"/>
          <a:ext cx="2197144" cy="205548"/>
        </a:xfrm>
        <a:prstGeom xmlns:a="http://schemas.openxmlformats.org/drawingml/2006/main" prst="rect">
          <a:avLst/>
        </a:prstGeom>
        <a:solidFill xmlns:a="http://schemas.openxmlformats.org/drawingml/2006/main">
          <a:srgbClr val="9BBB59">
            <a:alpha val="27059"/>
          </a:srgb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accent3">
                  <a:lumMod val="50000"/>
                </a:schemeClr>
              </a:solidFill>
              <a:latin typeface="Arial" panose="020B0604020202020204" pitchFamily="34" charset="0"/>
              <a:cs typeface="Arial" panose="020B0604020202020204" pitchFamily="34" charset="0"/>
            </a:rPr>
            <a:t>Built wind resource quality at 100m</a:t>
          </a:r>
          <a:endParaRPr lang="en-US" sz="1000" b="1">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0.65673</cdr:x>
      <cdr:y>0.42424</cdr:y>
    </cdr:from>
    <cdr:to>
      <cdr:x>0.92008</cdr:x>
      <cdr:y>0.4869</cdr:y>
    </cdr:to>
    <cdr:sp macro="" textlink="">
      <cdr:nvSpPr>
        <cdr:cNvPr id="5" name="TextBox 1"/>
        <cdr:cNvSpPr txBox="1"/>
      </cdr:nvSpPr>
      <cdr:spPr>
        <a:xfrm xmlns:a="http://schemas.openxmlformats.org/drawingml/2006/main">
          <a:off x="3860801" y="1398685"/>
          <a:ext cx="1548194" cy="206595"/>
        </a:xfrm>
        <a:prstGeom xmlns:a="http://schemas.openxmlformats.org/drawingml/2006/main" prst="rect">
          <a:avLst/>
        </a:prstGeom>
        <a:solidFill xmlns:a="http://schemas.openxmlformats.org/drawingml/2006/main">
          <a:schemeClr val="tx2">
            <a:lumMod val="60000"/>
            <a:lumOff val="40000"/>
            <a:alpha val="3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lumMod val="75000"/>
                </a:schemeClr>
              </a:solidFill>
              <a:latin typeface="Arial" panose="020B0604020202020204" pitchFamily="34" charset="0"/>
              <a:cs typeface="Arial" panose="020B0604020202020204" pitchFamily="34" charset="0"/>
            </a:rPr>
            <a:t>Built turbine hub height</a:t>
          </a:r>
          <a:endParaRPr lang="en-US" sz="1000" b="1">
            <a:solidFill>
              <a:schemeClr val="tx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0.0803</cdr:x>
      <cdr:y>0.28163</cdr:y>
    </cdr:from>
    <cdr:to>
      <cdr:x>0.24708</cdr:x>
      <cdr:y>0.35802</cdr:y>
    </cdr:to>
    <cdr:sp macro="" textlink="">
      <cdr:nvSpPr>
        <cdr:cNvPr id="6" name="TextBox 1"/>
        <cdr:cNvSpPr txBox="1"/>
      </cdr:nvSpPr>
      <cdr:spPr>
        <a:xfrm xmlns:a="http://schemas.openxmlformats.org/drawingml/2006/main">
          <a:off x="469229" y="849811"/>
          <a:ext cx="974541" cy="23050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solidFill>
              <a:latin typeface="Arial" panose="020B0604020202020204" pitchFamily="34" charset="0"/>
              <a:cs typeface="Arial" panose="020B0604020202020204" pitchFamily="34" charset="0"/>
            </a:rPr>
            <a:t>Capacity factor</a:t>
          </a:r>
          <a:endParaRPr lang="en-US" sz="1000" b="1">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0.54094</cdr:x>
      <cdr:y>0.11771</cdr:y>
    </cdr:from>
    <cdr:to>
      <cdr:x>0.8682</cdr:x>
      <cdr:y>0.20339</cdr:y>
    </cdr:to>
    <cdr:sp macro="" textlink="">
      <cdr:nvSpPr>
        <cdr:cNvPr id="7" name="TextBox 1"/>
        <cdr:cNvSpPr txBox="1"/>
      </cdr:nvSpPr>
      <cdr:spPr>
        <a:xfrm xmlns:a="http://schemas.openxmlformats.org/drawingml/2006/main">
          <a:off x="3180081" y="388081"/>
          <a:ext cx="1923920" cy="282480"/>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6">
                  <a:lumMod val="75000"/>
                </a:schemeClr>
              </a:solidFill>
              <a:latin typeface="Arial" panose="020B0604020202020204" pitchFamily="34" charset="0"/>
              <a:cs typeface="Arial" panose="020B0604020202020204" pitchFamily="34" charset="0"/>
            </a:rPr>
            <a:t>Inverse of built specific power</a:t>
          </a:r>
        </a:p>
      </cdr:txBody>
    </cdr:sp>
  </cdr:relSizeAnchor>
  <cdr:relSizeAnchor xmlns:cdr="http://schemas.openxmlformats.org/drawingml/2006/chartDrawing">
    <cdr:from>
      <cdr:x>0.16588</cdr:x>
      <cdr:y>0.35859</cdr:y>
    </cdr:from>
    <cdr:to>
      <cdr:x>0.19996</cdr:x>
      <cdr:y>0.40909</cdr:y>
    </cdr:to>
    <cdr:cxnSp macro="">
      <cdr:nvCxnSpPr>
        <cdr:cNvPr id="9" name="Straight Connector 8">
          <a:extLst xmlns:a="http://schemas.openxmlformats.org/drawingml/2006/main">
            <a:ext uri="{FF2B5EF4-FFF2-40B4-BE49-F238E27FC236}">
              <a16:creationId xmlns:a16="http://schemas.microsoft.com/office/drawing/2014/main" id="{B7145E03-76CD-4413-92D7-5CE218B6CEFC}"/>
            </a:ext>
          </a:extLst>
        </cdr:cNvPr>
        <cdr:cNvCxnSpPr/>
      </cdr:nvCxnSpPr>
      <cdr:spPr>
        <a:xfrm xmlns:a="http://schemas.openxmlformats.org/drawingml/2006/main" flipH="1" flipV="1">
          <a:off x="969286" y="1082053"/>
          <a:ext cx="199114" cy="152387"/>
        </a:xfrm>
        <a:prstGeom xmlns:a="http://schemas.openxmlformats.org/drawingml/2006/main" prst="line">
          <a:avLst/>
        </a:prstGeom>
        <a:ln xmlns:a="http://schemas.openxmlformats.org/drawingml/2006/main">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0.90696</cdr:x>
      <cdr:y>0.65657</cdr:y>
    </cdr:from>
    <cdr:to>
      <cdr:x>0.90937</cdr:x>
      <cdr:y>0.73418</cdr:y>
    </cdr:to>
    <cdr:cxnSp macro="">
      <cdr:nvCxnSpPr>
        <cdr:cNvPr id="10" name="Straight Connector 9">
          <a:extLst xmlns:a="http://schemas.openxmlformats.org/drawingml/2006/main">
            <a:ext uri="{FF2B5EF4-FFF2-40B4-BE49-F238E27FC236}">
              <a16:creationId xmlns:a16="http://schemas.microsoft.com/office/drawing/2014/main" id="{76A435B3-9F21-4A2E-BA11-C254D3A5F6B6}"/>
            </a:ext>
          </a:extLst>
        </cdr:cNvPr>
        <cdr:cNvCxnSpPr/>
      </cdr:nvCxnSpPr>
      <cdr:spPr>
        <a:xfrm xmlns:a="http://schemas.openxmlformats.org/drawingml/2006/main" flipV="1">
          <a:off x="5299612" y="1981200"/>
          <a:ext cx="14068" cy="234204"/>
        </a:xfrm>
        <a:prstGeom xmlns:a="http://schemas.openxmlformats.org/drawingml/2006/main" prst="line">
          <a:avLst/>
        </a:prstGeom>
        <a:ln xmlns:a="http://schemas.openxmlformats.org/drawingml/2006/main">
          <a:solidFill>
            <a:schemeClr val="accent3">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0.86969</cdr:x>
      <cdr:y>0.16994</cdr:y>
    </cdr:from>
    <cdr:to>
      <cdr:x>0.87633</cdr:x>
      <cdr:y>0.21717</cdr:y>
    </cdr:to>
    <cdr:cxnSp macro="">
      <cdr:nvCxnSpPr>
        <cdr:cNvPr id="11" name="Straight Connector 10">
          <a:extLst xmlns:a="http://schemas.openxmlformats.org/drawingml/2006/main">
            <a:ext uri="{FF2B5EF4-FFF2-40B4-BE49-F238E27FC236}">
              <a16:creationId xmlns:a16="http://schemas.microsoft.com/office/drawing/2014/main" id="{512FD103-ED87-4B83-BFDD-CF0F08E7C9BB}"/>
            </a:ext>
          </a:extLst>
        </cdr:cNvPr>
        <cdr:cNvCxnSpPr/>
      </cdr:nvCxnSpPr>
      <cdr:spPr>
        <a:xfrm xmlns:a="http://schemas.openxmlformats.org/drawingml/2006/main" flipH="1" flipV="1">
          <a:off x="5081833" y="512797"/>
          <a:ext cx="38807" cy="142523"/>
        </a:xfrm>
        <a:prstGeom xmlns:a="http://schemas.openxmlformats.org/drawingml/2006/main" prst="line">
          <a:avLst/>
        </a:prstGeom>
        <a:ln xmlns:a="http://schemas.openxmlformats.org/drawingml/2006/main">
          <a:solidFill>
            <a:schemeClr val="accent6">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0.89807</cdr:x>
      <cdr:y>0.32492</cdr:y>
    </cdr:from>
    <cdr:to>
      <cdr:x>0.90415</cdr:x>
      <cdr:y>0.42088</cdr:y>
    </cdr:to>
    <cdr:cxnSp macro="">
      <cdr:nvCxnSpPr>
        <cdr:cNvPr id="12" name="Straight Connector 11">
          <a:extLst xmlns:a="http://schemas.openxmlformats.org/drawingml/2006/main">
            <a:ext uri="{FF2B5EF4-FFF2-40B4-BE49-F238E27FC236}">
              <a16:creationId xmlns:a16="http://schemas.microsoft.com/office/drawing/2014/main" id="{21A735E7-D665-4D84-9FBB-7089E26CF8CA}"/>
            </a:ext>
          </a:extLst>
        </cdr:cNvPr>
        <cdr:cNvCxnSpPr/>
      </cdr:nvCxnSpPr>
      <cdr:spPr>
        <a:xfrm xmlns:a="http://schemas.openxmlformats.org/drawingml/2006/main" flipV="1">
          <a:off x="5247640" y="980440"/>
          <a:ext cx="35560" cy="289561"/>
        </a:xfrm>
        <a:prstGeom xmlns:a="http://schemas.openxmlformats.org/drawingml/2006/main" prst="line">
          <a:avLst/>
        </a:prstGeom>
        <a:ln xmlns:a="http://schemas.openxmlformats.org/drawingml/2006/main">
          <a:solidFill>
            <a:schemeClr val="tx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2.xml><?xml version="1.0" encoding="utf-8"?>
<xdr:wsDr xmlns:xdr="http://schemas.openxmlformats.org/drawingml/2006/spreadsheetDrawing" xmlns:a="http://schemas.openxmlformats.org/drawingml/2006/main">
  <xdr:twoCellAnchor>
    <xdr:from>
      <xdr:col>0</xdr:col>
      <xdr:colOff>19049</xdr:colOff>
      <xdr:row>1</xdr:row>
      <xdr:rowOff>152400</xdr:rowOff>
    </xdr:from>
    <xdr:to>
      <xdr:col>9</xdr:col>
      <xdr:colOff>419099</xdr:colOff>
      <xdr:row>20</xdr:row>
      <xdr:rowOff>86360</xdr:rowOff>
    </xdr:to>
    <xdr:graphicFrame macro="">
      <xdr:nvGraphicFramePr>
        <xdr:cNvPr id="2" name="Chart 8">
          <a:extLst>
            <a:ext uri="{FF2B5EF4-FFF2-40B4-BE49-F238E27FC236}">
              <a16:creationId xmlns:a16="http://schemas.microsoft.com/office/drawing/2014/main" id="{00000000-0008-0000-2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0</xdr:colOff>
      <xdr:row>2</xdr:row>
      <xdr:rowOff>0</xdr:rowOff>
    </xdr:from>
    <xdr:to>
      <xdr:col>22</xdr:col>
      <xdr:colOff>248920</xdr:colOff>
      <xdr:row>20</xdr:row>
      <xdr:rowOff>91440</xdr:rowOff>
    </xdr:to>
    <xdr:graphicFrame macro="">
      <xdr:nvGraphicFramePr>
        <xdr:cNvPr id="3" name="Chart 8">
          <a:extLst>
            <a:ext uri="{FF2B5EF4-FFF2-40B4-BE49-F238E27FC236}">
              <a16:creationId xmlns:a16="http://schemas.microsoft.com/office/drawing/2014/main" id="{00000000-0008-0000-2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3.xml><?xml version="1.0" encoding="utf-8"?>
<c:userShapes xmlns:c="http://schemas.openxmlformats.org/drawingml/2006/chart">
  <cdr:relSizeAnchor xmlns:cdr="http://schemas.openxmlformats.org/drawingml/2006/chartDrawing">
    <cdr:from>
      <cdr:x>0</cdr:x>
      <cdr:y>0</cdr:y>
    </cdr:from>
    <cdr:to>
      <cdr:x>0</cdr:x>
      <cdr:y>0</cdr:y>
    </cdr:to>
    <cdr:sp macro="" textlink="">
      <cdr:nvSpPr>
        <cdr:cNvPr id="3" name="TextBox 2"/>
        <cdr:cNvSpPr txBox="1"/>
      </cdr:nvSpPr>
      <cdr:spPr>
        <a:xfrm xmlns:a="http://schemas.openxmlformats.org/drawingml/2006/main">
          <a:off x="0" y="1"/>
          <a:ext cx="309982" cy="2430779"/>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000" b="1"/>
            <a:t>Net Capacity Factor (in 2011 and/or 2012)</a:t>
          </a:r>
        </a:p>
      </cdr:txBody>
    </cdr:sp>
  </cdr:relSizeAnchor>
  <cdr:relSizeAnchor xmlns:cdr="http://schemas.openxmlformats.org/drawingml/2006/chartDrawing">
    <cdr:from>
      <cdr:x>0</cdr:x>
      <cdr:y>0</cdr:y>
    </cdr:from>
    <cdr:to>
      <cdr:x>0.62503</cdr:x>
      <cdr:y>0.07267</cdr:y>
    </cdr:to>
    <cdr:sp macro="" textlink="">
      <cdr:nvSpPr>
        <cdr:cNvPr id="2" name="TextBox 1"/>
        <cdr:cNvSpPr txBox="1"/>
      </cdr:nvSpPr>
      <cdr:spPr>
        <a:xfrm xmlns:a="http://schemas.openxmlformats.org/drawingml/2006/main">
          <a:off x="0" y="0"/>
          <a:ext cx="3729991" cy="23368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Capacity Factor in 2021 (project built from 1998 to 2020 1998</a:t>
          </a:r>
          <a:r>
            <a:rPr lang="en-US" sz="1000" b="0" baseline="0">
              <a:latin typeface="Arial" panose="020B0604020202020204" pitchFamily="34" charset="0"/>
              <a:cs typeface="Arial" panose="020B0604020202020204" pitchFamily="34" charset="0"/>
            </a:rPr>
            <a:t> to </a:t>
          </a:r>
          <a:r>
            <a:rPr lang="en-US" sz="1000" b="0">
              <a:latin typeface="Arial" panose="020B0604020202020204" pitchFamily="34" charset="0"/>
              <a:cs typeface="Arial" panose="020B0604020202020204" pitchFamily="34" charset="0"/>
            </a:rPr>
            <a:t>2020)</a:t>
          </a:r>
        </a:p>
      </cdr:txBody>
    </cdr:sp>
  </cdr:relSizeAnchor>
  <cdr:relSizeAnchor xmlns:cdr="http://schemas.openxmlformats.org/drawingml/2006/chartDrawing">
    <cdr:from>
      <cdr:x>0.79972</cdr:x>
      <cdr:y>0.3569</cdr:y>
    </cdr:from>
    <cdr:to>
      <cdr:x>0.8501</cdr:x>
      <cdr:y>0.44792</cdr:y>
    </cdr:to>
    <cdr:sp macro="" textlink="">
      <cdr:nvSpPr>
        <cdr:cNvPr id="4" name="TextBox 1"/>
        <cdr:cNvSpPr txBox="1"/>
      </cdr:nvSpPr>
      <cdr:spPr>
        <a:xfrm xmlns:a="http://schemas.openxmlformats.org/drawingml/2006/main">
          <a:off x="4756282" y="1044310"/>
          <a:ext cx="299589" cy="266330"/>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350</a:t>
          </a:r>
        </a:p>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-400</a:t>
          </a:r>
        </a:p>
      </cdr:txBody>
    </cdr:sp>
  </cdr:relSizeAnchor>
  <cdr:relSizeAnchor xmlns:cdr="http://schemas.openxmlformats.org/drawingml/2006/chartDrawing">
    <cdr:from>
      <cdr:x>0.87842</cdr:x>
      <cdr:y>0.13814</cdr:y>
    </cdr:from>
    <cdr:to>
      <cdr:x>0.93529</cdr:x>
      <cdr:y>0.2371</cdr:y>
    </cdr:to>
    <cdr:sp macro="" textlink="">
      <cdr:nvSpPr>
        <cdr:cNvPr id="5" name="TextBox 1"/>
        <cdr:cNvSpPr txBox="1"/>
      </cdr:nvSpPr>
      <cdr:spPr>
        <a:xfrm xmlns:a="http://schemas.openxmlformats.org/drawingml/2006/main">
          <a:off x="5224309" y="404210"/>
          <a:ext cx="338229" cy="28956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250</a:t>
          </a:r>
        </a:p>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-300</a:t>
          </a:r>
        </a:p>
      </cdr:txBody>
    </cdr:sp>
  </cdr:relSizeAnchor>
  <cdr:relSizeAnchor xmlns:cdr="http://schemas.openxmlformats.org/drawingml/2006/chartDrawing">
    <cdr:from>
      <cdr:x>0.75309</cdr:x>
      <cdr:y>0.44098</cdr:y>
    </cdr:from>
    <cdr:to>
      <cdr:x>0.8113</cdr:x>
      <cdr:y>0.49827</cdr:y>
    </cdr:to>
    <cdr:sp macro="" textlink="">
      <cdr:nvSpPr>
        <cdr:cNvPr id="6" name="TextBox 1"/>
        <cdr:cNvSpPr txBox="1"/>
      </cdr:nvSpPr>
      <cdr:spPr>
        <a:xfrm xmlns:a="http://schemas.openxmlformats.org/drawingml/2006/main">
          <a:off x="4478935" y="1290335"/>
          <a:ext cx="346199" cy="16763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40000"/>
                  <a:lumOff val="60000"/>
                </a:schemeClr>
              </a:solidFill>
              <a:latin typeface="Arial" panose="020B0604020202020204" pitchFamily="34" charset="0"/>
              <a:cs typeface="Arial" panose="020B0604020202020204" pitchFamily="34" charset="0"/>
            </a:rPr>
            <a:t>≥400</a:t>
          </a:r>
        </a:p>
      </cdr:txBody>
    </cdr:sp>
  </cdr:relSizeAnchor>
  <cdr:relSizeAnchor xmlns:cdr="http://schemas.openxmlformats.org/drawingml/2006/chartDrawing">
    <cdr:from>
      <cdr:x>0.845</cdr:x>
      <cdr:y>0.27604</cdr:y>
    </cdr:from>
    <cdr:to>
      <cdr:x>0.89689</cdr:x>
      <cdr:y>0.40451</cdr:y>
    </cdr:to>
    <cdr:sp macro="" textlink="">
      <cdr:nvSpPr>
        <cdr:cNvPr id="7" name="TextBox 1"/>
        <cdr:cNvSpPr txBox="1"/>
      </cdr:nvSpPr>
      <cdr:spPr>
        <a:xfrm xmlns:a="http://schemas.openxmlformats.org/drawingml/2006/main">
          <a:off x="5025586" y="807717"/>
          <a:ext cx="308611" cy="375913"/>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300</a:t>
          </a:r>
        </a:p>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-350</a:t>
          </a:r>
        </a:p>
      </cdr:txBody>
    </cdr:sp>
  </cdr:relSizeAnchor>
  <cdr:relSizeAnchor xmlns:cdr="http://schemas.openxmlformats.org/drawingml/2006/chartDrawing">
    <cdr:from>
      <cdr:x>0.92441</cdr:x>
      <cdr:y>0.11061</cdr:y>
    </cdr:from>
    <cdr:to>
      <cdr:x>0.98932</cdr:x>
      <cdr:y>0.19271</cdr:y>
    </cdr:to>
    <cdr:sp macro="" textlink="">
      <cdr:nvSpPr>
        <cdr:cNvPr id="8" name="TextBox 1"/>
        <cdr:cNvSpPr txBox="1"/>
      </cdr:nvSpPr>
      <cdr:spPr>
        <a:xfrm xmlns:a="http://schemas.openxmlformats.org/drawingml/2006/main">
          <a:off x="5497831" y="323664"/>
          <a:ext cx="386080" cy="240216"/>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50000"/>
                </a:schemeClr>
              </a:solidFill>
              <a:latin typeface="Arial" panose="020B0604020202020204" pitchFamily="34" charset="0"/>
              <a:cs typeface="Arial" panose="020B0604020202020204" pitchFamily="34" charset="0"/>
            </a:rPr>
            <a:t>&lt;250</a:t>
          </a:r>
        </a:p>
      </cdr:txBody>
    </cdr:sp>
  </cdr:relSizeAnchor>
  <cdr:relSizeAnchor xmlns:cdr="http://schemas.openxmlformats.org/drawingml/2006/chartDrawing">
    <cdr:from>
      <cdr:x>0.71186</cdr:x>
      <cdr:y>0.03465</cdr:y>
    </cdr:from>
    <cdr:to>
      <cdr:x>0.99071</cdr:x>
      <cdr:y>0.10143</cdr:y>
    </cdr:to>
    <cdr:sp macro="" textlink="">
      <cdr:nvSpPr>
        <cdr:cNvPr id="9" name="TextBox 1"/>
        <cdr:cNvSpPr txBox="1"/>
      </cdr:nvSpPr>
      <cdr:spPr>
        <a:xfrm xmlns:a="http://schemas.openxmlformats.org/drawingml/2006/main">
          <a:off x="4233698" y="101402"/>
          <a:ext cx="1658436" cy="195403"/>
        </a:xfrm>
        <a:prstGeom xmlns:a="http://schemas.openxmlformats.org/drawingml/2006/main" prst="rect">
          <a:avLst/>
        </a:prstGeom>
        <a:solidFill xmlns:a="http://schemas.openxmlformats.org/drawingml/2006/main">
          <a:schemeClr val="bg1"/>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Specific Power bins (W/m</a:t>
          </a:r>
          <a:r>
            <a:rPr lang="en-US" sz="1000" b="0" baseline="30000">
              <a:solidFill>
                <a:schemeClr val="accent1"/>
              </a:solidFill>
              <a:latin typeface="Arial" panose="020B0604020202020204" pitchFamily="34" charset="0"/>
              <a:cs typeface="Arial" panose="020B0604020202020204" pitchFamily="34" charset="0"/>
            </a:rPr>
            <a:t>2</a:t>
          </a:r>
          <a:r>
            <a:rPr lang="en-US" sz="1000" b="0">
              <a:solidFill>
                <a:schemeClr val="accent1"/>
              </a:solidFill>
              <a:latin typeface="Arial" panose="020B0604020202020204" pitchFamily="34" charset="0"/>
              <a:cs typeface="Arial" panose="020B0604020202020204" pitchFamily="34" charset="0"/>
            </a:rPr>
            <a:t>):</a:t>
          </a:r>
        </a:p>
      </cdr:txBody>
    </cdr:sp>
  </cdr:relSizeAnchor>
</c:userShapes>
</file>

<file path=xl/drawings/drawing64.xml><?xml version="1.0" encoding="utf-8"?>
<c:userShapes xmlns:c="http://schemas.openxmlformats.org/drawingml/2006/chart">
  <cdr:relSizeAnchor xmlns:cdr="http://schemas.openxmlformats.org/drawingml/2006/chartDrawing">
    <cdr:from>
      <cdr:x>0</cdr:x>
      <cdr:y>0</cdr:y>
    </cdr:from>
    <cdr:to>
      <cdr:x>0</cdr:x>
      <cdr:y>0</cdr:y>
    </cdr:to>
    <cdr:sp macro="" textlink="">
      <cdr:nvSpPr>
        <cdr:cNvPr id="3" name="TextBox 2"/>
        <cdr:cNvSpPr txBox="1"/>
      </cdr:nvSpPr>
      <cdr:spPr>
        <a:xfrm xmlns:a="http://schemas.openxmlformats.org/drawingml/2006/main">
          <a:off x="0" y="1"/>
          <a:ext cx="309982" cy="2430779"/>
        </a:xfrm>
        <a:prstGeom xmlns:a="http://schemas.openxmlformats.org/drawingml/2006/main" prst="rect">
          <a:avLst/>
        </a:prstGeom>
      </cdr:spPr>
      <cdr:txBody>
        <a:bodyPr xmlns:a="http://schemas.openxmlformats.org/drawingml/2006/main" vertOverflow="clip" vert="vert270" wrap="square" lIns="18288" tIns="18288" rIns="18288" bIns="18288" rtlCol="0" anchor="ctr" anchorCtr="1"/>
        <a:lstStyle xmlns:a="http://schemas.openxmlformats.org/drawingml/2006/main"/>
        <a:p xmlns:a="http://schemas.openxmlformats.org/drawingml/2006/main">
          <a:r>
            <a:rPr lang="en-US" sz="1000" b="1"/>
            <a:t>Net Capacity Factor (in 2011 and/or 2012)</a:t>
          </a:r>
        </a:p>
      </cdr:txBody>
    </cdr:sp>
  </cdr:relSizeAnchor>
  <cdr:relSizeAnchor xmlns:cdr="http://schemas.openxmlformats.org/drawingml/2006/chartDrawing">
    <cdr:from>
      <cdr:x>0</cdr:x>
      <cdr:y>0.00317</cdr:y>
    </cdr:from>
    <cdr:to>
      <cdr:x>0.64401</cdr:x>
      <cdr:y>0.05397</cdr:y>
    </cdr:to>
    <cdr:sp macro="" textlink="">
      <cdr:nvSpPr>
        <cdr:cNvPr id="2" name="TextBox 1"/>
        <cdr:cNvSpPr txBox="1"/>
      </cdr:nvSpPr>
      <cdr:spPr>
        <a:xfrm xmlns:a="http://schemas.openxmlformats.org/drawingml/2006/main">
          <a:off x="0" y="10161"/>
          <a:ext cx="3850640" cy="16256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Capacity Factor in 2021 (projects</a:t>
          </a:r>
          <a:r>
            <a:rPr lang="en-US" sz="1000" b="0" baseline="0">
              <a:latin typeface="Arial" panose="020B0604020202020204" pitchFamily="34" charset="0"/>
              <a:cs typeface="Arial" panose="020B0604020202020204" pitchFamily="34" charset="0"/>
            </a:rPr>
            <a:t> built from </a:t>
          </a:r>
          <a:r>
            <a:rPr lang="en-US" sz="1000" b="0">
              <a:latin typeface="Arial" panose="020B0604020202020204" pitchFamily="34" charset="0"/>
              <a:cs typeface="Arial" panose="020B0604020202020204" pitchFamily="34" charset="0"/>
            </a:rPr>
            <a:t>2014</a:t>
          </a:r>
          <a:r>
            <a:rPr lang="en-US" sz="1000" b="0" baseline="0">
              <a:latin typeface="Arial" panose="020B0604020202020204" pitchFamily="34" charset="0"/>
              <a:cs typeface="Arial" panose="020B0604020202020204" pitchFamily="34" charset="0"/>
            </a:rPr>
            <a:t> to </a:t>
          </a:r>
          <a:r>
            <a:rPr lang="en-US" sz="1000" b="0">
              <a:latin typeface="Arial" panose="020B0604020202020204" pitchFamily="34" charset="0"/>
              <a:cs typeface="Arial" panose="020B0604020202020204" pitchFamily="34" charset="0"/>
            </a:rPr>
            <a:t>2020)</a:t>
          </a:r>
        </a:p>
      </cdr:txBody>
    </cdr:sp>
  </cdr:relSizeAnchor>
  <cdr:relSizeAnchor xmlns:cdr="http://schemas.openxmlformats.org/drawingml/2006/chartDrawing">
    <cdr:from>
      <cdr:x>0.78691</cdr:x>
      <cdr:y>0.09376</cdr:y>
    </cdr:from>
    <cdr:to>
      <cdr:x>0.8641</cdr:x>
      <cdr:y>0.26042</cdr:y>
    </cdr:to>
    <cdr:sp macro="" textlink="">
      <cdr:nvSpPr>
        <cdr:cNvPr id="4" name="TextBox 1"/>
        <cdr:cNvSpPr txBox="1"/>
      </cdr:nvSpPr>
      <cdr:spPr>
        <a:xfrm xmlns:a="http://schemas.openxmlformats.org/drawingml/2006/main">
          <a:off x="4677078" y="274335"/>
          <a:ext cx="458802" cy="48766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250</a:t>
          </a:r>
        </a:p>
        <a:p xmlns:a="http://schemas.openxmlformats.org/drawingml/2006/main">
          <a:pPr algn="r"/>
          <a:r>
            <a:rPr lang="en-US" sz="1000" b="0">
              <a:solidFill>
                <a:schemeClr val="accent1">
                  <a:lumMod val="60000"/>
                  <a:lumOff val="40000"/>
                </a:schemeClr>
              </a:solidFill>
              <a:latin typeface="Arial" panose="020B0604020202020204" pitchFamily="34" charset="0"/>
              <a:cs typeface="Arial" panose="020B0604020202020204" pitchFamily="34" charset="0"/>
            </a:rPr>
            <a:t>-275</a:t>
          </a:r>
        </a:p>
      </cdr:txBody>
    </cdr:sp>
  </cdr:relSizeAnchor>
  <cdr:relSizeAnchor xmlns:cdr="http://schemas.openxmlformats.org/drawingml/2006/chartDrawing">
    <cdr:from>
      <cdr:x>0.8812</cdr:x>
      <cdr:y>0.06944</cdr:y>
    </cdr:from>
    <cdr:to>
      <cdr:x>0.94359</cdr:x>
      <cdr:y>0.18576</cdr:y>
    </cdr:to>
    <cdr:sp macro="" textlink="">
      <cdr:nvSpPr>
        <cdr:cNvPr id="5" name="TextBox 1"/>
        <cdr:cNvSpPr txBox="1"/>
      </cdr:nvSpPr>
      <cdr:spPr>
        <a:xfrm xmlns:a="http://schemas.openxmlformats.org/drawingml/2006/main">
          <a:off x="5237500" y="203200"/>
          <a:ext cx="370820" cy="340360"/>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200</a:t>
          </a:r>
        </a:p>
        <a:p xmlns:a="http://schemas.openxmlformats.org/drawingml/2006/main">
          <a:pPr algn="r"/>
          <a:r>
            <a:rPr lang="en-US" sz="1000" b="0">
              <a:solidFill>
                <a:schemeClr val="accent1">
                  <a:lumMod val="75000"/>
                </a:schemeClr>
              </a:solidFill>
              <a:latin typeface="Arial" panose="020B0604020202020204" pitchFamily="34" charset="0"/>
              <a:cs typeface="Arial" panose="020B0604020202020204" pitchFamily="34" charset="0"/>
            </a:rPr>
            <a:t>-225</a:t>
          </a:r>
        </a:p>
      </cdr:txBody>
    </cdr:sp>
  </cdr:relSizeAnchor>
  <cdr:relSizeAnchor xmlns:cdr="http://schemas.openxmlformats.org/drawingml/2006/chartDrawing">
    <cdr:from>
      <cdr:x>0.83675</cdr:x>
      <cdr:y>0.07837</cdr:y>
    </cdr:from>
    <cdr:to>
      <cdr:x>0.90085</cdr:x>
      <cdr:y>0.21007</cdr:y>
    </cdr:to>
    <cdr:sp macro="" textlink="">
      <cdr:nvSpPr>
        <cdr:cNvPr id="7" name="TextBox 1"/>
        <cdr:cNvSpPr txBox="1"/>
      </cdr:nvSpPr>
      <cdr:spPr>
        <a:xfrm xmlns:a="http://schemas.openxmlformats.org/drawingml/2006/main">
          <a:off x="4973300" y="229324"/>
          <a:ext cx="381020" cy="385355"/>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225</a:t>
          </a:r>
        </a:p>
        <a:p xmlns:a="http://schemas.openxmlformats.org/drawingml/2006/main">
          <a:pPr algn="r"/>
          <a:r>
            <a:rPr lang="en-US" sz="1000" b="0">
              <a:solidFill>
                <a:schemeClr val="accent1"/>
              </a:solidFill>
              <a:latin typeface="Arial" panose="020B0604020202020204" pitchFamily="34" charset="0"/>
              <a:cs typeface="Arial" panose="020B0604020202020204" pitchFamily="34" charset="0"/>
            </a:rPr>
            <a:t>-250</a:t>
          </a:r>
        </a:p>
      </cdr:txBody>
    </cdr:sp>
  </cdr:relSizeAnchor>
  <cdr:relSizeAnchor xmlns:cdr="http://schemas.openxmlformats.org/drawingml/2006/chartDrawing">
    <cdr:from>
      <cdr:x>0.92227</cdr:x>
      <cdr:y>0.10888</cdr:y>
    </cdr:from>
    <cdr:to>
      <cdr:x>0.99402</cdr:x>
      <cdr:y>0.15625</cdr:y>
    </cdr:to>
    <cdr:sp macro="" textlink="">
      <cdr:nvSpPr>
        <cdr:cNvPr id="8" name="TextBox 1"/>
        <cdr:cNvSpPr txBox="1"/>
      </cdr:nvSpPr>
      <cdr:spPr>
        <a:xfrm xmlns:a="http://schemas.openxmlformats.org/drawingml/2006/main">
          <a:off x="5481604" y="318592"/>
          <a:ext cx="426436" cy="138608"/>
        </a:xfrm>
        <a:prstGeom xmlns:a="http://schemas.openxmlformats.org/drawingml/2006/main" prst="rect">
          <a:avLst/>
        </a:prstGeom>
        <a:noFill xmlns:a="http://schemas.openxmlformats.org/drawingml/2006/main"/>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50000"/>
                </a:schemeClr>
              </a:solidFill>
              <a:latin typeface="Arial" panose="020B0604020202020204" pitchFamily="34" charset="0"/>
              <a:cs typeface="Arial" panose="020B0604020202020204" pitchFamily="34" charset="0"/>
            </a:rPr>
            <a:t>&lt;200</a:t>
          </a:r>
        </a:p>
      </cdr:txBody>
    </cdr:sp>
  </cdr:relSizeAnchor>
  <cdr:relSizeAnchor xmlns:cdr="http://schemas.openxmlformats.org/drawingml/2006/chartDrawing">
    <cdr:from>
      <cdr:x>0.72115</cdr:x>
      <cdr:y>0</cdr:y>
    </cdr:from>
    <cdr:to>
      <cdr:x>1</cdr:x>
      <cdr:y>0.06678</cdr:y>
    </cdr:to>
    <cdr:sp macro="" textlink="">
      <cdr:nvSpPr>
        <cdr:cNvPr id="9" name="TextBox 1"/>
        <cdr:cNvSpPr txBox="1"/>
      </cdr:nvSpPr>
      <cdr:spPr>
        <a:xfrm xmlns:a="http://schemas.openxmlformats.org/drawingml/2006/main">
          <a:off x="4286227" y="0"/>
          <a:ext cx="1657373" cy="195404"/>
        </a:xfrm>
        <a:prstGeom xmlns:a="http://schemas.openxmlformats.org/drawingml/2006/main" prst="rect">
          <a:avLst/>
        </a:prstGeom>
        <a:solidFill xmlns:a="http://schemas.openxmlformats.org/drawingml/2006/main">
          <a:schemeClr val="bg1"/>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a:solidFill>
                <a:schemeClr val="accent1"/>
              </a:solidFill>
              <a:latin typeface="Arial" panose="020B0604020202020204" pitchFamily="34" charset="0"/>
              <a:cs typeface="Arial" panose="020B0604020202020204" pitchFamily="34" charset="0"/>
            </a:rPr>
            <a:t>Specific Power bins (W/m</a:t>
          </a:r>
          <a:r>
            <a:rPr lang="en-US" sz="1000" b="0" baseline="30000">
              <a:solidFill>
                <a:schemeClr val="accent1"/>
              </a:solidFill>
              <a:latin typeface="Arial" panose="020B0604020202020204" pitchFamily="34" charset="0"/>
              <a:cs typeface="Arial" panose="020B0604020202020204" pitchFamily="34" charset="0"/>
            </a:rPr>
            <a:t>2</a:t>
          </a:r>
          <a:r>
            <a:rPr lang="en-US" sz="1000" b="0">
              <a:solidFill>
                <a:schemeClr val="accent1"/>
              </a:solidFill>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0.75213</cdr:x>
      <cdr:y>0.21354</cdr:y>
    </cdr:from>
    <cdr:to>
      <cdr:x>0.81038</cdr:x>
      <cdr:y>0.27232</cdr:y>
    </cdr:to>
    <cdr:sp macro="" textlink="">
      <cdr:nvSpPr>
        <cdr:cNvPr id="10" name="TextBox 1"/>
        <cdr:cNvSpPr txBox="1"/>
      </cdr:nvSpPr>
      <cdr:spPr>
        <a:xfrm xmlns:a="http://schemas.openxmlformats.org/drawingml/2006/main">
          <a:off x="4470388" y="624840"/>
          <a:ext cx="346215" cy="172000"/>
        </a:xfrm>
        <a:prstGeom xmlns:a="http://schemas.openxmlformats.org/drawingml/2006/main" prst="rect">
          <a:avLst/>
        </a:prstGeom>
        <a:solidFill xmlns:a="http://schemas.openxmlformats.org/drawingml/2006/main">
          <a:schemeClr val="bg1"/>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r>
            <a:rPr lang="en-US" sz="1000" b="0">
              <a:solidFill>
                <a:schemeClr val="accent1">
                  <a:lumMod val="40000"/>
                  <a:lumOff val="60000"/>
                </a:schemeClr>
              </a:solidFill>
              <a:latin typeface="Arial" panose="020B0604020202020204" pitchFamily="34" charset="0"/>
              <a:cs typeface="Arial" panose="020B0604020202020204" pitchFamily="34" charset="0"/>
            </a:rPr>
            <a:t>≥275</a:t>
          </a:r>
        </a:p>
      </cdr:txBody>
    </cdr:sp>
  </cdr:relSizeAnchor>
</c:userShapes>
</file>

<file path=xl/drawings/drawing65.xml><?xml version="1.0" encoding="utf-8"?>
<xdr:wsDr xmlns:xdr="http://schemas.openxmlformats.org/drawingml/2006/spreadsheetDrawing" xmlns:a="http://schemas.openxmlformats.org/drawingml/2006/main">
  <xdr:twoCellAnchor>
    <xdr:from>
      <xdr:col>11</xdr:col>
      <xdr:colOff>588010</xdr:colOff>
      <xdr:row>1</xdr:row>
      <xdr:rowOff>163195</xdr:rowOff>
    </xdr:from>
    <xdr:to>
      <xdr:col>21</xdr:col>
      <xdr:colOff>435610</xdr:colOff>
      <xdr:row>19</xdr:row>
      <xdr:rowOff>115570</xdr:rowOff>
    </xdr:to>
    <xdr:grpSp>
      <xdr:nvGrpSpPr>
        <xdr:cNvPr id="2" name="Group 1"/>
        <xdr:cNvGrpSpPr/>
      </xdr:nvGrpSpPr>
      <xdr:grpSpPr>
        <a:xfrm>
          <a:off x="6877050" y="346075"/>
          <a:ext cx="5842000" cy="3234055"/>
          <a:chOff x="7019290" y="315595"/>
          <a:chExt cx="5842000" cy="3234055"/>
        </a:xfrm>
      </xdr:grpSpPr>
      <xdr:graphicFrame macro="">
        <xdr:nvGraphicFramePr>
          <xdr:cNvPr id="3" name="Chart 2">
            <a:extLst>
              <a:ext uri="{FF2B5EF4-FFF2-40B4-BE49-F238E27FC236}">
                <a16:creationId xmlns:a16="http://schemas.microsoft.com/office/drawing/2014/main" id="{00000000-0008-0000-2600-000003000000}"/>
              </a:ext>
            </a:extLst>
          </xdr:cNvPr>
          <xdr:cNvGraphicFramePr>
            <a:graphicFrameLocks/>
          </xdr:cNvGraphicFramePr>
        </xdr:nvGraphicFramePr>
        <xdr:xfrm>
          <a:off x="7019290" y="315595"/>
          <a:ext cx="5842000" cy="3234055"/>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4" name="TextBox 3">
            <a:extLst>
              <a:ext uri="{FF2B5EF4-FFF2-40B4-BE49-F238E27FC236}">
                <a16:creationId xmlns:a16="http://schemas.microsoft.com/office/drawing/2014/main" id="{00000000-0008-0000-2600-000004000000}"/>
              </a:ext>
            </a:extLst>
          </xdr:cNvPr>
          <xdr:cNvSpPr txBox="1"/>
        </xdr:nvSpPr>
        <xdr:spPr>
          <a:xfrm>
            <a:off x="11853211" y="2406117"/>
            <a:ext cx="441275"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bg2">
                    <a:lumMod val="50000"/>
                  </a:schemeClr>
                </a:solidFill>
                <a:latin typeface="Arial" panose="020B0604020202020204" pitchFamily="34" charset="0"/>
                <a:cs typeface="Arial" panose="020B0604020202020204" pitchFamily="34" charset="0"/>
              </a:rPr>
              <a:t>SPP</a:t>
            </a:r>
          </a:p>
        </xdr:txBody>
      </xdr:sp>
      <xdr:sp macro="" textlink="">
        <xdr:nvSpPr>
          <xdr:cNvPr id="5" name="TextBox 4">
            <a:extLst>
              <a:ext uri="{FF2B5EF4-FFF2-40B4-BE49-F238E27FC236}">
                <a16:creationId xmlns:a16="http://schemas.microsoft.com/office/drawing/2014/main" id="{00000000-0008-0000-2600-000005000000}"/>
              </a:ext>
            </a:extLst>
          </xdr:cNvPr>
          <xdr:cNvSpPr txBox="1"/>
        </xdr:nvSpPr>
        <xdr:spPr>
          <a:xfrm>
            <a:off x="8153378" y="2784523"/>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4"/>
                </a:solidFill>
                <a:latin typeface="Arial" panose="020B0604020202020204" pitchFamily="34" charset="0"/>
                <a:cs typeface="Arial" panose="020B0604020202020204" pitchFamily="34" charset="0"/>
              </a:rPr>
              <a:t>CAISO</a:t>
            </a:r>
          </a:p>
        </xdr:txBody>
      </xdr:sp>
      <xdr:sp macro="" textlink="">
        <xdr:nvSpPr>
          <xdr:cNvPr id="6" name="TextBox 5">
            <a:extLst>
              <a:ext uri="{FF2B5EF4-FFF2-40B4-BE49-F238E27FC236}">
                <a16:creationId xmlns:a16="http://schemas.microsoft.com/office/drawing/2014/main" id="{00000000-0008-0000-2600-000006000000}"/>
              </a:ext>
            </a:extLst>
          </xdr:cNvPr>
          <xdr:cNvSpPr txBox="1"/>
        </xdr:nvSpPr>
        <xdr:spPr>
          <a:xfrm>
            <a:off x="9044316" y="2402024"/>
            <a:ext cx="512448"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3"/>
                </a:solidFill>
                <a:latin typeface="Arial" panose="020B0604020202020204" pitchFamily="34" charset="0"/>
                <a:cs typeface="Arial" panose="020B0604020202020204" pitchFamily="34" charset="0"/>
              </a:rPr>
              <a:t>MISO</a:t>
            </a:r>
          </a:p>
        </xdr:txBody>
      </xdr:sp>
      <xdr:sp macro="" textlink="">
        <xdr:nvSpPr>
          <xdr:cNvPr id="7" name="TextBox 6">
            <a:extLst>
              <a:ext uri="{FF2B5EF4-FFF2-40B4-BE49-F238E27FC236}">
                <a16:creationId xmlns:a16="http://schemas.microsoft.com/office/drawing/2014/main" id="{00000000-0008-0000-2600-000007000000}"/>
              </a:ext>
            </a:extLst>
          </xdr:cNvPr>
          <xdr:cNvSpPr txBox="1"/>
        </xdr:nvSpPr>
        <xdr:spPr>
          <a:xfrm>
            <a:off x="7113370" y="2806065"/>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5"/>
                </a:solidFill>
                <a:latin typeface="Arial" panose="020B0604020202020204" pitchFamily="34" charset="0"/>
                <a:cs typeface="Arial" panose="020B0604020202020204" pitchFamily="34" charset="0"/>
              </a:rPr>
              <a:t>NYISO</a:t>
            </a:r>
          </a:p>
        </xdr:txBody>
      </xdr:sp>
      <xdr:sp macro="" textlink="">
        <xdr:nvSpPr>
          <xdr:cNvPr id="8" name="TextBox 7">
            <a:extLst>
              <a:ext uri="{FF2B5EF4-FFF2-40B4-BE49-F238E27FC236}">
                <a16:creationId xmlns:a16="http://schemas.microsoft.com/office/drawing/2014/main" id="{00000000-0008-0000-2600-000008000000}"/>
              </a:ext>
            </a:extLst>
          </xdr:cNvPr>
          <xdr:cNvSpPr txBox="1"/>
        </xdr:nvSpPr>
        <xdr:spPr>
          <a:xfrm>
            <a:off x="7799215" y="2818749"/>
            <a:ext cx="441146"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6">
                    <a:lumMod val="60000"/>
                    <a:lumOff val="40000"/>
                  </a:schemeClr>
                </a:solidFill>
                <a:latin typeface="Arial" panose="020B0604020202020204" pitchFamily="34" charset="0"/>
                <a:cs typeface="Arial" panose="020B0604020202020204" pitchFamily="34" charset="0"/>
              </a:rPr>
              <a:t>PJM</a:t>
            </a:r>
          </a:p>
        </xdr:txBody>
      </xdr:sp>
      <xdr:sp macro="" textlink="">
        <xdr:nvSpPr>
          <xdr:cNvPr id="9" name="TextBox 8">
            <a:extLst>
              <a:ext uri="{FF2B5EF4-FFF2-40B4-BE49-F238E27FC236}">
                <a16:creationId xmlns:a16="http://schemas.microsoft.com/office/drawing/2014/main" id="{00000000-0008-0000-2600-000009000000}"/>
              </a:ext>
            </a:extLst>
          </xdr:cNvPr>
          <xdr:cNvSpPr txBox="1"/>
        </xdr:nvSpPr>
        <xdr:spPr>
          <a:xfrm>
            <a:off x="7329270" y="2295525"/>
            <a:ext cx="626454"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1">
                    <a:lumMod val="60000"/>
                    <a:lumOff val="40000"/>
                  </a:schemeClr>
                </a:solidFill>
                <a:latin typeface="Arial" panose="020B0604020202020204" pitchFamily="34" charset="0"/>
                <a:cs typeface="Arial" panose="020B0604020202020204" pitchFamily="34" charset="0"/>
              </a:rPr>
              <a:t>ISO-NE</a:t>
            </a:r>
          </a:p>
        </xdr:txBody>
      </xdr:sp>
      <xdr:sp macro="" textlink="">
        <xdr:nvSpPr>
          <xdr:cNvPr id="10" name="TextBox 9">
            <a:extLst>
              <a:ext uri="{FF2B5EF4-FFF2-40B4-BE49-F238E27FC236}">
                <a16:creationId xmlns:a16="http://schemas.microsoft.com/office/drawing/2014/main" id="{00000000-0008-0000-2600-00000A000000}"/>
              </a:ext>
            </a:extLst>
          </xdr:cNvPr>
          <xdr:cNvSpPr txBox="1"/>
        </xdr:nvSpPr>
        <xdr:spPr>
          <a:xfrm>
            <a:off x="10493052" y="1989033"/>
            <a:ext cx="633507"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tx1">
                    <a:lumMod val="65000"/>
                    <a:lumOff val="35000"/>
                  </a:schemeClr>
                </a:solidFill>
                <a:latin typeface="Arial" panose="020B0604020202020204" pitchFamily="34" charset="0"/>
                <a:cs typeface="Arial" panose="020B0604020202020204" pitchFamily="34" charset="0"/>
              </a:rPr>
              <a:t>ERCOT</a:t>
            </a:r>
          </a:p>
        </xdr:txBody>
      </xdr:sp>
    </xdr:grpSp>
    <xdr:clientData/>
  </xdr:twoCellAnchor>
  <xdr:twoCellAnchor>
    <xdr:from>
      <xdr:col>0</xdr:col>
      <xdr:colOff>81280</xdr:colOff>
      <xdr:row>1</xdr:row>
      <xdr:rowOff>162560</xdr:rowOff>
    </xdr:from>
    <xdr:to>
      <xdr:col>10</xdr:col>
      <xdr:colOff>273050</xdr:colOff>
      <xdr:row>19</xdr:row>
      <xdr:rowOff>113030</xdr:rowOff>
    </xdr:to>
    <xdr:graphicFrame macro="">
      <xdr:nvGraphicFramePr>
        <xdr:cNvPr id="11" name="Chart 10">
          <a:extLst>
            <a:ext uri="{FF2B5EF4-FFF2-40B4-BE49-F238E27FC236}">
              <a16:creationId xmlns:a16="http://schemas.microsoft.com/office/drawing/2014/main" id="{00000000-0008-0000-2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116557</xdr:colOff>
      <xdr:row>3</xdr:row>
      <xdr:rowOff>180370</xdr:rowOff>
    </xdr:from>
    <xdr:to>
      <xdr:col>8</xdr:col>
      <xdr:colOff>109267</xdr:colOff>
      <xdr:row>12</xdr:row>
      <xdr:rowOff>97498</xdr:rowOff>
    </xdr:to>
    <xdr:graphicFrame macro="">
      <xdr:nvGraphicFramePr>
        <xdr:cNvPr id="12" name="Chart 11">
          <a:extLst>
            <a:ext uri="{FF2B5EF4-FFF2-40B4-BE49-F238E27FC236}">
              <a16:creationId xmlns:a16="http://schemas.microsoft.com/office/drawing/2014/main" id="{00000000-0008-0000-26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23</xdr:col>
      <xdr:colOff>15240</xdr:colOff>
      <xdr:row>1</xdr:row>
      <xdr:rowOff>147320</xdr:rowOff>
    </xdr:from>
    <xdr:to>
      <xdr:col>32</xdr:col>
      <xdr:colOff>516890</xdr:colOff>
      <xdr:row>19</xdr:row>
      <xdr:rowOff>97790</xdr:rowOff>
    </xdr:to>
    <xdr:graphicFrame macro="">
      <xdr:nvGraphicFramePr>
        <xdr:cNvPr id="13" name="Chart 12">
          <a:extLst>
            <a:ext uri="{FF2B5EF4-FFF2-40B4-BE49-F238E27FC236}">
              <a16:creationId xmlns:a16="http://schemas.microsoft.com/office/drawing/2014/main" id="{00000000-0008-0000-2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66.xml><?xml version="1.0" encoding="utf-8"?>
<c:userShapes xmlns:c="http://schemas.openxmlformats.org/drawingml/2006/chart">
  <cdr:relSizeAnchor xmlns:cdr="http://schemas.openxmlformats.org/drawingml/2006/chartDrawing">
    <cdr:from>
      <cdr:x>0</cdr:x>
      <cdr:y>0</cdr:y>
    </cdr:from>
    <cdr:to>
      <cdr:x>0.22917</cdr:x>
      <cdr:y>0.05952</cdr:y>
    </cdr:to>
    <cdr:sp macro="" textlink="">
      <cdr:nvSpPr>
        <cdr:cNvPr id="2" name="TextBox 1"/>
        <cdr:cNvSpPr txBox="1"/>
      </cdr:nvSpPr>
      <cdr:spPr>
        <a:xfrm xmlns:a="http://schemas.openxmlformats.org/drawingml/2006/main">
          <a:off x="0" y="0"/>
          <a:ext cx="1362074" cy="19050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Wind </a:t>
          </a:r>
          <a:r>
            <a:rPr lang="en-US" sz="1000" b="0" baseline="0">
              <a:latin typeface="Arial" panose="020B0604020202020204" pitchFamily="34" charset="0"/>
              <a:cs typeface="Arial" panose="020B0604020202020204" pitchFamily="34" charset="0"/>
            </a:rPr>
            <a:t>Curtailment Rate</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0.66828</cdr:x>
      <cdr:y>0</cdr:y>
    </cdr:from>
    <cdr:to>
      <cdr:x>1</cdr:x>
      <cdr:y>0.06548</cdr:y>
    </cdr:to>
    <cdr:sp macro="" textlink="">
      <cdr:nvSpPr>
        <cdr:cNvPr id="3" name="TextBox 1"/>
        <cdr:cNvSpPr txBox="1"/>
      </cdr:nvSpPr>
      <cdr:spPr>
        <a:xfrm xmlns:a="http://schemas.openxmlformats.org/drawingml/2006/main">
          <a:off x="3933825" y="0"/>
          <a:ext cx="1952625" cy="209550"/>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latin typeface="Arial" panose="020B0604020202020204" pitchFamily="34" charset="0"/>
              <a:cs typeface="Arial" panose="020B0604020202020204" pitchFamily="34" charset="0"/>
            </a:rPr>
            <a:t>Wind </a:t>
          </a:r>
          <a:r>
            <a:rPr lang="en-US" sz="1000" b="0" baseline="0">
              <a:latin typeface="Arial" panose="020B0604020202020204" pitchFamily="34" charset="0"/>
              <a:cs typeface="Arial" panose="020B0604020202020204" pitchFamily="34" charset="0"/>
            </a:rPr>
            <a:t>Penetration (as a % of load)</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0.25117</cdr:x>
      <cdr:y>0.24988</cdr:y>
    </cdr:from>
    <cdr:to>
      <cdr:x>0.42874</cdr:x>
      <cdr:y>0.29675</cdr:y>
    </cdr:to>
    <cdr:sp macro="" textlink="">
      <cdr:nvSpPr>
        <cdr:cNvPr id="4" name="TextBox 1"/>
        <cdr:cNvSpPr txBox="1"/>
      </cdr:nvSpPr>
      <cdr:spPr>
        <a:xfrm xmlns:a="http://schemas.openxmlformats.org/drawingml/2006/main">
          <a:off x="1492869" y="799713"/>
          <a:ext cx="1055405" cy="150003"/>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1">
                  <a:lumMod val="75000"/>
                </a:schemeClr>
              </a:solidFill>
              <a:latin typeface="Arial" panose="020B0604020202020204" pitchFamily="34" charset="0"/>
              <a:cs typeface="Arial" panose="020B0604020202020204" pitchFamily="34" charset="0"/>
            </a:rPr>
            <a:t>Wind </a:t>
          </a:r>
          <a:r>
            <a:rPr lang="en-US" sz="1000" b="0" baseline="0">
              <a:solidFill>
                <a:schemeClr val="accent1">
                  <a:lumMod val="75000"/>
                </a:schemeClr>
              </a:solidFill>
              <a:latin typeface="Arial" panose="020B0604020202020204" pitchFamily="34" charset="0"/>
              <a:cs typeface="Arial" panose="020B0604020202020204" pitchFamily="34" charset="0"/>
            </a:rPr>
            <a:t>Curtailment</a:t>
          </a:r>
          <a:endParaRPr lang="en-US" sz="1000" b="0">
            <a:solidFill>
              <a:schemeClr val="accent1">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0.28846</cdr:x>
      <cdr:y>0.46578</cdr:y>
    </cdr:from>
    <cdr:to>
      <cdr:x>0.47115</cdr:x>
      <cdr:y>0.51265</cdr:y>
    </cdr:to>
    <cdr:sp macro="" textlink="">
      <cdr:nvSpPr>
        <cdr:cNvPr id="5" name="TextBox 1"/>
        <cdr:cNvSpPr txBox="1"/>
      </cdr:nvSpPr>
      <cdr:spPr>
        <a:xfrm xmlns:a="http://schemas.openxmlformats.org/drawingml/2006/main">
          <a:off x="1714489" y="1490673"/>
          <a:ext cx="1085837" cy="150003"/>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2">
                  <a:lumMod val="75000"/>
                </a:schemeClr>
              </a:solidFill>
              <a:latin typeface="Arial" panose="020B0604020202020204" pitchFamily="34" charset="0"/>
              <a:cs typeface="Arial" panose="020B0604020202020204" pitchFamily="34" charset="0"/>
            </a:rPr>
            <a:t>Wind </a:t>
          </a:r>
          <a:r>
            <a:rPr lang="en-US" sz="1000" b="0" baseline="0">
              <a:solidFill>
                <a:schemeClr val="accent2">
                  <a:lumMod val="75000"/>
                </a:schemeClr>
              </a:solidFill>
              <a:latin typeface="Arial" panose="020B0604020202020204" pitchFamily="34" charset="0"/>
              <a:cs typeface="Arial" panose="020B0604020202020204" pitchFamily="34" charset="0"/>
            </a:rPr>
            <a:t>Penetration</a:t>
          </a:r>
          <a:endParaRPr lang="en-US" sz="1000" b="0">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0.25448</cdr:x>
      <cdr:y>0.49814</cdr:y>
    </cdr:from>
    <cdr:to>
      <cdr:x>0.28525</cdr:x>
      <cdr:y>0.52419</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a:off x="1512555" y="1594234"/>
          <a:ext cx="182884" cy="83370"/>
        </a:xfrm>
        <a:prstGeom xmlns:a="http://schemas.openxmlformats.org/drawingml/2006/main" prst="line">
          <a:avLst/>
        </a:prstGeom>
        <a:ln xmlns:a="http://schemas.openxmlformats.org/drawingml/2006/main" w="6350">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0.20994</cdr:x>
      <cdr:y>0.27399</cdr:y>
    </cdr:from>
    <cdr:to>
      <cdr:x>0.24743</cdr:x>
      <cdr:y>0.28571</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a:off x="1247775" y="876892"/>
          <a:ext cx="222862" cy="37508"/>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7.xml><?xml version="1.0" encoding="utf-8"?>
<c:userShapes xmlns:c="http://schemas.openxmlformats.org/drawingml/2006/chart">
  <cdr:relSizeAnchor xmlns:cdr="http://schemas.openxmlformats.org/drawingml/2006/chartDrawing">
    <cdr:from>
      <cdr:x>0</cdr:x>
      <cdr:y>0</cdr:y>
    </cdr:from>
    <cdr:to>
      <cdr:x>0.22917</cdr:x>
      <cdr:y>0.05952</cdr:y>
    </cdr:to>
    <cdr:sp macro="" textlink="">
      <cdr:nvSpPr>
        <cdr:cNvPr id="2" name="TextBox 1"/>
        <cdr:cNvSpPr txBox="1"/>
      </cdr:nvSpPr>
      <cdr:spPr>
        <a:xfrm xmlns:a="http://schemas.openxmlformats.org/drawingml/2006/main">
          <a:off x="0" y="0"/>
          <a:ext cx="1362074" cy="19050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solidFill>
                <a:schemeClr val="tx2"/>
              </a:solidFill>
              <a:latin typeface="Arial" panose="020B0604020202020204" pitchFamily="34" charset="0"/>
              <a:cs typeface="Arial" panose="020B0604020202020204" pitchFamily="34" charset="0"/>
            </a:rPr>
            <a:t>Wind </a:t>
          </a:r>
          <a:r>
            <a:rPr lang="en-US" sz="1000" b="0" baseline="0">
              <a:solidFill>
                <a:schemeClr val="tx2"/>
              </a:solidFill>
              <a:latin typeface="Arial" panose="020B0604020202020204" pitchFamily="34" charset="0"/>
              <a:cs typeface="Arial" panose="020B0604020202020204" pitchFamily="34" charset="0"/>
            </a:rPr>
            <a:t>Curtailment Rate</a:t>
          </a:r>
          <a:endParaRPr lang="en-US" sz="1000" b="0">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0.66828</cdr:x>
      <cdr:y>0</cdr:y>
    </cdr:from>
    <cdr:to>
      <cdr:x>1</cdr:x>
      <cdr:y>0.06548</cdr:y>
    </cdr:to>
    <cdr:sp macro="" textlink="">
      <cdr:nvSpPr>
        <cdr:cNvPr id="3" name="TextBox 1"/>
        <cdr:cNvSpPr txBox="1"/>
      </cdr:nvSpPr>
      <cdr:spPr>
        <a:xfrm xmlns:a="http://schemas.openxmlformats.org/drawingml/2006/main">
          <a:off x="3933825" y="0"/>
          <a:ext cx="1952625" cy="209550"/>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2">
                  <a:lumMod val="75000"/>
                </a:schemeClr>
              </a:solidFill>
              <a:latin typeface="Arial" panose="020B0604020202020204" pitchFamily="34" charset="0"/>
              <a:cs typeface="Arial" panose="020B0604020202020204" pitchFamily="34" charset="0"/>
            </a:rPr>
            <a:t>Wind </a:t>
          </a:r>
          <a:r>
            <a:rPr lang="en-US" sz="1000" b="0" baseline="0">
              <a:solidFill>
                <a:schemeClr val="accent2">
                  <a:lumMod val="75000"/>
                </a:schemeClr>
              </a:solidFill>
              <a:latin typeface="Arial" panose="020B0604020202020204" pitchFamily="34" charset="0"/>
              <a:cs typeface="Arial" panose="020B0604020202020204" pitchFamily="34" charset="0"/>
            </a:rPr>
            <a:t>Penetration (as a % of load)</a:t>
          </a:r>
          <a:endParaRPr lang="en-US" sz="1000" b="0">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0.26419</cdr:x>
      <cdr:y>0.15213</cdr:y>
    </cdr:from>
    <cdr:to>
      <cdr:x>0.44176</cdr:x>
      <cdr:y>0.199</cdr:y>
    </cdr:to>
    <cdr:sp macro="" textlink="">
      <cdr:nvSpPr>
        <cdr:cNvPr id="4" name="TextBox 1"/>
        <cdr:cNvSpPr txBox="1"/>
      </cdr:nvSpPr>
      <cdr:spPr>
        <a:xfrm xmlns:a="http://schemas.openxmlformats.org/drawingml/2006/main">
          <a:off x="1545768" y="490151"/>
          <a:ext cx="1038943" cy="15101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1">
                  <a:lumMod val="75000"/>
                </a:schemeClr>
              </a:solidFill>
              <a:latin typeface="Arial" panose="020B0604020202020204" pitchFamily="34" charset="0"/>
              <a:cs typeface="Arial" panose="020B0604020202020204" pitchFamily="34" charset="0"/>
            </a:rPr>
            <a:t>Wind </a:t>
          </a:r>
          <a:r>
            <a:rPr lang="en-US" sz="1000" b="0" baseline="0">
              <a:solidFill>
                <a:schemeClr val="accent1">
                  <a:lumMod val="75000"/>
                </a:schemeClr>
              </a:solidFill>
              <a:latin typeface="Arial" panose="020B0604020202020204" pitchFamily="34" charset="0"/>
              <a:cs typeface="Arial" panose="020B0604020202020204" pitchFamily="34" charset="0"/>
            </a:rPr>
            <a:t>Curtailment</a:t>
          </a:r>
          <a:endParaRPr lang="en-US" sz="1000" b="0">
            <a:solidFill>
              <a:schemeClr val="accent1">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0.33969</cdr:x>
      <cdr:y>0.38064</cdr:y>
    </cdr:from>
    <cdr:to>
      <cdr:x>0.52238</cdr:x>
      <cdr:y>0.42751</cdr:y>
    </cdr:to>
    <cdr:sp macro="" textlink="">
      <cdr:nvSpPr>
        <cdr:cNvPr id="5" name="TextBox 1"/>
        <cdr:cNvSpPr txBox="1"/>
      </cdr:nvSpPr>
      <cdr:spPr>
        <a:xfrm xmlns:a="http://schemas.openxmlformats.org/drawingml/2006/main">
          <a:off x="1987468" y="1226419"/>
          <a:ext cx="1068899" cy="15101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a:solidFill>
                <a:schemeClr val="accent2">
                  <a:lumMod val="75000"/>
                </a:schemeClr>
              </a:solidFill>
              <a:latin typeface="Arial" panose="020B0604020202020204" pitchFamily="34" charset="0"/>
              <a:cs typeface="Arial" panose="020B0604020202020204" pitchFamily="34" charset="0"/>
            </a:rPr>
            <a:t>Wind </a:t>
          </a:r>
          <a:r>
            <a:rPr lang="en-US" sz="1000" b="0" baseline="0">
              <a:solidFill>
                <a:schemeClr val="accent2">
                  <a:lumMod val="75000"/>
                </a:schemeClr>
              </a:solidFill>
              <a:latin typeface="Arial" panose="020B0604020202020204" pitchFamily="34" charset="0"/>
              <a:cs typeface="Arial" panose="020B0604020202020204" pitchFamily="34" charset="0"/>
            </a:rPr>
            <a:t>Penetration</a:t>
          </a:r>
          <a:endParaRPr lang="en-US" sz="1000" b="0">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0.30128</cdr:x>
      <cdr:y>0.4052</cdr:y>
    </cdr:from>
    <cdr:to>
      <cdr:x>0.33688</cdr:x>
      <cdr:y>0.41939</cdr:y>
    </cdr:to>
    <cdr:cxnSp macro="">
      <cdr:nvCxnSpPr>
        <cdr:cNvPr id="7" name="Straight Connector 6">
          <a:extLst xmlns:a="http://schemas.openxmlformats.org/drawingml/2006/main">
            <a:ext uri="{FF2B5EF4-FFF2-40B4-BE49-F238E27FC236}">
              <a16:creationId xmlns:a16="http://schemas.microsoft.com/office/drawing/2014/main" id="{92876E41-A080-406A-B36F-F5214322CBD0}"/>
            </a:ext>
          </a:extLst>
        </cdr:cNvPr>
        <cdr:cNvCxnSpPr/>
      </cdr:nvCxnSpPr>
      <cdr:spPr>
        <a:xfrm xmlns:a="http://schemas.openxmlformats.org/drawingml/2006/main" flipH="1">
          <a:off x="1762760" y="1305560"/>
          <a:ext cx="208280" cy="45720"/>
        </a:xfrm>
        <a:prstGeom xmlns:a="http://schemas.openxmlformats.org/drawingml/2006/main" prst="line">
          <a:avLst/>
        </a:prstGeom>
        <a:ln xmlns:a="http://schemas.openxmlformats.org/drawingml/2006/main" w="6350">
          <a:solidFill>
            <a:schemeClr val="accent2">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0.22383</cdr:x>
      <cdr:y>0.17781</cdr:y>
    </cdr:from>
    <cdr:to>
      <cdr:x>0.26132</cdr:x>
      <cdr:y>0.18953</cdr:y>
    </cdr:to>
    <cdr:cxnSp macro="">
      <cdr:nvCxnSpPr>
        <cdr:cNvPr id="9" name="Straight Connector 8">
          <a:extLst xmlns:a="http://schemas.openxmlformats.org/drawingml/2006/main">
            <a:ext uri="{FF2B5EF4-FFF2-40B4-BE49-F238E27FC236}">
              <a16:creationId xmlns:a16="http://schemas.microsoft.com/office/drawing/2014/main" id="{B1137061-8890-4FDF-BDD6-275FA5C2B3FF}"/>
            </a:ext>
          </a:extLst>
        </cdr:cNvPr>
        <cdr:cNvCxnSpPr/>
      </cdr:nvCxnSpPr>
      <cdr:spPr>
        <a:xfrm xmlns:a="http://schemas.openxmlformats.org/drawingml/2006/main" flipH="1">
          <a:off x="1309616" y="572913"/>
          <a:ext cx="219350" cy="37762"/>
        </a:xfrm>
        <a:prstGeom xmlns:a="http://schemas.openxmlformats.org/drawingml/2006/main" prst="line">
          <a:avLst/>
        </a:prstGeom>
        <a:ln xmlns:a="http://schemas.openxmlformats.org/drawingml/2006/main" w="6350">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8.xml><?xml version="1.0" encoding="utf-8"?>
<xdr:wsDr xmlns:xdr="http://schemas.openxmlformats.org/drawingml/2006/spreadsheetDrawing" xmlns:a="http://schemas.openxmlformats.org/drawingml/2006/main">
  <xdr:twoCellAnchor>
    <xdr:from>
      <xdr:col>0</xdr:col>
      <xdr:colOff>0</xdr:colOff>
      <xdr:row>1</xdr:row>
      <xdr:rowOff>156209</xdr:rowOff>
    </xdr:from>
    <xdr:to>
      <xdr:col>11</xdr:col>
      <xdr:colOff>294640</xdr:colOff>
      <xdr:row>21</xdr:row>
      <xdr:rowOff>24129</xdr:rowOff>
    </xdr:to>
    <xdr:graphicFrame macro="">
      <xdr:nvGraphicFramePr>
        <xdr:cNvPr id="2" name="Chart 1">
          <a:extLst>
            <a:ext uri="{FF2B5EF4-FFF2-40B4-BE49-F238E27FC236}">
              <a16:creationId xmlns:a16="http://schemas.microsoft.com/office/drawing/2014/main" id="{00000000-0008-0000-2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9.xml><?xml version="1.0" encoding="utf-8"?>
<c:userShapes xmlns:c="http://schemas.openxmlformats.org/drawingml/2006/chart">
  <cdr:relSizeAnchor xmlns:cdr="http://schemas.openxmlformats.org/drawingml/2006/chartDrawing">
    <cdr:from>
      <cdr:x>0.00064</cdr:x>
      <cdr:y>0</cdr:y>
    </cdr:from>
    <cdr:to>
      <cdr:x>0.65397</cdr:x>
      <cdr:y>0.06355</cdr:y>
    </cdr:to>
    <cdr:sp macro="" textlink="">
      <cdr:nvSpPr>
        <cdr:cNvPr id="2" name="TextBox 1"/>
        <cdr:cNvSpPr txBox="1"/>
      </cdr:nvSpPr>
      <cdr:spPr>
        <a:xfrm xmlns:a="http://schemas.openxmlformats.org/drawingml/2006/main">
          <a:off x="3798" y="0"/>
          <a:ext cx="3877322" cy="189231"/>
        </a:xfrm>
        <a:prstGeom xmlns:a="http://schemas.openxmlformats.org/drawingml/2006/main" prst="rect">
          <a:avLst/>
        </a:prstGeom>
      </cdr:spPr>
      <cdr:txBody>
        <a:bodyPr xmlns:a="http://schemas.openxmlformats.org/drawingml/2006/main" vertOverflow="clip" vert="horz" wrap="square" lIns="0" tIns="0" rIns="0" bIns="0" rtlCol="0" anchor="ctr" anchorCtr="1"/>
        <a:lstStyle xmlns:a="http://schemas.openxmlformats.org/drawingml/2006/main"/>
        <a:p xmlns:a="http://schemas.openxmlformats.org/drawingml/2006/main">
          <a:pPr algn="l"/>
          <a:r>
            <a:rPr lang="en-US" sz="1000" b="0">
              <a:latin typeface="Arial" panose="020B0604020202020204" pitchFamily="34" charset="0"/>
              <a:cs typeface="Arial" panose="020B0604020202020204" pitchFamily="34" charset="0"/>
            </a:rPr>
            <a:t>Average Annual</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Wind Resource Indices</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(Long-Term Average =</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1.0)</a:t>
          </a:r>
        </a:p>
      </cdr:txBody>
    </cdr:sp>
  </cdr:relSizeAnchor>
</c:userShapes>
</file>

<file path=xl/drawings/drawing70.xml><?xml version="1.0" encoding="utf-8"?>
<xdr:wsDr xmlns:xdr="http://schemas.openxmlformats.org/drawingml/2006/spreadsheetDrawing" xmlns:a="http://schemas.openxmlformats.org/drawingml/2006/main">
  <xdr:twoCellAnchor>
    <xdr:from>
      <xdr:col>0</xdr:col>
      <xdr:colOff>28575</xdr:colOff>
      <xdr:row>1</xdr:row>
      <xdr:rowOff>160017</xdr:rowOff>
    </xdr:from>
    <xdr:to>
      <xdr:col>9</xdr:col>
      <xdr:colOff>485775</xdr:colOff>
      <xdr:row>20</xdr:row>
      <xdr:rowOff>102867</xdr:rowOff>
    </xdr:to>
    <xdr:graphicFrame macro="">
      <xdr:nvGraphicFramePr>
        <xdr:cNvPr id="2" name="Chart 1">
          <a:extLst>
            <a:ext uri="{FF2B5EF4-FFF2-40B4-BE49-F238E27FC236}">
              <a16:creationId xmlns:a16="http://schemas.microsoft.com/office/drawing/2014/main" id="{00000000-0008-0000-2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1.xml><?xml version="1.0" encoding="utf-8"?>
<c:userShapes xmlns:c="http://schemas.openxmlformats.org/drawingml/2006/chart">
  <cdr:relSizeAnchor xmlns:cdr="http://schemas.openxmlformats.org/drawingml/2006/chartDrawing">
    <cdr:from>
      <cdr:x>0</cdr:x>
      <cdr:y>0</cdr:y>
    </cdr:from>
    <cdr:to>
      <cdr:x>0.40545</cdr:x>
      <cdr:y>0.075</cdr:y>
    </cdr:to>
    <cdr:sp macro="" textlink="">
      <cdr:nvSpPr>
        <cdr:cNvPr id="2" name="TextBox 1"/>
        <cdr:cNvSpPr txBox="1"/>
      </cdr:nvSpPr>
      <cdr:spPr>
        <a:xfrm xmlns:a="http://schemas.openxmlformats.org/drawingml/2006/main">
          <a:off x="0" y="0"/>
          <a:ext cx="2409825" cy="240033"/>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Indexed Capacity Factor (Year 2 = 100%)</a:t>
          </a:r>
        </a:p>
      </cdr:txBody>
    </cdr:sp>
  </cdr:relSizeAnchor>
  <cdr:relSizeAnchor xmlns:cdr="http://schemas.openxmlformats.org/drawingml/2006/chartDrawing">
    <cdr:from>
      <cdr:x>0.42167</cdr:x>
      <cdr:y>0.73674</cdr:y>
    </cdr:from>
    <cdr:to>
      <cdr:x>0.78789</cdr:x>
      <cdr:y>0.84941</cdr:y>
    </cdr:to>
    <cdr:sp macro="" textlink="">
      <cdr:nvSpPr>
        <cdr:cNvPr id="9" name="TextBox 1"/>
        <cdr:cNvSpPr txBox="1"/>
      </cdr:nvSpPr>
      <cdr:spPr>
        <a:xfrm xmlns:a="http://schemas.openxmlformats.org/drawingml/2006/main">
          <a:off x="2499796" y="2165107"/>
          <a:ext cx="2171084" cy="33111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Older (pre-2008) projects</a:t>
          </a:r>
        </a:p>
        <a:p xmlns:a="http://schemas.openxmlformats.org/drawingml/2006/main">
          <a:pPr algn="ctr"/>
          <a:r>
            <a:rPr lang="en-US" sz="1000">
              <a:solidFill>
                <a:schemeClr val="accent1">
                  <a:lumMod val="50000"/>
                </a:schemeClr>
              </a:solidFill>
              <a:latin typeface="Arial" panose="020B0604020202020204" pitchFamily="34" charset="0"/>
              <a:cs typeface="Arial" panose="020B0604020202020204" pitchFamily="34" charset="0"/>
            </a:rPr>
            <a:t>(with 25</a:t>
          </a:r>
          <a:r>
            <a:rPr lang="en-US" sz="1000" baseline="30000">
              <a:solidFill>
                <a:schemeClr val="accent1">
                  <a:lumMod val="50000"/>
                </a:schemeClr>
              </a:solidFill>
              <a:latin typeface="Arial" panose="020B0604020202020204" pitchFamily="34" charset="0"/>
              <a:cs typeface="Arial" panose="020B0604020202020204" pitchFamily="34" charset="0"/>
            </a:rPr>
            <a:t>th</a:t>
          </a:r>
          <a:r>
            <a:rPr lang="en-US" sz="1000">
              <a:solidFill>
                <a:schemeClr val="accent1">
                  <a:lumMod val="50000"/>
                </a:schemeClr>
              </a:solidFill>
              <a:latin typeface="Arial" panose="020B0604020202020204" pitchFamily="34" charset="0"/>
              <a:cs typeface="Arial" panose="020B0604020202020204" pitchFamily="34" charset="0"/>
            </a:rPr>
            <a:t> and 75</a:t>
          </a:r>
          <a:r>
            <a:rPr lang="en-US" sz="1000" baseline="30000">
              <a:solidFill>
                <a:schemeClr val="accent1">
                  <a:lumMod val="50000"/>
                </a:schemeClr>
              </a:solidFill>
              <a:latin typeface="Arial" panose="020B0604020202020204" pitchFamily="34" charset="0"/>
              <a:cs typeface="Arial" panose="020B0604020202020204" pitchFamily="34" charset="0"/>
            </a:rPr>
            <a:t>th</a:t>
          </a:r>
          <a:r>
            <a:rPr lang="en-US" sz="1000">
              <a:solidFill>
                <a:schemeClr val="accent1">
                  <a:lumMod val="50000"/>
                </a:schemeClr>
              </a:solidFill>
              <a:latin typeface="Arial" panose="020B0604020202020204" pitchFamily="34" charset="0"/>
              <a:cs typeface="Arial" panose="020B0604020202020204" pitchFamily="34" charset="0"/>
            </a:rPr>
            <a:t> precentile range)</a:t>
          </a:r>
        </a:p>
      </cdr:txBody>
    </cdr:sp>
  </cdr:relSizeAnchor>
  <cdr:relSizeAnchor xmlns:cdr="http://schemas.openxmlformats.org/drawingml/2006/chartDrawing">
    <cdr:from>
      <cdr:x>0.54365</cdr:x>
      <cdr:y>0.13942</cdr:y>
    </cdr:from>
    <cdr:to>
      <cdr:x>0.8955</cdr:x>
      <cdr:y>0.24166</cdr:y>
    </cdr:to>
    <cdr:sp macro="" textlink="">
      <cdr:nvSpPr>
        <cdr:cNvPr id="13" name="TextBox 1"/>
        <cdr:cNvSpPr txBox="1"/>
      </cdr:nvSpPr>
      <cdr:spPr>
        <a:xfrm xmlns:a="http://schemas.openxmlformats.org/drawingml/2006/main">
          <a:off x="3231233" y="446197"/>
          <a:ext cx="2091255" cy="327209"/>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3">
                  <a:lumMod val="75000"/>
                </a:schemeClr>
              </a:solidFill>
              <a:latin typeface="Arial" panose="020B0604020202020204" pitchFamily="34" charset="0"/>
              <a:cs typeface="Arial" panose="020B0604020202020204" pitchFamily="34" charset="0"/>
            </a:rPr>
            <a:t>Newer (post-2007) projects</a:t>
          </a:r>
          <a:endParaRPr lang="en-US" sz="1000" baseline="0">
            <a:solidFill>
              <a:schemeClr val="accent3">
                <a:lumMod val="75000"/>
              </a:schemeClr>
            </a:solidFill>
            <a:latin typeface="Arial" panose="020B0604020202020204" pitchFamily="34" charset="0"/>
            <a:cs typeface="Arial" panose="020B0604020202020204" pitchFamily="34" charset="0"/>
          </a:endParaRPr>
        </a:p>
        <a:p xmlns:a="http://schemas.openxmlformats.org/drawingml/2006/main">
          <a:pPr algn="ctr"/>
          <a:r>
            <a:rPr lang="en-US" sz="1000" baseline="0">
              <a:solidFill>
                <a:schemeClr val="accent3">
                  <a:lumMod val="75000"/>
                </a:schemeClr>
              </a:solidFill>
              <a:latin typeface="Arial" panose="020B0604020202020204" pitchFamily="34" charset="0"/>
              <a:cs typeface="Arial" panose="020B0604020202020204" pitchFamily="34" charset="0"/>
            </a:rPr>
            <a:t>(with 25</a:t>
          </a:r>
          <a:r>
            <a:rPr lang="en-US" sz="1000" baseline="30000">
              <a:solidFill>
                <a:schemeClr val="accent3">
                  <a:lumMod val="75000"/>
                </a:schemeClr>
              </a:solidFill>
              <a:latin typeface="Arial" panose="020B0604020202020204" pitchFamily="34" charset="0"/>
              <a:cs typeface="Arial" panose="020B0604020202020204" pitchFamily="34" charset="0"/>
            </a:rPr>
            <a:t>th</a:t>
          </a:r>
          <a:r>
            <a:rPr lang="en-US" sz="1000" baseline="0">
              <a:solidFill>
                <a:schemeClr val="accent3">
                  <a:lumMod val="75000"/>
                </a:schemeClr>
              </a:solidFill>
              <a:latin typeface="Arial" panose="020B0604020202020204" pitchFamily="34" charset="0"/>
              <a:cs typeface="Arial" panose="020B0604020202020204" pitchFamily="34" charset="0"/>
            </a:rPr>
            <a:t> and 75</a:t>
          </a:r>
          <a:r>
            <a:rPr lang="en-US" sz="1000" baseline="30000">
              <a:solidFill>
                <a:schemeClr val="accent3">
                  <a:lumMod val="75000"/>
                </a:schemeClr>
              </a:solidFill>
              <a:latin typeface="Arial" panose="020B0604020202020204" pitchFamily="34" charset="0"/>
              <a:cs typeface="Arial" panose="020B0604020202020204" pitchFamily="34" charset="0"/>
            </a:rPr>
            <a:t>th</a:t>
          </a:r>
          <a:r>
            <a:rPr lang="en-US" sz="1000" baseline="0">
              <a:solidFill>
                <a:schemeClr val="accent3">
                  <a:lumMod val="75000"/>
                </a:schemeClr>
              </a:solidFill>
              <a:latin typeface="Arial" panose="020B0604020202020204" pitchFamily="34" charset="0"/>
              <a:cs typeface="Arial" panose="020B0604020202020204" pitchFamily="34" charset="0"/>
            </a:rPr>
            <a:t> percentile range)</a:t>
          </a:r>
          <a:endParaRPr lang="en-US" sz="1000">
            <a:solidFill>
              <a:schemeClr val="accent3">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0.67209</cdr:x>
      <cdr:y>0.57565</cdr:y>
    </cdr:from>
    <cdr:to>
      <cdr:x>0.75215</cdr:x>
      <cdr:y>0.73152</cdr:y>
    </cdr:to>
    <cdr:cxnSp macro="">
      <cdr:nvCxnSpPr>
        <cdr:cNvPr id="14" name="Straight Connector 13">
          <a:extLst xmlns:a="http://schemas.openxmlformats.org/drawingml/2006/main">
            <a:ext uri="{FF2B5EF4-FFF2-40B4-BE49-F238E27FC236}">
              <a16:creationId xmlns:a16="http://schemas.microsoft.com/office/drawing/2014/main" id="{8B3D32B8-F74F-4709-ADC5-B14EA53420BC}"/>
            </a:ext>
          </a:extLst>
        </cdr:cNvPr>
        <cdr:cNvCxnSpPr/>
      </cdr:nvCxnSpPr>
      <cdr:spPr>
        <a:xfrm xmlns:a="http://schemas.openxmlformats.org/drawingml/2006/main" flipV="1">
          <a:off x="3984407" y="1691716"/>
          <a:ext cx="474624" cy="458067"/>
        </a:xfrm>
        <a:prstGeom xmlns:a="http://schemas.openxmlformats.org/drawingml/2006/main" prst="line">
          <a:avLst/>
        </a:prstGeom>
        <a:ln xmlns:a="http://schemas.openxmlformats.org/drawingml/2006/main">
          <a:solidFill>
            <a:schemeClr val="accent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0.47247</cdr:x>
      <cdr:y>0.19054</cdr:y>
    </cdr:from>
    <cdr:to>
      <cdr:x>0.54365</cdr:x>
      <cdr:y>0.28565</cdr:y>
    </cdr:to>
    <cdr:cxnSp macro="">
      <cdr:nvCxnSpPr>
        <cdr:cNvPr id="19" name="Straight Connector 18">
          <a:extLst xmlns:a="http://schemas.openxmlformats.org/drawingml/2006/main">
            <a:ext uri="{FF2B5EF4-FFF2-40B4-BE49-F238E27FC236}">
              <a16:creationId xmlns:a16="http://schemas.microsoft.com/office/drawing/2014/main" id="{5813E8F2-BBF3-4245-8D79-F2DDF968880F}"/>
            </a:ext>
          </a:extLst>
        </cdr:cNvPr>
        <cdr:cNvCxnSpPr>
          <a:endCxn xmlns:a="http://schemas.openxmlformats.org/drawingml/2006/main" id="13" idx="1"/>
        </cdr:cNvCxnSpPr>
      </cdr:nvCxnSpPr>
      <cdr:spPr>
        <a:xfrm xmlns:a="http://schemas.openxmlformats.org/drawingml/2006/main" flipV="1">
          <a:off x="2800985" y="559956"/>
          <a:ext cx="421968" cy="279517"/>
        </a:xfrm>
        <a:prstGeom xmlns:a="http://schemas.openxmlformats.org/drawingml/2006/main" prst="line">
          <a:avLst/>
        </a:prstGeom>
        <a:ln xmlns:a="http://schemas.openxmlformats.org/drawingml/2006/main">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0.41186</cdr:x>
      <cdr:y>0.93262</cdr:y>
    </cdr:from>
    <cdr:to>
      <cdr:x>0.60737</cdr:x>
      <cdr:y>1</cdr:y>
    </cdr:to>
    <cdr:sp macro="" textlink="">
      <cdr:nvSpPr>
        <cdr:cNvPr id="10" name="TextBox 1"/>
        <cdr:cNvSpPr txBox="1"/>
      </cdr:nvSpPr>
      <cdr:spPr>
        <a:xfrm xmlns:a="http://schemas.openxmlformats.org/drawingml/2006/main">
          <a:off x="2447925" y="2728915"/>
          <a:ext cx="1162050" cy="19716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latin typeface="Arial" panose="020B0604020202020204" pitchFamily="34" charset="0"/>
              <a:cs typeface="Arial" panose="020B0604020202020204" pitchFamily="34" charset="0"/>
            </a:rPr>
            <a:t>Year</a:t>
          </a:r>
          <a:r>
            <a:rPr lang="en-US" sz="1000" baseline="0">
              <a:latin typeface="Arial" panose="020B0604020202020204" pitchFamily="34" charset="0"/>
              <a:cs typeface="Arial" panose="020B0604020202020204" pitchFamily="34" charset="0"/>
            </a:rPr>
            <a:t> of Operations</a:t>
          </a:r>
          <a:endParaRPr lang="en-US" sz="1000">
            <a:latin typeface="Arial" panose="020B0604020202020204" pitchFamily="34" charset="0"/>
            <a:cs typeface="Arial" panose="020B0604020202020204" pitchFamily="34" charset="0"/>
          </a:endParaRPr>
        </a:p>
      </cdr:txBody>
    </cdr:sp>
  </cdr:relSizeAnchor>
</c:userShapes>
</file>

<file path=xl/drawings/drawing72.xml><?xml version="1.0" encoding="utf-8"?>
<xdr:wsDr xmlns:xdr="http://schemas.openxmlformats.org/drawingml/2006/spreadsheetDrawing" xmlns:a="http://schemas.openxmlformats.org/drawingml/2006/main">
  <xdr:twoCellAnchor editAs="oneCell">
    <xdr:from>
      <xdr:col>0</xdr:col>
      <xdr:colOff>20320</xdr:colOff>
      <xdr:row>1</xdr:row>
      <xdr:rowOff>40640</xdr:rowOff>
    </xdr:from>
    <xdr:to>
      <xdr:col>9</xdr:col>
      <xdr:colOff>356115</xdr:colOff>
      <xdr:row>18</xdr:row>
      <xdr:rowOff>132357</xdr:rowOff>
    </xdr:to>
    <xdr:pic>
      <xdr:nvPicPr>
        <xdr:cNvPr id="6" name="Picture 5"/>
        <xdr:cNvPicPr>
          <a:picLocks noChangeAspect="1"/>
        </xdr:cNvPicPr>
      </xdr:nvPicPr>
      <xdr:blipFill>
        <a:blip xmlns:r="http://schemas.openxmlformats.org/officeDocument/2006/relationships" r:embed="rId1"/>
        <a:stretch>
          <a:fillRect/>
        </a:stretch>
      </xdr:blipFill>
      <xdr:spPr>
        <a:xfrm>
          <a:off x="20320" y="223520"/>
          <a:ext cx="5944115" cy="3200677"/>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50800</xdr:colOff>
      <xdr:row>1</xdr:row>
      <xdr:rowOff>91440</xdr:rowOff>
    </xdr:from>
    <xdr:to>
      <xdr:col>9</xdr:col>
      <xdr:colOff>319541</xdr:colOff>
      <xdr:row>20</xdr:row>
      <xdr:rowOff>34824</xdr:rowOff>
    </xdr:to>
    <xdr:pic>
      <xdr:nvPicPr>
        <xdr:cNvPr id="11" name="Picture 10"/>
        <xdr:cNvPicPr>
          <a:picLocks noChangeAspect="1"/>
        </xdr:cNvPicPr>
      </xdr:nvPicPr>
      <xdr:blipFill>
        <a:blip xmlns:r="http://schemas.openxmlformats.org/officeDocument/2006/relationships" r:embed="rId1"/>
        <a:stretch>
          <a:fillRect/>
        </a:stretch>
      </xdr:blipFill>
      <xdr:spPr>
        <a:xfrm>
          <a:off x="50800" y="274320"/>
          <a:ext cx="5968501" cy="3225064"/>
        </a:xfrm>
        <a:prstGeom prst="rect">
          <a:avLst/>
        </a:prstGeom>
      </xdr:spPr>
    </xdr:pic>
    <xdr:clientData/>
  </xdr:twoCellAnchor>
  <xdr:twoCellAnchor editAs="oneCell">
    <xdr:from>
      <xdr:col>11</xdr:col>
      <xdr:colOff>10160</xdr:colOff>
      <xdr:row>1</xdr:row>
      <xdr:rowOff>152400</xdr:rowOff>
    </xdr:from>
    <xdr:to>
      <xdr:col>20</xdr:col>
      <xdr:colOff>280937</xdr:colOff>
      <xdr:row>20</xdr:row>
      <xdr:rowOff>95784</xdr:rowOff>
    </xdr:to>
    <xdr:pic>
      <xdr:nvPicPr>
        <xdr:cNvPr id="12" name="Picture 11"/>
        <xdr:cNvPicPr>
          <a:picLocks noChangeAspect="1"/>
        </xdr:cNvPicPr>
      </xdr:nvPicPr>
      <xdr:blipFill>
        <a:blip xmlns:r="http://schemas.openxmlformats.org/officeDocument/2006/relationships" r:embed="rId2"/>
        <a:stretch>
          <a:fillRect/>
        </a:stretch>
      </xdr:blipFill>
      <xdr:spPr>
        <a:xfrm>
          <a:off x="7091680" y="335280"/>
          <a:ext cx="6011177" cy="3225064"/>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xdr:from>
      <xdr:col>0</xdr:col>
      <xdr:colOff>10160</xdr:colOff>
      <xdr:row>1</xdr:row>
      <xdr:rowOff>101599</xdr:rowOff>
    </xdr:from>
    <xdr:to>
      <xdr:col>8</xdr:col>
      <xdr:colOff>510542</xdr:colOff>
      <xdr:row>21</xdr:row>
      <xdr:rowOff>83065</xdr:rowOff>
    </xdr:to>
    <xdr:grpSp>
      <xdr:nvGrpSpPr>
        <xdr:cNvPr id="2" name="Group 1"/>
        <xdr:cNvGrpSpPr/>
      </xdr:nvGrpSpPr>
      <xdr:grpSpPr>
        <a:xfrm>
          <a:off x="10160" y="284479"/>
          <a:ext cx="6576062" cy="3435866"/>
          <a:chOff x="38098" y="347223"/>
          <a:chExt cx="6576062" cy="3336775"/>
        </a:xfrm>
        <a:solidFill>
          <a:schemeClr val="bg1"/>
        </a:solidFill>
      </xdr:grpSpPr>
      <xdr:grpSp>
        <xdr:nvGrpSpPr>
          <xdr:cNvPr id="3" name="Group 2">
            <a:extLst>
              <a:ext uri="{FF2B5EF4-FFF2-40B4-BE49-F238E27FC236}">
                <a16:creationId xmlns:a16="http://schemas.microsoft.com/office/drawing/2014/main" id="{00000000-0008-0000-2A00-00001A000000}"/>
              </a:ext>
            </a:extLst>
          </xdr:cNvPr>
          <xdr:cNvGrpSpPr/>
        </xdr:nvGrpSpPr>
        <xdr:grpSpPr>
          <a:xfrm>
            <a:off x="38098" y="347223"/>
            <a:ext cx="6576062" cy="3336775"/>
            <a:chOff x="47623" y="382366"/>
            <a:chExt cx="5943600" cy="3250488"/>
          </a:xfrm>
          <a:grpFill/>
        </xdr:grpSpPr>
        <xdr:graphicFrame macro="">
          <xdr:nvGraphicFramePr>
            <xdr:cNvPr id="7" name="Chart 6">
              <a:extLst>
                <a:ext uri="{FF2B5EF4-FFF2-40B4-BE49-F238E27FC236}">
                  <a16:creationId xmlns:a16="http://schemas.microsoft.com/office/drawing/2014/main" id="{00000000-0008-0000-2A00-000013000000}"/>
                </a:ext>
              </a:extLst>
            </xdr:cNvPr>
            <xdr:cNvGraphicFramePr/>
          </xdr:nvGraphicFramePr>
          <xdr:xfrm>
            <a:off x="47623" y="390525"/>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8" name="Chart 7">
              <a:extLst>
                <a:ext uri="{FF2B5EF4-FFF2-40B4-BE49-F238E27FC236}">
                  <a16:creationId xmlns:a16="http://schemas.microsoft.com/office/drawing/2014/main" id="{00000000-0008-0000-2A00-000014000000}"/>
                </a:ext>
              </a:extLst>
            </xdr:cNvPr>
            <xdr:cNvGraphicFramePr>
              <a:graphicFrameLocks/>
            </xdr:cNvGraphicFramePr>
          </xdr:nvGraphicFramePr>
          <xdr:xfrm>
            <a:off x="1417246" y="382366"/>
            <a:ext cx="656815" cy="3200400"/>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9" name="Chart 8">
              <a:extLst>
                <a:ext uri="{FF2B5EF4-FFF2-40B4-BE49-F238E27FC236}">
                  <a16:creationId xmlns:a16="http://schemas.microsoft.com/office/drawing/2014/main" id="{00000000-0008-0000-2A00-000015000000}"/>
                </a:ext>
              </a:extLst>
            </xdr:cNvPr>
            <xdr:cNvGraphicFramePr>
              <a:graphicFrameLocks/>
            </xdr:cNvGraphicFramePr>
          </xdr:nvGraphicFramePr>
          <xdr:xfrm>
            <a:off x="2079462" y="432454"/>
            <a:ext cx="649851" cy="320040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0" name="Chart 9">
              <a:extLst>
                <a:ext uri="{FF2B5EF4-FFF2-40B4-BE49-F238E27FC236}">
                  <a16:creationId xmlns:a16="http://schemas.microsoft.com/office/drawing/2014/main" id="{00000000-0008-0000-2A00-000017000000}"/>
                </a:ext>
              </a:extLst>
            </xdr:cNvPr>
            <xdr:cNvGraphicFramePr>
              <a:graphicFrameLocks/>
            </xdr:cNvGraphicFramePr>
          </xdr:nvGraphicFramePr>
          <xdr:xfrm>
            <a:off x="2732970" y="392264"/>
            <a:ext cx="648611" cy="3200400"/>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11" name="Chart 10">
              <a:extLst>
                <a:ext uri="{FF2B5EF4-FFF2-40B4-BE49-F238E27FC236}">
                  <a16:creationId xmlns:a16="http://schemas.microsoft.com/office/drawing/2014/main" id="{00000000-0008-0000-2A00-000018000000}"/>
                </a:ext>
              </a:extLst>
            </xdr:cNvPr>
            <xdr:cNvGraphicFramePr>
              <a:graphicFrameLocks/>
            </xdr:cNvGraphicFramePr>
          </xdr:nvGraphicFramePr>
          <xdr:xfrm>
            <a:off x="3385296" y="391567"/>
            <a:ext cx="659163" cy="3200400"/>
          </xdr:xfrm>
          <a:graphic>
            <a:graphicData uri="http://schemas.openxmlformats.org/drawingml/2006/chart">
              <c:chart xmlns:c="http://schemas.openxmlformats.org/drawingml/2006/chart" xmlns:r="http://schemas.openxmlformats.org/officeDocument/2006/relationships" r:id="rId5"/>
            </a:graphicData>
          </a:graphic>
        </xdr:graphicFrame>
      </xdr:grpSp>
      <xdr:graphicFrame macro="">
        <xdr:nvGraphicFramePr>
          <xdr:cNvPr id="4" name="Chart 3">
            <a:extLst>
              <a:ext uri="{FF2B5EF4-FFF2-40B4-BE49-F238E27FC236}">
                <a16:creationId xmlns:a16="http://schemas.microsoft.com/office/drawing/2014/main" id="{00000000-0008-0000-2A00-000018000000}"/>
              </a:ext>
            </a:extLst>
          </xdr:cNvPr>
          <xdr:cNvGraphicFramePr>
            <a:graphicFrameLocks/>
          </xdr:cNvGraphicFramePr>
        </xdr:nvGraphicFramePr>
        <xdr:xfrm>
          <a:off x="4470400" y="381333"/>
          <a:ext cx="685696" cy="3223666"/>
        </xdr:xfrm>
        <a:graphic>
          <a:graphicData uri="http://schemas.openxmlformats.org/drawingml/2006/chart">
            <c:chart xmlns:c="http://schemas.openxmlformats.org/drawingml/2006/chart" xmlns:r="http://schemas.openxmlformats.org/officeDocument/2006/relationships" r:id="rId6"/>
          </a:graphicData>
        </a:graphic>
      </xdr:graphicFrame>
      <xdr:graphicFrame macro="">
        <xdr:nvGraphicFramePr>
          <xdr:cNvPr id="5" name="Chart 4">
            <a:extLst>
              <a:ext uri="{FF2B5EF4-FFF2-40B4-BE49-F238E27FC236}">
                <a16:creationId xmlns:a16="http://schemas.microsoft.com/office/drawing/2014/main" id="{00000000-0008-0000-2A00-000018000000}"/>
              </a:ext>
            </a:extLst>
          </xdr:cNvPr>
          <xdr:cNvGraphicFramePr>
            <a:graphicFrameLocks/>
          </xdr:cNvGraphicFramePr>
        </xdr:nvGraphicFramePr>
        <xdr:xfrm>
          <a:off x="5176520" y="370840"/>
          <a:ext cx="685696" cy="3223666"/>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6" name="Chart 5">
            <a:extLst>
              <a:ext uri="{FF2B5EF4-FFF2-40B4-BE49-F238E27FC236}">
                <a16:creationId xmlns:a16="http://schemas.microsoft.com/office/drawing/2014/main" id="{00000000-0008-0000-2A00-000018000000}"/>
              </a:ext>
            </a:extLst>
          </xdr:cNvPr>
          <xdr:cNvGraphicFramePr>
            <a:graphicFrameLocks/>
          </xdr:cNvGraphicFramePr>
        </xdr:nvGraphicFramePr>
        <xdr:xfrm>
          <a:off x="5877560" y="370840"/>
          <a:ext cx="685696" cy="3223666"/>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twoCellAnchor>
    <xdr:from>
      <xdr:col>11</xdr:col>
      <xdr:colOff>10160</xdr:colOff>
      <xdr:row>2</xdr:row>
      <xdr:rowOff>71120</xdr:rowOff>
    </xdr:from>
    <xdr:to>
      <xdr:col>20</xdr:col>
      <xdr:colOff>558800</xdr:colOff>
      <xdr:row>20</xdr:row>
      <xdr:rowOff>162560</xdr:rowOff>
    </xdr:to>
    <xdr:graphicFrame macro="">
      <xdr:nvGraphicFramePr>
        <xdr:cNvPr id="12" name="Chart 1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wsDr>
</file>

<file path=xl/drawings/drawing75.xml><?xml version="1.0" encoding="utf-8"?>
<c:userShapes xmlns:c="http://schemas.openxmlformats.org/drawingml/2006/chart">
  <cdr:relSizeAnchor xmlns:cdr="http://schemas.openxmlformats.org/drawingml/2006/chartDrawing">
    <cdr:from>
      <cdr:x>0.12444</cdr:x>
      <cdr:y>0.07259</cdr:y>
    </cdr:from>
    <cdr:to>
      <cdr:x>0.22579</cdr:x>
      <cdr:y>0.13699</cdr:y>
    </cdr:to>
    <cdr:sp macro="" textlink="">
      <cdr:nvSpPr>
        <cdr:cNvPr id="2" name="TextBox 1"/>
        <cdr:cNvSpPr txBox="1"/>
      </cdr:nvSpPr>
      <cdr:spPr>
        <a:xfrm xmlns:a="http://schemas.openxmlformats.org/drawingml/2006/main">
          <a:off x="818325" y="245577"/>
          <a:ext cx="666484" cy="21786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tx1">
                  <a:lumMod val="75000"/>
                  <a:lumOff val="25000"/>
                </a:schemeClr>
              </a:solidFill>
              <a:latin typeface="Arial" panose="020B0604020202020204" pitchFamily="34" charset="0"/>
              <a:cs typeface="Arial" panose="020B0604020202020204" pitchFamily="34" charset="0"/>
            </a:rPr>
            <a:t>National</a:t>
          </a:r>
        </a:p>
      </cdr:txBody>
    </cdr:sp>
  </cdr:relSizeAnchor>
  <cdr:relSizeAnchor xmlns:cdr="http://schemas.openxmlformats.org/drawingml/2006/chartDrawing">
    <cdr:from>
      <cdr:x>0</cdr:x>
      <cdr:y>0</cdr:y>
    </cdr:from>
    <cdr:to>
      <cdr:x>0.1375</cdr:x>
      <cdr:y>0.10557</cdr:y>
    </cdr:to>
    <cdr:sp macro="" textlink="">
      <cdr:nvSpPr>
        <cdr:cNvPr id="3" name="TextBox 1"/>
        <cdr:cNvSpPr txBox="1"/>
      </cdr:nvSpPr>
      <cdr:spPr>
        <a:xfrm xmlns:a="http://schemas.openxmlformats.org/drawingml/2006/main">
          <a:off x="0" y="0"/>
          <a:ext cx="904240" cy="35713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solidFill>
              <a:latin typeface="Arial" panose="020B0604020202020204" pitchFamily="34" charset="0"/>
              <a:cs typeface="Arial" panose="020B0604020202020204" pitchFamily="34" charset="0"/>
            </a:rPr>
            <a:t>Average</a:t>
          </a:r>
          <a:r>
            <a:rPr lang="en-US" sz="1000" baseline="0">
              <a:solidFill>
                <a:schemeClr val="tx1"/>
              </a:solidFill>
              <a:latin typeface="Arial" panose="020B0604020202020204" pitchFamily="34" charset="0"/>
              <a:cs typeface="Arial" panose="020B0604020202020204" pitchFamily="34" charset="0"/>
            </a:rPr>
            <a:t> </a:t>
          </a:r>
          <a:r>
            <a:rPr lang="en-US" sz="1000" b="0" i="0" baseline="0">
              <a:effectLst/>
              <a:latin typeface="Arial" panose="020B0604020202020204" pitchFamily="34" charset="0"/>
              <a:ea typeface="+mn-ea"/>
              <a:cs typeface="Arial" panose="020B0604020202020204" pitchFamily="34" charset="0"/>
            </a:rPr>
            <a:t>Cost (2021 $/kW)</a:t>
          </a:r>
          <a:endParaRPr lang="en-US" sz="1000">
            <a:solidFill>
              <a:schemeClr val="tx1"/>
            </a:solidFill>
            <a:latin typeface="Arial" panose="020B0604020202020204" pitchFamily="34" charset="0"/>
            <a:cs typeface="Arial" panose="020B0604020202020204" pitchFamily="34" charset="0"/>
          </a:endParaRPr>
        </a:p>
      </cdr:txBody>
    </cdr:sp>
  </cdr:relSizeAnchor>
</c:userShapes>
</file>

<file path=xl/drawings/drawing76.xml><?xml version="1.0" encoding="utf-8"?>
<c:userShapes xmlns:c="http://schemas.openxmlformats.org/drawingml/2006/chart">
  <cdr:relSizeAnchor xmlns:cdr="http://schemas.openxmlformats.org/drawingml/2006/chartDrawing">
    <cdr:from>
      <cdr:x>0.06917</cdr:x>
      <cdr:y>0.07508</cdr:y>
    </cdr:from>
    <cdr:to>
      <cdr:x>0.95806</cdr:x>
      <cdr:y>0.14088</cdr:y>
    </cdr:to>
    <cdr:sp macro="" textlink="">
      <cdr:nvSpPr>
        <cdr:cNvPr id="2" name="TextBox 1"/>
        <cdr:cNvSpPr txBox="1"/>
      </cdr:nvSpPr>
      <cdr:spPr>
        <a:xfrm xmlns:a="http://schemas.openxmlformats.org/drawingml/2006/main">
          <a:off x="50264" y="254001"/>
          <a:ext cx="645963" cy="22258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tx1">
                  <a:lumMod val="50000"/>
                  <a:lumOff val="50000"/>
                </a:schemeClr>
              </a:solidFill>
              <a:latin typeface="Arial" panose="020B0604020202020204" pitchFamily="34" charset="0"/>
              <a:cs typeface="Arial" panose="020B0604020202020204" pitchFamily="34" charset="0"/>
            </a:rPr>
            <a:t>ERCOT</a:t>
          </a:r>
        </a:p>
      </cdr:txBody>
    </cdr:sp>
  </cdr:relSizeAnchor>
</c:userShapes>
</file>

<file path=xl/drawings/drawing77.xml><?xml version="1.0" encoding="utf-8"?>
<c:userShapes xmlns:c="http://schemas.openxmlformats.org/drawingml/2006/chart">
  <cdr:relSizeAnchor xmlns:cdr="http://schemas.openxmlformats.org/drawingml/2006/chartDrawing">
    <cdr:from>
      <cdr:x>0.04866</cdr:x>
      <cdr:y>0.06007</cdr:y>
    </cdr:from>
    <cdr:to>
      <cdr:x>0.93755</cdr:x>
      <cdr:y>0.14287</cdr:y>
    </cdr:to>
    <cdr:sp macro="" textlink="">
      <cdr:nvSpPr>
        <cdr:cNvPr id="2" name="TextBox 1"/>
        <cdr:cNvSpPr txBox="1"/>
      </cdr:nvSpPr>
      <cdr:spPr>
        <a:xfrm xmlns:a="http://schemas.openxmlformats.org/drawingml/2006/main">
          <a:off x="34986" y="203200"/>
          <a:ext cx="639113" cy="280106"/>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2">
                  <a:lumMod val="60000"/>
                  <a:lumOff val="40000"/>
                </a:schemeClr>
              </a:solidFill>
              <a:latin typeface="Arial" panose="020B0604020202020204" pitchFamily="34" charset="0"/>
              <a:cs typeface="Arial" panose="020B0604020202020204" pitchFamily="34" charset="0"/>
            </a:rPr>
            <a:t>West</a:t>
          </a:r>
        </a:p>
      </cdr:txBody>
    </cdr:sp>
  </cdr:relSizeAnchor>
</c:userShapes>
</file>

<file path=xl/drawings/drawing78.xml><?xml version="1.0" encoding="utf-8"?>
<c:userShapes xmlns:c="http://schemas.openxmlformats.org/drawingml/2006/chart">
  <cdr:relSizeAnchor xmlns:cdr="http://schemas.openxmlformats.org/drawingml/2006/chartDrawing">
    <cdr:from>
      <cdr:x>0.02029</cdr:x>
      <cdr:y>0.07239</cdr:y>
    </cdr:from>
    <cdr:to>
      <cdr:x>0.90918</cdr:x>
      <cdr:y>0.16181</cdr:y>
    </cdr:to>
    <cdr:sp macro="" textlink="">
      <cdr:nvSpPr>
        <cdr:cNvPr id="2" name="TextBox 1"/>
        <cdr:cNvSpPr txBox="1"/>
      </cdr:nvSpPr>
      <cdr:spPr>
        <a:xfrm xmlns:a="http://schemas.openxmlformats.org/drawingml/2006/main">
          <a:off x="14558" y="244878"/>
          <a:ext cx="637895" cy="3025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bg2">
                  <a:lumMod val="50000"/>
                </a:schemeClr>
              </a:solidFill>
              <a:latin typeface="Arial" panose="020B0604020202020204" pitchFamily="34" charset="0"/>
              <a:cs typeface="Arial" panose="020B0604020202020204" pitchFamily="34" charset="0"/>
            </a:rPr>
            <a:t>SPP</a:t>
          </a:r>
        </a:p>
      </cdr:txBody>
    </cdr:sp>
  </cdr:relSizeAnchor>
</c:userShapes>
</file>

<file path=xl/drawings/drawing79.xml><?xml version="1.0" encoding="utf-8"?>
<c:userShapes xmlns:c="http://schemas.openxmlformats.org/drawingml/2006/chart">
  <cdr:relSizeAnchor xmlns:cdr="http://schemas.openxmlformats.org/drawingml/2006/chartDrawing">
    <cdr:from>
      <cdr:x>0.0212</cdr:x>
      <cdr:y>0.06965</cdr:y>
    </cdr:from>
    <cdr:to>
      <cdr:x>0.91009</cdr:x>
      <cdr:y>0.17161</cdr:y>
    </cdr:to>
    <cdr:sp macro="" textlink="">
      <cdr:nvSpPr>
        <cdr:cNvPr id="2" name="TextBox 1"/>
        <cdr:cNvSpPr txBox="1"/>
      </cdr:nvSpPr>
      <cdr:spPr>
        <a:xfrm xmlns:a="http://schemas.openxmlformats.org/drawingml/2006/main">
          <a:off x="15458" y="235608"/>
          <a:ext cx="648272" cy="344923"/>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6"/>
              </a:solidFill>
              <a:latin typeface="Arial" panose="020B0604020202020204" pitchFamily="34" charset="0"/>
              <a:cs typeface="Arial" panose="020B0604020202020204" pitchFamily="34" charset="0"/>
            </a:rPr>
            <a:t>PJM</a:t>
          </a:r>
        </a:p>
      </cdr:txBody>
    </cdr:sp>
  </cdr:relSizeAnchor>
</c:userShapes>
</file>

<file path=xl/drawings/drawing80.xml><?xml version="1.0" encoding="utf-8"?>
<c:userShapes xmlns:c="http://schemas.openxmlformats.org/drawingml/2006/chart">
  <cdr:relSizeAnchor xmlns:cdr="http://schemas.openxmlformats.org/drawingml/2006/chartDrawing">
    <cdr:from>
      <cdr:x>0.04729</cdr:x>
      <cdr:y>0.06467</cdr:y>
    </cdr:from>
    <cdr:to>
      <cdr:x>0.93618</cdr:x>
      <cdr:y>0.14791</cdr:y>
    </cdr:to>
    <cdr:sp macro="" textlink="">
      <cdr:nvSpPr>
        <cdr:cNvPr id="2" name="TextBox 1"/>
        <cdr:cNvSpPr txBox="1"/>
      </cdr:nvSpPr>
      <cdr:spPr>
        <a:xfrm xmlns:a="http://schemas.openxmlformats.org/drawingml/2006/main">
          <a:off x="32424" y="214649"/>
          <a:ext cx="609508" cy="276307"/>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3">
                  <a:lumMod val="75000"/>
                </a:schemeClr>
              </a:solidFill>
              <a:latin typeface="Arial" panose="020B0604020202020204" pitchFamily="34" charset="0"/>
              <a:cs typeface="Arial" panose="020B0604020202020204" pitchFamily="34" charset="0"/>
            </a:rPr>
            <a:t>MISO</a:t>
          </a:r>
        </a:p>
      </cdr:txBody>
    </cdr:sp>
  </cdr:relSizeAnchor>
</c:userShapes>
</file>

<file path=xl/drawings/drawing81.xml><?xml version="1.0" encoding="utf-8"?>
<c:userShapes xmlns:c="http://schemas.openxmlformats.org/drawingml/2006/chart">
  <cdr:relSizeAnchor xmlns:cdr="http://schemas.openxmlformats.org/drawingml/2006/chartDrawing">
    <cdr:from>
      <cdr:x>0.0621</cdr:x>
      <cdr:y>0.06467</cdr:y>
    </cdr:from>
    <cdr:to>
      <cdr:x>0.95099</cdr:x>
      <cdr:y>0.13815</cdr:y>
    </cdr:to>
    <cdr:sp macro="" textlink="">
      <cdr:nvSpPr>
        <cdr:cNvPr id="2" name="TextBox 1"/>
        <cdr:cNvSpPr txBox="1"/>
      </cdr:nvSpPr>
      <cdr:spPr>
        <a:xfrm xmlns:a="http://schemas.openxmlformats.org/drawingml/2006/main">
          <a:off x="42584" y="214649"/>
          <a:ext cx="609508" cy="24391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4"/>
              </a:solidFill>
              <a:latin typeface="Arial" panose="020B0604020202020204" pitchFamily="34" charset="0"/>
              <a:cs typeface="Arial" panose="020B0604020202020204" pitchFamily="34" charset="0"/>
            </a:rPr>
            <a:t>CAISO</a:t>
          </a:r>
        </a:p>
      </cdr:txBody>
    </cdr:sp>
  </cdr:relSizeAnchor>
</c:userShapes>
</file>

<file path=xl/drawings/drawing82.xml><?xml version="1.0" encoding="utf-8"?>
<c:userShapes xmlns:c="http://schemas.openxmlformats.org/drawingml/2006/chart">
  <cdr:relSizeAnchor xmlns:cdr="http://schemas.openxmlformats.org/drawingml/2006/chartDrawing">
    <cdr:from>
      <cdr:x>0.03247</cdr:x>
      <cdr:y>0.06467</cdr:y>
    </cdr:from>
    <cdr:to>
      <cdr:x>0.92136</cdr:x>
      <cdr:y>0.14466</cdr:y>
    </cdr:to>
    <cdr:sp macro="" textlink="">
      <cdr:nvSpPr>
        <cdr:cNvPr id="2" name="TextBox 1"/>
        <cdr:cNvSpPr txBox="1"/>
      </cdr:nvSpPr>
      <cdr:spPr>
        <a:xfrm xmlns:a="http://schemas.openxmlformats.org/drawingml/2006/main">
          <a:off x="22264" y="214649"/>
          <a:ext cx="609508" cy="26551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userShapes>
</file>

<file path=xl/drawings/drawing83.xml><?xml version="1.0" encoding="utf-8"?>
<c:userShapes xmlns:c="http://schemas.openxmlformats.org/drawingml/2006/chart">
  <cdr:relSizeAnchor xmlns:cdr="http://schemas.openxmlformats.org/drawingml/2006/chartDrawing">
    <cdr:from>
      <cdr:x>0</cdr:x>
      <cdr:y>0</cdr:y>
    </cdr:from>
    <cdr:to>
      <cdr:x>0.361</cdr:x>
      <cdr:y>0.08889</cdr:y>
    </cdr:to>
    <cdr:sp macro="" textlink="">
      <cdr:nvSpPr>
        <cdr:cNvPr id="2" name="TextBox 1"/>
        <cdr:cNvSpPr txBox="1"/>
      </cdr:nvSpPr>
      <cdr:spPr>
        <a:xfrm xmlns:a="http://schemas.openxmlformats.org/drawingml/2006/main">
          <a:off x="0" y="0"/>
          <a:ext cx="2145651" cy="284480"/>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Average</a:t>
          </a:r>
          <a:r>
            <a:rPr lang="en-US" sz="1000" baseline="0">
              <a:solidFill>
                <a:schemeClr val="tx1"/>
              </a:solidFill>
              <a:latin typeface="Arial" panose="020B0604020202020204" pitchFamily="34" charset="0"/>
              <a:cs typeface="Arial" panose="020B0604020202020204" pitchFamily="34" charset="0"/>
            </a:rPr>
            <a:t> </a:t>
          </a:r>
          <a:r>
            <a:rPr lang="en-US" sz="1000" b="0" i="0" baseline="0">
              <a:effectLst/>
              <a:latin typeface="Arial" panose="020B0604020202020204" pitchFamily="34" charset="0"/>
              <a:ea typeface="+mn-ea"/>
              <a:cs typeface="Arial" panose="020B0604020202020204" pitchFamily="34" charset="0"/>
            </a:rPr>
            <a:t>Installed Cost (2021 $/kW)</a:t>
          </a:r>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0.55685</cdr:x>
      <cdr:y>0.18029</cdr:y>
    </cdr:from>
    <cdr:to>
      <cdr:x>0.66839</cdr:x>
      <cdr:y>0.24431</cdr:y>
    </cdr:to>
    <cdr:sp macro="" textlink="">
      <cdr:nvSpPr>
        <cdr:cNvPr id="3" name="TextBox 1"/>
        <cdr:cNvSpPr txBox="1"/>
      </cdr:nvSpPr>
      <cdr:spPr>
        <a:xfrm xmlns:a="http://schemas.openxmlformats.org/drawingml/2006/main">
          <a:off x="3284235" y="527085"/>
          <a:ext cx="657849" cy="18716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0.45932</cdr:x>
      <cdr:y>0.59347</cdr:y>
    </cdr:from>
    <cdr:to>
      <cdr:x>0.56616</cdr:x>
      <cdr:y>0.65879</cdr:y>
    </cdr:to>
    <cdr:sp macro="" textlink="">
      <cdr:nvSpPr>
        <cdr:cNvPr id="7" name="TextBox 1"/>
        <cdr:cNvSpPr txBox="1"/>
      </cdr:nvSpPr>
      <cdr:spPr>
        <a:xfrm xmlns:a="http://schemas.openxmlformats.org/drawingml/2006/main">
          <a:off x="2708990" y="1735047"/>
          <a:ext cx="630130" cy="190966"/>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0.86759</cdr:x>
      <cdr:y>0.63444</cdr:y>
    </cdr:from>
    <cdr:to>
      <cdr:x>0.96383</cdr:x>
      <cdr:y>0.702</cdr:y>
    </cdr:to>
    <cdr:sp macro="" textlink="">
      <cdr:nvSpPr>
        <cdr:cNvPr id="8" name="TextBox 1"/>
        <cdr:cNvSpPr txBox="1"/>
      </cdr:nvSpPr>
      <cdr:spPr>
        <a:xfrm xmlns:a="http://schemas.openxmlformats.org/drawingml/2006/main">
          <a:off x="5116927" y="1854815"/>
          <a:ext cx="567612" cy="197514"/>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0.89147</cdr:x>
      <cdr:y>0.75566</cdr:y>
    </cdr:from>
    <cdr:to>
      <cdr:x>1</cdr:x>
      <cdr:y>0.86916</cdr:y>
    </cdr:to>
    <cdr:sp macro="" textlink="">
      <cdr:nvSpPr>
        <cdr:cNvPr id="9" name="TextBox 1"/>
        <cdr:cNvSpPr txBox="1"/>
      </cdr:nvSpPr>
      <cdr:spPr>
        <a:xfrm xmlns:a="http://schemas.openxmlformats.org/drawingml/2006/main">
          <a:off x="5257783" y="2209190"/>
          <a:ext cx="640097" cy="331822"/>
        </a:xfrm>
        <a:prstGeom xmlns:a="http://schemas.openxmlformats.org/drawingml/2006/main" prst="rect">
          <a:avLst/>
        </a:prstGeom>
      </cdr:spPr>
      <cdr:txBody>
        <a:bodyPr xmlns:a="http://schemas.openxmlformats.org/drawingml/2006/main" wrap="square" lIns="9144" tIns="9144" rIns="9144" bIns="9144"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2">
                  <a:lumMod val="60000"/>
                  <a:lumOff val="40000"/>
                </a:schemeClr>
              </a:solidFill>
              <a:latin typeface="Arial" panose="020B0604020202020204" pitchFamily="34" charset="0"/>
              <a:cs typeface="Arial" panose="020B0604020202020204" pitchFamily="34" charset="0"/>
            </a:rPr>
            <a:t>West</a:t>
          </a:r>
        </a:p>
        <a:p xmlns:a="http://schemas.openxmlformats.org/drawingml/2006/main">
          <a:pPr algn="ctr"/>
          <a:r>
            <a:rPr lang="en-US" sz="1000">
              <a:solidFill>
                <a:schemeClr val="accent2">
                  <a:lumMod val="60000"/>
                  <a:lumOff val="40000"/>
                </a:schemeClr>
              </a:solidFill>
              <a:latin typeface="Arial" panose="020B0604020202020204" pitchFamily="34" charset="0"/>
              <a:cs typeface="Arial" panose="020B0604020202020204" pitchFamily="34" charset="0"/>
            </a:rPr>
            <a:t>(non-ISO)</a:t>
          </a:r>
        </a:p>
      </cdr:txBody>
    </cdr:sp>
  </cdr:relSizeAnchor>
  <cdr:relSizeAnchor xmlns:cdr="http://schemas.openxmlformats.org/drawingml/2006/chartDrawing">
    <cdr:from>
      <cdr:x>0.88686</cdr:x>
      <cdr:y>0.71043</cdr:y>
    </cdr:from>
    <cdr:to>
      <cdr:x>0.97243</cdr:x>
      <cdr:y>0.76802</cdr:y>
    </cdr:to>
    <cdr:sp macro="" textlink="">
      <cdr:nvSpPr>
        <cdr:cNvPr id="10" name="TextBox 1"/>
        <cdr:cNvSpPr txBox="1"/>
      </cdr:nvSpPr>
      <cdr:spPr>
        <a:xfrm xmlns:a="http://schemas.openxmlformats.org/drawingml/2006/main">
          <a:off x="5230617" y="2076980"/>
          <a:ext cx="504682" cy="16836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0.79673</cdr:x>
      <cdr:y>0.83578</cdr:y>
    </cdr:from>
    <cdr:to>
      <cdr:x>0.90761</cdr:x>
      <cdr:y>0.90183</cdr:y>
    </cdr:to>
    <cdr:sp macro="" textlink="">
      <cdr:nvSpPr>
        <cdr:cNvPr id="11" name="TextBox 1"/>
        <cdr:cNvSpPr txBox="1"/>
      </cdr:nvSpPr>
      <cdr:spPr>
        <a:xfrm xmlns:a="http://schemas.openxmlformats.org/drawingml/2006/main">
          <a:off x="4699022" y="2443425"/>
          <a:ext cx="653957" cy="19310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lumMod val="75000"/>
                  <a:lumOff val="2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0.53747</cdr:x>
      <cdr:y>0.53171</cdr:y>
    </cdr:from>
    <cdr:to>
      <cdr:x>0.64901</cdr:x>
      <cdr:y>0.59573</cdr:y>
    </cdr:to>
    <cdr:sp macro="" textlink="">
      <cdr:nvSpPr>
        <cdr:cNvPr id="12" name="TextBox 1"/>
        <cdr:cNvSpPr txBox="1"/>
      </cdr:nvSpPr>
      <cdr:spPr>
        <a:xfrm xmlns:a="http://schemas.openxmlformats.org/drawingml/2006/main">
          <a:off x="3169920" y="1554480"/>
          <a:ext cx="657849" cy="18716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4"/>
              </a:solidFill>
              <a:latin typeface="Arial" panose="020B0604020202020204" pitchFamily="34" charset="0"/>
              <a:cs typeface="Arial" panose="020B0604020202020204" pitchFamily="34" charset="0"/>
            </a:rPr>
            <a:t>CAISO</a:t>
          </a:r>
        </a:p>
      </cdr:txBody>
    </cdr:sp>
  </cdr:relSizeAnchor>
</c:userShapes>
</file>

<file path=xl/drawings/drawing84.xml><?xml version="1.0" encoding="utf-8"?>
<xdr:wsDr xmlns:xdr="http://schemas.openxmlformats.org/drawingml/2006/spreadsheetDrawing" xmlns:a="http://schemas.openxmlformats.org/drawingml/2006/main">
  <xdr:twoCellAnchor>
    <xdr:from>
      <xdr:col>0</xdr:col>
      <xdr:colOff>0</xdr:colOff>
      <xdr:row>1</xdr:row>
      <xdr:rowOff>47625</xdr:rowOff>
    </xdr:from>
    <xdr:to>
      <xdr:col>8</xdr:col>
      <xdr:colOff>104774</xdr:colOff>
      <xdr:row>20</xdr:row>
      <xdr:rowOff>103824</xdr:rowOff>
    </xdr:to>
    <xdr:grpSp>
      <xdr:nvGrpSpPr>
        <xdr:cNvPr id="2" name="Group 1"/>
        <xdr:cNvGrpSpPr/>
      </xdr:nvGrpSpPr>
      <xdr:grpSpPr>
        <a:xfrm>
          <a:off x="0" y="230505"/>
          <a:ext cx="5967094" cy="3348039"/>
          <a:chOff x="0" y="228600"/>
          <a:chExt cx="5943599" cy="3323274"/>
        </a:xfrm>
      </xdr:grpSpPr>
      <xdr:graphicFrame macro="">
        <xdr:nvGraphicFramePr>
          <xdr:cNvPr id="3" name="Chart 2"/>
          <xdr:cNvGraphicFramePr>
            <a:graphicFrameLocks/>
          </xdr:cNvGraphicFramePr>
        </xdr:nvGraphicFramePr>
        <xdr:xfrm>
          <a:off x="0" y="351474"/>
          <a:ext cx="5943599" cy="320040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3">
            <a:extLst>
              <a:ext uri="{FF2B5EF4-FFF2-40B4-BE49-F238E27FC236}">
                <a16:creationId xmlns:a16="http://schemas.microsoft.com/office/drawing/2014/main" id="{00000000-0008-0000-2E00-000003000000}"/>
              </a:ext>
            </a:extLst>
          </xdr:cNvPr>
          <xdr:cNvGraphicFramePr>
            <a:graphicFrameLocks/>
          </xdr:cNvGraphicFramePr>
        </xdr:nvGraphicFramePr>
        <xdr:xfrm>
          <a:off x="89454" y="228600"/>
          <a:ext cx="5825571" cy="3190875"/>
        </xdr:xfrm>
        <a:graphic>
          <a:graphicData uri="http://schemas.openxmlformats.org/drawingml/2006/chart">
            <c:chart xmlns:c="http://schemas.openxmlformats.org/drawingml/2006/chart" xmlns:r="http://schemas.openxmlformats.org/officeDocument/2006/relationships" r:id="rId2"/>
          </a:graphicData>
        </a:graphic>
      </xdr:graphicFrame>
    </xdr:grpSp>
    <xdr:clientData/>
  </xdr:twoCellAnchor>
</xdr:wsDr>
</file>

<file path=xl/drawings/drawing85.xml><?xml version="1.0" encoding="utf-8"?>
<c:userShapes xmlns:c="http://schemas.openxmlformats.org/drawingml/2006/chart">
  <cdr:relSizeAnchor xmlns:cdr="http://schemas.openxmlformats.org/drawingml/2006/chartDrawing">
    <cdr:from>
      <cdr:x>0</cdr:x>
      <cdr:y>0.00832</cdr:y>
    </cdr:from>
    <cdr:to>
      <cdr:x>0.42903</cdr:x>
      <cdr:y>0.07603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28575"/>
          <a:ext cx="2533637" cy="23241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Installed Cost of 2021 Projects (2021 $/kW)</a:t>
          </a:r>
          <a:endParaRPr lang="en-US" sz="1000" b="0">
            <a:latin typeface="Arial" panose="020B0604020202020204" pitchFamily="34" charset="0"/>
            <a:cs typeface="Arial" panose="020B0604020202020204" pitchFamily="34" charset="0"/>
          </a:endParaRPr>
        </a:p>
      </cdr:txBody>
    </cdr:sp>
  </cdr:relSizeAnchor>
</c:userShapes>
</file>

<file path=xl/drawings/drawing86.xml><?xml version="1.0" encoding="utf-8"?>
<xdr:wsDr xmlns:xdr="http://schemas.openxmlformats.org/drawingml/2006/spreadsheetDrawing" xmlns:a="http://schemas.openxmlformats.org/drawingml/2006/main">
  <xdr:twoCellAnchor>
    <xdr:from>
      <xdr:col>0</xdr:col>
      <xdr:colOff>38099</xdr:colOff>
      <xdr:row>2</xdr:row>
      <xdr:rowOff>57149</xdr:rowOff>
    </xdr:from>
    <xdr:to>
      <xdr:col>7</xdr:col>
      <xdr:colOff>241299</xdr:colOff>
      <xdr:row>20</xdr:row>
      <xdr:rowOff>148589</xdr:rowOff>
    </xdr:to>
    <xdr:graphicFrame macro="">
      <xdr:nvGraphicFramePr>
        <xdr:cNvPr id="2" name="Chart 1">
          <a:extLst>
            <a:ext uri="{FF2B5EF4-FFF2-40B4-BE49-F238E27FC236}">
              <a16:creationId xmlns:a16="http://schemas.microsoft.com/office/drawing/2014/main" id="{00000000-0008-0000-2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7.xml><?xml version="1.0" encoding="utf-8"?>
<c:userShapes xmlns:c="http://schemas.openxmlformats.org/drawingml/2006/chart">
  <cdr:relSizeAnchor xmlns:cdr="http://schemas.openxmlformats.org/drawingml/2006/chartDrawing">
    <cdr:from>
      <cdr:x>0.01026</cdr:x>
      <cdr:y>6.24922E-7</cdr:y>
    </cdr:from>
    <cdr:to>
      <cdr:x>0.38694</cdr:x>
      <cdr:y>0.05477</cdr:y>
    </cdr:to>
    <cdr:sp macro="" textlink="">
      <cdr:nvSpPr>
        <cdr:cNvPr id="19457" name="Text Box 1"/>
        <cdr:cNvSpPr txBox="1">
          <a:spLocks xmlns:a="http://schemas.openxmlformats.org/drawingml/2006/main" noChangeArrowheads="1"/>
        </cdr:cNvSpPr>
      </cdr:nvSpPr>
      <cdr:spPr bwMode="auto">
        <a:xfrm xmlns:a="http://schemas.openxmlformats.org/drawingml/2006/main">
          <a:off x="60960" y="2"/>
          <a:ext cx="2238835" cy="17528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0" tIns="0" rIns="0" bIns="0" anchor="t"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Installed Project Cost (2021 $/kW)</a:t>
          </a:r>
        </a:p>
        <a:p xmlns:a="http://schemas.openxmlformats.org/drawingml/2006/main">
          <a:pPr algn="l" rtl="0">
            <a:defRPr sz="1000"/>
          </a:pP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0.00025</cdr:x>
      <cdr:y>0.87116</cdr:y>
    </cdr:from>
    <cdr:to>
      <cdr:x>0.00025</cdr:x>
      <cdr:y>0.87116</cdr:y>
    </cdr:to>
    <cdr:sp macro="" textlink="">
      <cdr:nvSpPr>
        <cdr:cNvPr id="3" name="TextBox 2"/>
        <cdr:cNvSpPr txBox="1"/>
      </cdr:nvSpPr>
      <cdr:spPr>
        <a:xfrm xmlns:a="http://schemas.openxmlformats.org/drawingml/2006/main">
          <a:off x="1" y="2887980"/>
          <a:ext cx="594360" cy="266700"/>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pPr algn="r">
            <a:lnSpc>
              <a:spcPts val="700"/>
            </a:lnSpc>
          </a:pPr>
          <a:r>
            <a:rPr lang="en-US" sz="900" b="1"/>
            <a:t>COD:</a:t>
          </a:r>
        </a:p>
        <a:p xmlns:a="http://schemas.openxmlformats.org/drawingml/2006/main">
          <a:pPr algn="r">
            <a:lnSpc>
              <a:spcPts val="800"/>
            </a:lnSpc>
          </a:pPr>
          <a:r>
            <a:rPr lang="en-US" sz="900" b="1"/>
            <a:t># of GW:</a:t>
          </a:r>
        </a:p>
      </cdr:txBody>
    </cdr:sp>
  </cdr:relSizeAnchor>
  <cdr:relSizeAnchor xmlns:cdr="http://schemas.openxmlformats.org/drawingml/2006/chartDrawing">
    <cdr:from>
      <cdr:x>0.40282</cdr:x>
      <cdr:y>0.93135</cdr:y>
    </cdr:from>
    <cdr:to>
      <cdr:x>0.60385</cdr:x>
      <cdr:y>1</cdr:y>
    </cdr:to>
    <cdr:sp macro="" textlink="">
      <cdr:nvSpPr>
        <cdr:cNvPr id="4" name="Text Box 1"/>
        <cdr:cNvSpPr txBox="1">
          <a:spLocks xmlns:a="http://schemas.openxmlformats.org/drawingml/2006/main" noChangeArrowheads="1"/>
        </cdr:cNvSpPr>
      </cdr:nvSpPr>
      <cdr:spPr bwMode="auto">
        <a:xfrm xmlns:a="http://schemas.openxmlformats.org/drawingml/2006/main">
          <a:off x="2394201" y="2980690"/>
          <a:ext cx="1194820" cy="219709"/>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0" tIns="9144" rIns="18288" bIns="9144"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rtl="0">
            <a:defRPr sz="1000"/>
          </a:pPr>
          <a:r>
            <a:rPr lang="en-US" sz="1000" b="0" i="0" u="none" strike="noStrike" baseline="0">
              <a:solidFill>
                <a:srgbClr val="000000"/>
              </a:solidFill>
              <a:latin typeface="Arial" panose="020B0604020202020204" pitchFamily="34" charset="0"/>
              <a:cs typeface="Arial" panose="020B0604020202020204" pitchFamily="34" charset="0"/>
            </a:rPr>
            <a:t>Project Capacity </a:t>
          </a:r>
        </a:p>
      </cdr:txBody>
    </cdr:sp>
  </cdr:relSizeAnchor>
  <cdr:relSizeAnchor xmlns:cdr="http://schemas.openxmlformats.org/drawingml/2006/chartDrawing">
    <cdr:from>
      <cdr:x>0.67132</cdr:x>
      <cdr:y>0.20443</cdr:y>
    </cdr:from>
    <cdr:to>
      <cdr:x>0.87495</cdr:x>
      <cdr:y>0.2704</cdr:y>
    </cdr:to>
    <cdr:sp macro="" textlink="">
      <cdr:nvSpPr>
        <cdr:cNvPr id="5" name="Text Box 1"/>
        <cdr:cNvSpPr txBox="1">
          <a:spLocks xmlns:a="http://schemas.openxmlformats.org/drawingml/2006/main" noChangeArrowheads="1"/>
        </cdr:cNvSpPr>
      </cdr:nvSpPr>
      <cdr:spPr bwMode="auto">
        <a:xfrm xmlns:a="http://schemas.openxmlformats.org/drawingml/2006/main">
          <a:off x="3986631" y="598171"/>
          <a:ext cx="1209261" cy="19304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6">
                  <a:lumMod val="50000"/>
                </a:schemeClr>
              </a:solidFill>
              <a:latin typeface="Arial" panose="020B0604020202020204" pitchFamily="34" charset="0"/>
              <a:cs typeface="Arial" panose="020B0604020202020204" pitchFamily="34" charset="0"/>
            </a:rPr>
            <a:t>Individual projects</a:t>
          </a:r>
          <a:endParaRPr lang="en-US" sz="1000" b="0">
            <a:solidFill>
              <a:schemeClr val="accent6">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0.23679</cdr:x>
      <cdr:y>0.72133</cdr:y>
    </cdr:from>
    <cdr:to>
      <cdr:x>0.52102</cdr:x>
      <cdr:y>0.81554</cdr:y>
    </cdr:to>
    <cdr:sp macro="" textlink="">
      <cdr:nvSpPr>
        <cdr:cNvPr id="6" name="Text Box 1"/>
        <cdr:cNvSpPr txBox="1">
          <a:spLocks xmlns:a="http://schemas.openxmlformats.org/drawingml/2006/main" noChangeArrowheads="1"/>
        </cdr:cNvSpPr>
      </cdr:nvSpPr>
      <cdr:spPr bwMode="auto">
        <a:xfrm xmlns:a="http://schemas.openxmlformats.org/drawingml/2006/main">
          <a:off x="1406187" y="2110669"/>
          <a:ext cx="1687906" cy="275662"/>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horz" wrap="square" lIns="0" tIns="0" rIns="0"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chemeClr val="accent1">
                  <a:lumMod val="75000"/>
                </a:schemeClr>
              </a:solidFill>
              <a:latin typeface="Arial" panose="020B0604020202020204" pitchFamily="34" charset="0"/>
              <a:cs typeface="Arial" panose="020B0604020202020204" pitchFamily="34" charset="0"/>
            </a:rPr>
            <a:t>Capacity-weighted average</a:t>
          </a:r>
          <a:endParaRPr lang="en-US" sz="1000" b="0">
            <a:solidFill>
              <a:schemeClr val="accent1">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0.62404</cdr:x>
      <cdr:y>0.23741</cdr:y>
    </cdr:from>
    <cdr:to>
      <cdr:x>0.67132</cdr:x>
      <cdr:y>0.32769</cdr:y>
    </cdr:to>
    <cdr:cxnSp macro="">
      <cdr:nvCxnSpPr>
        <cdr:cNvPr id="9" name="Straight Connector 8">
          <a:extLst xmlns:a="http://schemas.openxmlformats.org/drawingml/2006/main">
            <a:ext uri="{FF2B5EF4-FFF2-40B4-BE49-F238E27FC236}">
              <a16:creationId xmlns:a16="http://schemas.microsoft.com/office/drawing/2014/main" id="{C782E550-4DB7-4103-B4D5-DF9808FB6A6F}"/>
            </a:ext>
          </a:extLst>
        </cdr:cNvPr>
        <cdr:cNvCxnSpPr>
          <a:stCxn xmlns:a="http://schemas.openxmlformats.org/drawingml/2006/main" id="5" idx="1"/>
        </cdr:cNvCxnSpPr>
      </cdr:nvCxnSpPr>
      <cdr:spPr>
        <a:xfrm xmlns:a="http://schemas.openxmlformats.org/drawingml/2006/main" flipH="1">
          <a:off x="3705861" y="694691"/>
          <a:ext cx="280770" cy="264160"/>
        </a:xfrm>
        <a:prstGeom xmlns:a="http://schemas.openxmlformats.org/drawingml/2006/main" prst="line">
          <a:avLst/>
        </a:prstGeom>
        <a:ln xmlns:a="http://schemas.openxmlformats.org/drawingml/2006/main">
          <a:solidFill>
            <a:schemeClr val="accent6">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0.51806</cdr:x>
      <cdr:y>0.70096</cdr:y>
    </cdr:from>
    <cdr:to>
      <cdr:x>0.55218</cdr:x>
      <cdr:y>0.74381</cdr:y>
    </cdr:to>
    <cdr:cxnSp macro="">
      <cdr:nvCxnSpPr>
        <cdr:cNvPr id="10" name="Straight Connector 9">
          <a:extLst xmlns:a="http://schemas.openxmlformats.org/drawingml/2006/main">
            <a:ext uri="{FF2B5EF4-FFF2-40B4-BE49-F238E27FC236}">
              <a16:creationId xmlns:a16="http://schemas.microsoft.com/office/drawing/2014/main" id="{DEA5BD27-CF17-40D3-AB78-65BCB1C65888}"/>
            </a:ext>
          </a:extLst>
        </cdr:cNvPr>
        <cdr:cNvCxnSpPr/>
      </cdr:nvCxnSpPr>
      <cdr:spPr>
        <a:xfrm xmlns:a="http://schemas.openxmlformats.org/drawingml/2006/main" flipH="1">
          <a:off x="3076517" y="2051055"/>
          <a:ext cx="202622" cy="125383"/>
        </a:xfrm>
        <a:prstGeom xmlns:a="http://schemas.openxmlformats.org/drawingml/2006/main" prst="line">
          <a:avLst/>
        </a:prstGeom>
        <a:ln xmlns:a="http://schemas.openxmlformats.org/drawingml/2006/main">
          <a:solidFill>
            <a:schemeClr val="accent1">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88.xml><?xml version="1.0" encoding="utf-8"?>
<xdr:wsDr xmlns:xdr="http://schemas.openxmlformats.org/drawingml/2006/spreadsheetDrawing" xmlns:a="http://schemas.openxmlformats.org/drawingml/2006/main">
  <xdr:twoCellAnchor>
    <xdr:from>
      <xdr:col>0</xdr:col>
      <xdr:colOff>9524</xdr:colOff>
      <xdr:row>2</xdr:row>
      <xdr:rowOff>28575</xdr:rowOff>
    </xdr:from>
    <xdr:to>
      <xdr:col>8</xdr:col>
      <xdr:colOff>584199</xdr:colOff>
      <xdr:row>20</xdr:row>
      <xdr:rowOff>120015</xdr:rowOff>
    </xdr:to>
    <xdr:graphicFrame macro="">
      <xdr:nvGraphicFramePr>
        <xdr:cNvPr id="2" name="Chart 1">
          <a:extLst>
            <a:ext uri="{FF2B5EF4-FFF2-40B4-BE49-F238E27FC236}">
              <a16:creationId xmlns:a16="http://schemas.microsoft.com/office/drawing/2014/main" id="{00000000-0008-0000-2E00-000002000000}"/>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9.xml><?xml version="1.0" encoding="utf-8"?>
<c:userShapes xmlns:c="http://schemas.openxmlformats.org/drawingml/2006/chart">
  <cdr:relSizeAnchor xmlns:cdr="http://schemas.openxmlformats.org/drawingml/2006/chartDrawing">
    <cdr:from>
      <cdr:x>0</cdr:x>
      <cdr:y>0</cdr:y>
    </cdr:from>
    <cdr:to>
      <cdr:x>0.64231</cdr:x>
      <cdr:y>0.08574</cdr:y>
    </cdr:to>
    <cdr:sp macro="" textlink="">
      <cdr:nvSpPr>
        <cdr:cNvPr id="2" name="TextBox 1"/>
        <cdr:cNvSpPr txBox="1"/>
      </cdr:nvSpPr>
      <cdr:spPr>
        <a:xfrm xmlns:a="http://schemas.openxmlformats.org/drawingml/2006/main">
          <a:off x="0" y="0"/>
          <a:ext cx="3817620" cy="26611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rtl="0"/>
          <a:r>
            <a:rPr lang="en-US" sz="1000" b="0" i="0" baseline="0">
              <a:effectLst/>
              <a:latin typeface="Arial" panose="020B0604020202020204" pitchFamily="34" charset="0"/>
              <a:ea typeface="+mn-ea"/>
              <a:cs typeface="Arial" panose="020B0604020202020204" pitchFamily="34" charset="0"/>
            </a:rPr>
            <a:t>Average Annual O&amp;M Cost, 2000−2021 (2021 $/kW-yr)</a:t>
          </a:r>
          <a:endParaRPr lang="en-US" sz="1000" b="0">
            <a:effectLst/>
            <a:latin typeface="Arial" panose="020B0604020202020204" pitchFamily="34" charset="0"/>
            <a:cs typeface="Arial" panose="020B0604020202020204" pitchFamily="34" charset="0"/>
          </a:endParaRPr>
        </a:p>
        <a:p xmlns:a="http://schemas.openxmlformats.org/drawingml/2006/main">
          <a:endParaRPr lang="en-US" sz="1000" b="0">
            <a:latin typeface="Arial" panose="020B0604020202020204" pitchFamily="34" charset="0"/>
            <a:cs typeface="Arial" panose="020B0604020202020204" pitchFamily="34" charset="0"/>
          </a:endParaRPr>
        </a:p>
      </cdr:txBody>
    </cdr:sp>
  </cdr:relSizeAnchor>
</c:userShapes>
</file>

<file path=xl/drawings/drawing90.xml><?xml version="1.0" encoding="utf-8"?>
<xdr:wsDr xmlns:xdr="http://schemas.openxmlformats.org/drawingml/2006/spreadsheetDrawing" xmlns:a="http://schemas.openxmlformats.org/drawingml/2006/main">
  <xdr:twoCellAnchor>
    <xdr:from>
      <xdr:col>0</xdr:col>
      <xdr:colOff>0</xdr:colOff>
      <xdr:row>1</xdr:row>
      <xdr:rowOff>142241</xdr:rowOff>
    </xdr:from>
    <xdr:to>
      <xdr:col>8</xdr:col>
      <xdr:colOff>95250</xdr:colOff>
      <xdr:row>20</xdr:row>
      <xdr:rowOff>83821</xdr:rowOff>
    </xdr:to>
    <xdr:graphicFrame macro="">
      <xdr:nvGraphicFramePr>
        <xdr:cNvPr id="2" name="Chart 1">
          <a:extLst>
            <a:ext uri="{FF2B5EF4-FFF2-40B4-BE49-F238E27FC236}">
              <a16:creationId xmlns:a16="http://schemas.microsoft.com/office/drawing/2014/main" id="{00000000-0008-0000-2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1.xml><?xml version="1.0" encoding="utf-8"?>
<c:userShapes xmlns:c="http://schemas.openxmlformats.org/drawingml/2006/chart">
  <cdr:relSizeAnchor xmlns:cdr="http://schemas.openxmlformats.org/drawingml/2006/chartDrawing">
    <cdr:from>
      <cdr:x>0.82051</cdr:x>
      <cdr:y>0.00315</cdr:y>
    </cdr:from>
    <cdr:to>
      <cdr:x>1</cdr:x>
      <cdr:y>0.1341</cdr:y>
    </cdr:to>
    <cdr:sp macro="" textlink="">
      <cdr:nvSpPr>
        <cdr:cNvPr id="128002" name="Text Box 2"/>
        <cdr:cNvSpPr txBox="1">
          <a:spLocks xmlns:a="http://schemas.openxmlformats.org/drawingml/2006/main" noChangeArrowheads="1"/>
        </cdr:cNvSpPr>
      </cdr:nvSpPr>
      <cdr:spPr bwMode="auto">
        <a:xfrm xmlns:a="http://schemas.openxmlformats.org/drawingml/2006/main">
          <a:off x="4896582" y="10160"/>
          <a:ext cx="1071148" cy="422086"/>
        </a:xfrm>
        <a:prstGeom xmlns:a="http://schemas.openxmlformats.org/drawingml/2006/main" prst="rect">
          <a:avLst/>
        </a:prstGeom>
        <a:solidFill xmlns:a="http://schemas.openxmlformats.org/drawingml/2006/main">
          <a:schemeClr val="bg1"/>
        </a:solidFill>
        <a:ln xmlns:a="http://schemas.openxmlformats.org/drawingml/2006/main" w="9525">
          <a:noFill/>
          <a:miter lim="800000"/>
          <a:headEnd/>
          <a:tailEnd/>
        </a:ln>
      </cdr:spPr>
      <cdr:txBody>
        <a:bodyPr xmlns:a="http://schemas.openxmlformats.org/drawingml/2006/main" vertOverflow="clip" wrap="square" lIns="45720" tIns="45720" rIns="91440" bIns="45720" anchor="b"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Commercial Operation Date:</a:t>
          </a:r>
        </a:p>
      </cdr:txBody>
    </cdr:sp>
  </cdr:relSizeAnchor>
  <cdr:relSizeAnchor xmlns:cdr="http://schemas.openxmlformats.org/drawingml/2006/chartDrawing">
    <cdr:from>
      <cdr:x>0</cdr:x>
      <cdr:y>0</cdr:y>
    </cdr:from>
    <cdr:to>
      <cdr:x>0.40224</cdr:x>
      <cdr:y>0.07149</cdr:y>
    </cdr:to>
    <cdr:sp macro="" textlink="">
      <cdr:nvSpPr>
        <cdr:cNvPr id="2" name="TextBox 1"/>
        <cdr:cNvSpPr txBox="1"/>
      </cdr:nvSpPr>
      <cdr:spPr>
        <a:xfrm xmlns:a="http://schemas.openxmlformats.org/drawingml/2006/main">
          <a:off x="0" y="0"/>
          <a:ext cx="2390775" cy="22879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algn="l"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Median Annual O&amp;M Cost (2021 $/kW-year)</a:t>
          </a:r>
          <a:endParaRPr lang="en-US" sz="1000" b="0">
            <a:effectLst/>
            <a:latin typeface="Arial" panose="020B0604020202020204" pitchFamily="34" charset="0"/>
            <a:cs typeface="Arial" panose="020B0604020202020204" pitchFamily="34" charset="0"/>
          </a:endParaRPr>
        </a:p>
        <a:p xmlns:a="http://schemas.openxmlformats.org/drawingml/2006/main">
          <a:pPr algn="l"/>
          <a:endParaRPr lang="en-US" sz="1000" b="0">
            <a:latin typeface="Arial" panose="020B0604020202020204" pitchFamily="34" charset="0"/>
            <a:cs typeface="Arial" panose="020B0604020202020204" pitchFamily="34" charset="0"/>
          </a:endParaRPr>
        </a:p>
      </cdr:txBody>
    </cdr:sp>
  </cdr:relSizeAnchor>
</c:userShapes>
</file>

<file path=xl/drawings/drawing92.xml><?xml version="1.0" encoding="utf-8"?>
<xdr:wsDr xmlns:xdr="http://schemas.openxmlformats.org/drawingml/2006/spreadsheetDrawing" xmlns:a="http://schemas.openxmlformats.org/drawingml/2006/main">
  <xdr:twoCellAnchor>
    <xdr:from>
      <xdr:col>0</xdr:col>
      <xdr:colOff>0</xdr:colOff>
      <xdr:row>2</xdr:row>
      <xdr:rowOff>43085</xdr:rowOff>
    </xdr:from>
    <xdr:to>
      <xdr:col>9</xdr:col>
      <xdr:colOff>166687</xdr:colOff>
      <xdr:row>21</xdr:row>
      <xdr:rowOff>223</xdr:rowOff>
    </xdr:to>
    <xdr:graphicFrame macro="">
      <xdr:nvGraphicFramePr>
        <xdr:cNvPr id="2"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0</xdr:colOff>
      <xdr:row>2</xdr:row>
      <xdr:rowOff>0</xdr:rowOff>
    </xdr:from>
    <xdr:to>
      <xdr:col>18</xdr:col>
      <xdr:colOff>495300</xdr:colOff>
      <xdr:row>20</xdr:row>
      <xdr:rowOff>113001</xdr:rowOff>
    </xdr:to>
    <xdr:graphicFrame macro="">
      <xdr:nvGraphicFramePr>
        <xdr:cNvPr id="3"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19</xdr:col>
      <xdr:colOff>4760</xdr:colOff>
      <xdr:row>2</xdr:row>
      <xdr:rowOff>0</xdr:rowOff>
    </xdr:from>
    <xdr:to>
      <xdr:col>29</xdr:col>
      <xdr:colOff>42860</xdr:colOff>
      <xdr:row>20</xdr:row>
      <xdr:rowOff>113001</xdr:rowOff>
    </xdr:to>
    <xdr:graphicFrame macro="">
      <xdr:nvGraphicFramePr>
        <xdr:cNvPr id="4"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30</xdr:col>
      <xdr:colOff>0</xdr:colOff>
      <xdr:row>2</xdr:row>
      <xdr:rowOff>0</xdr:rowOff>
    </xdr:from>
    <xdr:to>
      <xdr:col>40</xdr:col>
      <xdr:colOff>38100</xdr:colOff>
      <xdr:row>20</xdr:row>
      <xdr:rowOff>113001</xdr:rowOff>
    </xdr:to>
    <xdr:graphicFrame macro="">
      <xdr:nvGraphicFramePr>
        <xdr:cNvPr id="5"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93.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(2021 $/MWh)</a:t>
          </a:r>
          <a:endParaRPr lang="en-US" sz="1000" b="0">
            <a:latin typeface="Arial" panose="020B0604020202020204" pitchFamily="34" charset="0"/>
            <a:cs typeface="Arial" panose="020B0604020202020204" pitchFamily="34" charset="0"/>
          </a:endParaRPr>
        </a:p>
      </cdr:txBody>
    </cdr:sp>
  </cdr:relSizeAnchor>
</c:userShapes>
</file>

<file path=xl/drawings/drawing94.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(2021 $/MWh)</a:t>
          </a:r>
          <a:endParaRPr lang="en-US" sz="1000" b="0">
            <a:latin typeface="Arial" panose="020B0604020202020204" pitchFamily="34" charset="0"/>
            <a:cs typeface="Arial" panose="020B0604020202020204" pitchFamily="34" charset="0"/>
          </a:endParaRPr>
        </a:p>
      </cdr:txBody>
    </cdr:sp>
  </cdr:relSizeAnchor>
</c:userShapes>
</file>

<file path=xl/drawings/drawing95.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(2021 $/MWh)</a:t>
          </a:r>
          <a:endParaRPr lang="en-US" sz="1000" b="0">
            <a:latin typeface="Arial" panose="020B0604020202020204" pitchFamily="34" charset="0"/>
            <a:cs typeface="Arial" panose="020B0604020202020204" pitchFamily="34" charset="0"/>
          </a:endParaRPr>
        </a:p>
      </cdr:txBody>
    </cdr:sp>
  </cdr:relSizeAnchor>
</c:userShapes>
</file>

<file path=xl/drawings/drawing96.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(2021 $/MWh)</a:t>
          </a:r>
          <a:endParaRPr lang="en-US" sz="1000" b="0">
            <a:latin typeface="Arial" panose="020B0604020202020204" pitchFamily="34" charset="0"/>
            <a:cs typeface="Arial" panose="020B0604020202020204" pitchFamily="34" charset="0"/>
          </a:endParaRPr>
        </a:p>
      </cdr:txBody>
    </cdr:sp>
  </cdr:relSizeAnchor>
</c:userShapes>
</file>

<file path=xl/drawings/drawing97.xml><?xml version="1.0" encoding="utf-8"?>
<xdr:wsDr xmlns:xdr="http://schemas.openxmlformats.org/drawingml/2006/spreadsheetDrawing" xmlns:a="http://schemas.openxmlformats.org/drawingml/2006/main">
  <xdr:twoCellAnchor>
    <xdr:from>
      <xdr:col>0</xdr:col>
      <xdr:colOff>0</xdr:colOff>
      <xdr:row>2</xdr:row>
      <xdr:rowOff>43085</xdr:rowOff>
    </xdr:from>
    <xdr:to>
      <xdr:col>9</xdr:col>
      <xdr:colOff>166687</xdr:colOff>
      <xdr:row>21</xdr:row>
      <xdr:rowOff>223</xdr:rowOff>
    </xdr:to>
    <xdr:graphicFrame macro="">
      <xdr:nvGraphicFramePr>
        <xdr:cNvPr id="2"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0</xdr:colOff>
      <xdr:row>2</xdr:row>
      <xdr:rowOff>0</xdr:rowOff>
    </xdr:from>
    <xdr:to>
      <xdr:col>18</xdr:col>
      <xdr:colOff>495300</xdr:colOff>
      <xdr:row>20</xdr:row>
      <xdr:rowOff>113001</xdr:rowOff>
    </xdr:to>
    <xdr:graphicFrame macro="">
      <xdr:nvGraphicFramePr>
        <xdr:cNvPr id="3"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19</xdr:col>
      <xdr:colOff>4760</xdr:colOff>
      <xdr:row>2</xdr:row>
      <xdr:rowOff>0</xdr:rowOff>
    </xdr:from>
    <xdr:to>
      <xdr:col>29</xdr:col>
      <xdr:colOff>42860</xdr:colOff>
      <xdr:row>20</xdr:row>
      <xdr:rowOff>113001</xdr:rowOff>
    </xdr:to>
    <xdr:graphicFrame macro="">
      <xdr:nvGraphicFramePr>
        <xdr:cNvPr id="4"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30</xdr:col>
      <xdr:colOff>0</xdr:colOff>
      <xdr:row>2</xdr:row>
      <xdr:rowOff>0</xdr:rowOff>
    </xdr:from>
    <xdr:to>
      <xdr:col>40</xdr:col>
      <xdr:colOff>38100</xdr:colOff>
      <xdr:row>20</xdr:row>
      <xdr:rowOff>113001</xdr:rowOff>
    </xdr:to>
    <xdr:graphicFrame macro="">
      <xdr:nvGraphicFramePr>
        <xdr:cNvPr id="5"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42</xdr:col>
      <xdr:colOff>5080</xdr:colOff>
      <xdr:row>3</xdr:row>
      <xdr:rowOff>10160</xdr:rowOff>
    </xdr:from>
    <xdr:to>
      <xdr:col>51</xdr:col>
      <xdr:colOff>588327</xdr:colOff>
      <xdr:row>21</xdr:row>
      <xdr:rowOff>124778</xdr:rowOff>
    </xdr:to>
    <xdr:grpSp>
      <xdr:nvGrpSpPr>
        <xdr:cNvPr id="6" name="Group 5"/>
        <xdr:cNvGrpSpPr/>
      </xdr:nvGrpSpPr>
      <xdr:grpSpPr>
        <a:xfrm>
          <a:off x="26268680" y="538480"/>
          <a:ext cx="5978207" cy="3223578"/>
          <a:chOff x="26111200" y="345440"/>
          <a:chExt cx="5932487" cy="2949258"/>
        </a:xfrm>
      </xdr:grpSpPr>
      <xdr:graphicFrame macro="">
        <xdr:nvGraphicFramePr>
          <xdr:cNvPr id="7"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26111200" y="345440"/>
          <a:ext cx="5932487" cy="2949258"/>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8" name="Chart 7"/>
          <xdr:cNvGraphicFramePr/>
        </xdr:nvGraphicFramePr>
        <xdr:xfrm>
          <a:off x="26187400" y="543560"/>
          <a:ext cx="5745480" cy="2585720"/>
        </xdr:xfrm>
        <a:graphic>
          <a:graphicData uri="http://schemas.openxmlformats.org/drawingml/2006/chart">
            <c:chart xmlns:c="http://schemas.openxmlformats.org/drawingml/2006/chart" xmlns:r="http://schemas.openxmlformats.org/officeDocument/2006/relationships" r:id="rId6"/>
          </a:graphicData>
        </a:graphic>
      </xdr:graphicFrame>
    </xdr:grpSp>
    <xdr:clientData/>
  </xdr:twoCellAnchor>
  <xdr:twoCellAnchor>
    <xdr:from>
      <xdr:col>53</xdr:col>
      <xdr:colOff>10160</xdr:colOff>
      <xdr:row>2</xdr:row>
      <xdr:rowOff>96519</xdr:rowOff>
    </xdr:from>
    <xdr:to>
      <xdr:col>63</xdr:col>
      <xdr:colOff>0</xdr:colOff>
      <xdr:row>21</xdr:row>
      <xdr:rowOff>121919</xdr:rowOff>
    </xdr:to>
    <xdr:grpSp>
      <xdr:nvGrpSpPr>
        <xdr:cNvPr id="9" name="Group 8"/>
        <xdr:cNvGrpSpPr/>
      </xdr:nvGrpSpPr>
      <xdr:grpSpPr>
        <a:xfrm>
          <a:off x="32867600" y="452119"/>
          <a:ext cx="6075680" cy="3307080"/>
          <a:chOff x="32679640" y="299719"/>
          <a:chExt cx="6035040" cy="3017520"/>
        </a:xfrm>
      </xdr:grpSpPr>
      <xdr:graphicFrame macro="">
        <xdr:nvGraphicFramePr>
          <xdr:cNvPr id="10" name="Chart 6">
            <a:extLst>
              <a:ext uri="{FF2B5EF4-FFF2-40B4-BE49-F238E27FC236}">
                <a16:creationId xmlns:a16="http://schemas.microsoft.com/office/drawing/2014/main" id="{00000000-0008-0000-2F00-000003000000}"/>
              </a:ext>
            </a:extLst>
          </xdr:cNvPr>
          <xdr:cNvGraphicFramePr>
            <a:graphicFrameLocks/>
          </xdr:cNvGraphicFramePr>
        </xdr:nvGraphicFramePr>
        <xdr:xfrm>
          <a:off x="32679640" y="299719"/>
          <a:ext cx="6035040" cy="3017520"/>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11" name="Chart 10"/>
          <xdr:cNvGraphicFramePr>
            <a:graphicFrameLocks/>
          </xdr:cNvGraphicFramePr>
        </xdr:nvGraphicFramePr>
        <xdr:xfrm>
          <a:off x="32715200" y="508000"/>
          <a:ext cx="5852160" cy="2667000"/>
        </xdr:xfrm>
        <a:graphic>
          <a:graphicData uri="http://schemas.openxmlformats.org/drawingml/2006/chart">
            <c:chart xmlns:c="http://schemas.openxmlformats.org/drawingml/2006/chart" xmlns:r="http://schemas.openxmlformats.org/officeDocument/2006/relationships" r:id="rId8"/>
          </a:graphicData>
        </a:graphic>
      </xdr:graphicFrame>
    </xdr:grpSp>
    <xdr:clientData/>
  </xdr:twoCellAnchor>
</xdr:wsDr>
</file>

<file path=xl/drawings/drawing98.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99.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100.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101.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102.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103.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(Nominal $/MWh)</a:t>
          </a:r>
          <a:endParaRPr lang="en-US" sz="1000" b="0">
            <a:latin typeface="Arial" panose="020B0604020202020204" pitchFamily="34" charset="0"/>
            <a:cs typeface="Arial" panose="020B0604020202020204" pitchFamily="34" charset="0"/>
          </a:endParaRPr>
        </a:p>
      </cdr:txBody>
    </cdr:sp>
  </cdr:relSizeAnchor>
</c:userShapes>
</file>

<file path=xl/drawings/drawing104.xml><?xml version="1.0" encoding="utf-8"?>
<c:userShapes xmlns:c="http://schemas.openxmlformats.org/drawingml/2006/chart">
  <cdr:relSizeAnchor xmlns:cdr="http://schemas.openxmlformats.org/drawingml/2006/chartDrawing">
    <cdr:from>
      <cdr:x>0.5842</cdr:x>
      <cdr:y>0.30476</cdr:y>
    </cdr:from>
    <cdr:to>
      <cdr:x>0.74045</cdr:x>
      <cdr:y>0.64762</cdr:y>
    </cdr:to>
    <cdr:sp macro="" textlink="">
      <cdr:nvSpPr>
        <cdr:cNvPr id="2" name="TextBox 1"/>
        <cdr:cNvSpPr txBox="1"/>
      </cdr:nvSpPr>
      <cdr:spPr>
        <a:xfrm xmlns:a="http://schemas.openxmlformats.org/drawingml/2006/main">
          <a:off x="3418840" y="812800"/>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0.30035</cdr:x>
      <cdr:y>0.08762</cdr:y>
    </cdr:from>
    <cdr:to>
      <cdr:x>0.83681</cdr:x>
      <cdr:y>0.26476</cdr:y>
    </cdr:to>
    <cdr:sp macro="" textlink="">
      <cdr:nvSpPr>
        <cdr:cNvPr id="3" name="TextBox 2"/>
        <cdr:cNvSpPr txBox="1"/>
      </cdr:nvSpPr>
      <cdr:spPr>
        <a:xfrm xmlns:a="http://schemas.openxmlformats.org/drawingml/2006/main">
          <a:off x="1757680" y="233680"/>
          <a:ext cx="3139440" cy="47244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100"/>
            <a:t>Black</a:t>
          </a:r>
          <a:r>
            <a:rPr lang="en-US" sz="1100" baseline="0"/>
            <a:t> line shows average LBNL PPA price.</a:t>
          </a:r>
        </a:p>
        <a:p xmlns:a="http://schemas.openxmlformats.org/drawingml/2006/main">
          <a:r>
            <a:rPr lang="en-US" sz="1100"/>
            <a:t>Dashed red line shows average LevelTen PPA price.</a:t>
          </a:r>
        </a:p>
      </cdr:txBody>
    </cdr:sp>
  </cdr:relSizeAnchor>
</c:userShapes>
</file>

<file path=xl/drawings/drawing105.xml><?xml version="1.0" encoding="utf-8"?>
<xdr:wsDr xmlns:xdr="http://schemas.openxmlformats.org/drawingml/2006/spreadsheetDrawing" xmlns:a="http://schemas.openxmlformats.org/drawingml/2006/main">
  <xdr:twoCellAnchor>
    <xdr:from>
      <xdr:col>0</xdr:col>
      <xdr:colOff>0</xdr:colOff>
      <xdr:row>1</xdr:row>
      <xdr:rowOff>156208</xdr:rowOff>
    </xdr:from>
    <xdr:to>
      <xdr:col>8</xdr:col>
      <xdr:colOff>279400</xdr:colOff>
      <xdr:row>20</xdr:row>
      <xdr:rowOff>139275</xdr:rowOff>
    </xdr:to>
    <xdr:graphicFrame macro="">
      <xdr:nvGraphicFramePr>
        <xdr:cNvPr id="2" name="Chart 8">
          <a:extLst>
            <a:ext uri="{FF2B5EF4-FFF2-40B4-BE49-F238E27FC236}">
              <a16:creationId xmlns:a16="http://schemas.microsoft.com/office/drawing/2014/main" id="{00000000-0008-0000-3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6.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0.4306</cdr:x>
      <cdr:y>0.05504</cdr:y>
    </cdr:to>
    <cdr:sp macro="" textlink="">
      <cdr:nvSpPr>
        <cdr:cNvPr id="2" name="TextBox 1"/>
        <cdr:cNvSpPr txBox="1"/>
      </cdr:nvSpPr>
      <cdr:spPr>
        <a:xfrm xmlns:a="http://schemas.openxmlformats.org/drawingml/2006/main">
          <a:off x="0" y="0"/>
          <a:ext cx="2560320" cy="163830"/>
        </a:xfrm>
        <a:prstGeom xmlns:a="http://schemas.openxmlformats.org/drawingml/2006/main" prst="rect">
          <a:avLst/>
        </a:prstGeom>
      </cdr:spPr>
      <cdr:txBody>
        <a:bodyPr xmlns:a="http://schemas.openxmlformats.org/drawingml/2006/main" vertOverflow="clip" vert="horz" wrap="square" lIns="18288" tIns="18288" rIns="18288" bIns="18288" rtlCol="0" anchor="ctr" anchorCtr="1"/>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Levelized PPA Price (2021 $/MWh)</a:t>
          </a:r>
        </a:p>
      </cdr:txBody>
    </cdr:sp>
  </cdr:relSizeAnchor>
  <cdr:relSizeAnchor xmlns:cdr="http://schemas.openxmlformats.org/drawingml/2006/chartDrawing">
    <cdr:from>
      <cdr:x>0.36426</cdr:x>
      <cdr:y>0.70978</cdr:y>
    </cdr:from>
    <cdr:to>
      <cdr:x>0.49147</cdr:x>
      <cdr:y>0.76366</cdr:y>
    </cdr:to>
    <cdr:sp macro="" textlink="">
      <cdr:nvSpPr>
        <cdr:cNvPr id="4" name="TextBox 1"/>
        <cdr:cNvSpPr txBox="1"/>
      </cdr:nvSpPr>
      <cdr:spPr>
        <a:xfrm xmlns:a="http://schemas.openxmlformats.org/drawingml/2006/main">
          <a:off x="2168704" y="2111721"/>
          <a:ext cx="757375" cy="160311"/>
        </a:xfrm>
        <a:prstGeom xmlns:a="http://schemas.openxmlformats.org/drawingml/2006/main" prst="rect">
          <a:avLst/>
        </a:prstGeom>
        <a:solidFill xmlns:a="http://schemas.openxmlformats.org/drawingml/2006/main">
          <a:schemeClr val="tx2">
            <a:lumMod val="20000"/>
            <a:lumOff val="80000"/>
            <a:alpha val="7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tx2"/>
              </a:solidFill>
              <a:latin typeface="Arial" panose="020B0604020202020204" pitchFamily="34" charset="0"/>
              <a:cs typeface="Arial" panose="020B0604020202020204" pitchFamily="34" charset="0"/>
            </a:rPr>
            <a:t>Nationwide</a:t>
          </a:r>
        </a:p>
      </cdr:txBody>
    </cdr:sp>
  </cdr:relSizeAnchor>
  <cdr:relSizeAnchor xmlns:cdr="http://schemas.openxmlformats.org/drawingml/2006/chartDrawing">
    <cdr:from>
      <cdr:x>0.49272</cdr:x>
      <cdr:y>0.12612</cdr:y>
    </cdr:from>
    <cdr:to>
      <cdr:x>0.57478</cdr:x>
      <cdr:y>0.18592</cdr:y>
    </cdr:to>
    <cdr:sp macro="" textlink="">
      <cdr:nvSpPr>
        <cdr:cNvPr id="6" name="TextBox 1"/>
        <cdr:cNvSpPr txBox="1"/>
      </cdr:nvSpPr>
      <cdr:spPr>
        <a:xfrm xmlns:a="http://schemas.openxmlformats.org/drawingml/2006/main">
          <a:off x="2933560" y="375239"/>
          <a:ext cx="488565" cy="177916"/>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4"/>
              </a:solidFill>
              <a:latin typeface="Arial" panose="020B0604020202020204" pitchFamily="34" charset="0"/>
              <a:cs typeface="Arial" panose="020B0604020202020204" pitchFamily="34" charset="0"/>
            </a:rPr>
            <a:t>West</a:t>
          </a:r>
        </a:p>
      </cdr:txBody>
    </cdr:sp>
  </cdr:relSizeAnchor>
  <cdr:relSizeAnchor xmlns:cdr="http://schemas.openxmlformats.org/drawingml/2006/chartDrawing">
    <cdr:from>
      <cdr:x>0.65492</cdr:x>
      <cdr:y>0.64384</cdr:y>
    </cdr:from>
    <cdr:to>
      <cdr:x>0.73711</cdr:x>
      <cdr:y>0.70483</cdr:y>
    </cdr:to>
    <cdr:sp macro="" textlink="">
      <cdr:nvSpPr>
        <cdr:cNvPr id="7" name="TextBox 1"/>
        <cdr:cNvSpPr txBox="1"/>
      </cdr:nvSpPr>
      <cdr:spPr>
        <a:xfrm xmlns:a="http://schemas.openxmlformats.org/drawingml/2006/main">
          <a:off x="3959105" y="1915545"/>
          <a:ext cx="496855" cy="181457"/>
        </a:xfrm>
        <a:prstGeom xmlns:a="http://schemas.openxmlformats.org/drawingml/2006/main" prst="rect">
          <a:avLst/>
        </a:prstGeom>
        <a:solidFill xmlns:a="http://schemas.openxmlformats.org/drawingml/2006/main">
          <a:schemeClr val="bg2">
            <a:lumMod val="90000"/>
            <a:alpha val="70000"/>
          </a:schemeClr>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Central</a:t>
          </a:r>
        </a:p>
      </cdr:txBody>
    </cdr:sp>
  </cdr:relSizeAnchor>
  <cdr:relSizeAnchor xmlns:cdr="http://schemas.openxmlformats.org/drawingml/2006/chartDrawing">
    <cdr:from>
      <cdr:x>0.12301</cdr:x>
      <cdr:y>0.1252</cdr:y>
    </cdr:from>
    <cdr:to>
      <cdr:x>0.21015</cdr:x>
      <cdr:y>0.1828</cdr:y>
    </cdr:to>
    <cdr:sp macro="" textlink="">
      <cdr:nvSpPr>
        <cdr:cNvPr id="9" name="TextBox 1"/>
        <cdr:cNvSpPr txBox="1"/>
      </cdr:nvSpPr>
      <cdr:spPr>
        <a:xfrm xmlns:a="http://schemas.openxmlformats.org/drawingml/2006/main">
          <a:off x="729242" y="397570"/>
          <a:ext cx="516597" cy="18290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East</a:t>
          </a:r>
        </a:p>
      </cdr:txBody>
    </cdr:sp>
  </cdr:relSizeAnchor>
</c:userShapes>
</file>

<file path=xl/drawings/drawing107.xml><?xml version="1.0" encoding="utf-8"?>
<xdr:wsDr xmlns:xdr="http://schemas.openxmlformats.org/drawingml/2006/spreadsheetDrawing" xmlns:a="http://schemas.openxmlformats.org/drawingml/2006/main">
  <xdr:twoCellAnchor>
    <xdr:from>
      <xdr:col>9</xdr:col>
      <xdr:colOff>20320</xdr:colOff>
      <xdr:row>1</xdr:row>
      <xdr:rowOff>116840</xdr:rowOff>
    </xdr:from>
    <xdr:to>
      <xdr:col>17</xdr:col>
      <xdr:colOff>762000</xdr:colOff>
      <xdr:row>19</xdr:row>
      <xdr:rowOff>25400</xdr:rowOff>
    </xdr:to>
    <xdr:graphicFrame macro="">
      <xdr:nvGraphicFramePr>
        <xdr:cNvPr id="2" name="Chart 1">
          <a:extLst>
            <a:ext uri="{FF2B5EF4-FFF2-40B4-BE49-F238E27FC236}">
              <a16:creationId xmlns:a16="http://schemas.microsoft.com/office/drawing/2014/main" id="{00000000-0008-0000-3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10160</xdr:colOff>
      <xdr:row>1</xdr:row>
      <xdr:rowOff>121920</xdr:rowOff>
    </xdr:from>
    <xdr:to>
      <xdr:col>8</xdr:col>
      <xdr:colOff>233680</xdr:colOff>
      <xdr:row>19</xdr:row>
      <xdr:rowOff>30480</xdr:rowOff>
    </xdr:to>
    <xdr:graphicFrame macro="">
      <xdr:nvGraphicFramePr>
        <xdr:cNvPr id="3" name="Chart 2">
          <a:extLst>
            <a:ext uri="{FF2B5EF4-FFF2-40B4-BE49-F238E27FC236}">
              <a16:creationId xmlns:a16="http://schemas.microsoft.com/office/drawing/2014/main" id="{00000000-0008-0000-3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08.xml><?xml version="1.0" encoding="utf-8"?>
<c:userShapes xmlns:c="http://schemas.openxmlformats.org/drawingml/2006/chart">
  <cdr:relSizeAnchor xmlns:cdr="http://schemas.openxmlformats.org/drawingml/2006/chartDrawing">
    <cdr:from>
      <cdr:x>0.72821</cdr:x>
      <cdr:y>0.07461</cdr:y>
    </cdr:from>
    <cdr:to>
      <cdr:x>1</cdr:x>
      <cdr:y>0.57143</cdr:y>
    </cdr:to>
    <cdr:grpSp>
      <cdr:nvGrpSpPr>
        <cdr:cNvPr id="10" name="Group 9">
          <a:extLst xmlns:a="http://schemas.openxmlformats.org/drawingml/2006/main">
            <a:ext uri="{FF2B5EF4-FFF2-40B4-BE49-F238E27FC236}">
              <a16:creationId xmlns:a16="http://schemas.microsoft.com/office/drawing/2014/main" id="{39013177-A5CD-61D5-EFF2-8C99B66561D8}"/>
            </a:ext>
          </a:extLst>
        </cdr:cNvPr>
        <cdr:cNvGrpSpPr/>
      </cdr:nvGrpSpPr>
      <cdr:grpSpPr>
        <a:xfrm xmlns:a="http://schemas.openxmlformats.org/drawingml/2006/main">
          <a:off x="4328189" y="238782"/>
          <a:ext cx="1615411" cy="1590023"/>
          <a:chOff x="4419596" y="289557"/>
          <a:chExt cx="1615400" cy="1590044"/>
        </a:xfrm>
      </cdr:grpSpPr>
      <cdr:sp macro="" textlink="">
        <cdr:nvSpPr>
          <cdr:cNvPr id="5" name="TextBox 4"/>
          <cdr:cNvSpPr txBox="1"/>
        </cdr:nvSpPr>
        <cdr:spPr>
          <a:xfrm xmlns:a="http://schemas.openxmlformats.org/drawingml/2006/main">
            <a:off x="5120596" y="289557"/>
            <a:ext cx="914400" cy="24384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4"/>
                </a:solidFill>
                <a:latin typeface="Arial" panose="020B0604020202020204" pitchFamily="34" charset="0"/>
                <a:cs typeface="Arial" panose="020B0604020202020204" pitchFamily="34" charset="0"/>
              </a:rPr>
              <a:t>CAISO</a:t>
            </a:r>
          </a:p>
        </cdr:txBody>
      </cdr:sp>
      <cdr:sp macro="" textlink="">
        <cdr:nvSpPr>
          <cdr:cNvPr id="6" name="TextBox 1"/>
          <cdr:cNvSpPr txBox="1"/>
        </cdr:nvSpPr>
        <cdr:spPr>
          <a:xfrm xmlns:a="http://schemas.openxmlformats.org/drawingml/2006/main">
            <a:off x="4856480" y="670559"/>
            <a:ext cx="914400" cy="24384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PJM</a:t>
            </a:r>
          </a:p>
        </cdr:txBody>
      </cdr:sp>
      <cdr:sp macro="" textlink="">
        <cdr:nvSpPr>
          <cdr:cNvPr id="7" name="TextBox 1"/>
          <cdr:cNvSpPr txBox="1"/>
        </cdr:nvSpPr>
        <cdr:spPr>
          <a:xfrm xmlns:a="http://schemas.openxmlformats.org/drawingml/2006/main">
            <a:off x="5120596" y="1076957"/>
            <a:ext cx="914400" cy="24384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solidFill>
                <a:latin typeface="Arial" panose="020B0604020202020204" pitchFamily="34" charset="0"/>
                <a:cs typeface="Arial" panose="020B0604020202020204" pitchFamily="34" charset="0"/>
              </a:rPr>
              <a:t>MISO</a:t>
            </a:r>
          </a:p>
        </cdr:txBody>
      </cdr:sp>
      <cdr:sp macro="" textlink="">
        <cdr:nvSpPr>
          <cdr:cNvPr id="8" name="TextBox 1"/>
          <cdr:cNvSpPr txBox="1"/>
        </cdr:nvSpPr>
        <cdr:spPr>
          <a:xfrm xmlns:a="http://schemas.openxmlformats.org/drawingml/2006/main">
            <a:off x="5293332" y="1427485"/>
            <a:ext cx="660418" cy="259072"/>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SPP</a:t>
            </a:r>
          </a:p>
        </cdr:txBody>
      </cdr:sp>
      <cdr:sp macro="" textlink="">
        <cdr:nvSpPr>
          <cdr:cNvPr id="9" name="TextBox 1"/>
          <cdr:cNvSpPr txBox="1"/>
        </cdr:nvSpPr>
        <cdr:spPr>
          <a:xfrm xmlns:a="http://schemas.openxmlformats.org/drawingml/2006/main">
            <a:off x="4419596" y="1635761"/>
            <a:ext cx="914400" cy="24384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1">
                    <a:lumMod val="65000"/>
                  </a:schemeClr>
                </a:solidFill>
                <a:latin typeface="Arial" panose="020B0604020202020204" pitchFamily="34" charset="0"/>
                <a:cs typeface="Arial" panose="020B0604020202020204" pitchFamily="34" charset="0"/>
              </a:rPr>
              <a:t>ERCOT</a:t>
            </a:r>
          </a:p>
        </cdr:txBody>
      </cdr:sp>
    </cdr:grpSp>
  </cdr:relSizeAnchor>
</c:userShapes>
</file>

<file path=xl/drawings/drawing109.xml><?xml version="1.0" encoding="utf-8"?>
<c:userShapes xmlns:c="http://schemas.openxmlformats.org/drawingml/2006/chart">
  <cdr:relSizeAnchor xmlns:cdr="http://schemas.openxmlformats.org/drawingml/2006/chartDrawing">
    <cdr:from>
      <cdr:x>0.85897</cdr:x>
      <cdr:y>0.17302</cdr:y>
    </cdr:from>
    <cdr:to>
      <cdr:x>1</cdr:x>
      <cdr:y>0.67302</cdr:y>
    </cdr:to>
    <cdr:grpSp>
      <cdr:nvGrpSpPr>
        <cdr:cNvPr id="10" name="Group 9">
          <a:extLst xmlns:a="http://schemas.openxmlformats.org/drawingml/2006/main">
            <a:ext uri="{FF2B5EF4-FFF2-40B4-BE49-F238E27FC236}">
              <a16:creationId xmlns:a16="http://schemas.microsoft.com/office/drawing/2014/main" id="{39013177-A5CD-61D5-EFF2-8C99B66561D8}"/>
            </a:ext>
          </a:extLst>
        </cdr:cNvPr>
        <cdr:cNvGrpSpPr/>
      </cdr:nvGrpSpPr>
      <cdr:grpSpPr>
        <a:xfrm xmlns:a="http://schemas.openxmlformats.org/drawingml/2006/main">
          <a:off x="5140283" y="553733"/>
          <a:ext cx="843957" cy="1600200"/>
          <a:chOff x="5196803" y="606856"/>
          <a:chExt cx="838196" cy="1612057"/>
        </a:xfrm>
      </cdr:grpSpPr>
      <cdr:sp macro="" textlink="">
        <cdr:nvSpPr>
          <cdr:cNvPr id="5" name="TextBox 4"/>
          <cdr:cNvSpPr txBox="1"/>
        </cdr:nvSpPr>
        <cdr:spPr>
          <a:xfrm xmlns:a="http://schemas.openxmlformats.org/drawingml/2006/main">
            <a:off x="5237441" y="606856"/>
            <a:ext cx="665474" cy="24051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4"/>
                </a:solidFill>
                <a:latin typeface="Arial" panose="020B0604020202020204" pitchFamily="34" charset="0"/>
                <a:cs typeface="Arial" panose="020B0604020202020204" pitchFamily="34" charset="0"/>
              </a:rPr>
              <a:t>CAISO</a:t>
            </a:r>
          </a:p>
        </cdr:txBody>
      </cdr:sp>
      <cdr:sp macro="" textlink="">
        <cdr:nvSpPr>
          <cdr:cNvPr id="6" name="TextBox 1"/>
          <cdr:cNvSpPr txBox="1"/>
        </cdr:nvSpPr>
        <cdr:spPr>
          <a:xfrm xmlns:a="http://schemas.openxmlformats.org/drawingml/2006/main">
            <a:off x="5542201" y="977622"/>
            <a:ext cx="492798" cy="217747"/>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PJM</a:t>
            </a:r>
          </a:p>
        </cdr:txBody>
      </cdr:sp>
      <cdr:sp macro="" textlink="">
        <cdr:nvSpPr>
          <cdr:cNvPr id="7" name="TextBox 1"/>
          <cdr:cNvSpPr txBox="1"/>
        </cdr:nvSpPr>
        <cdr:spPr>
          <a:xfrm xmlns:a="http://schemas.openxmlformats.org/drawingml/2006/main">
            <a:off x="5308566" y="1322607"/>
            <a:ext cx="680712" cy="200295"/>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solidFill>
                <a:latin typeface="Arial" panose="020B0604020202020204" pitchFamily="34" charset="0"/>
                <a:cs typeface="Arial" panose="020B0604020202020204" pitchFamily="34" charset="0"/>
              </a:rPr>
              <a:t>MISO</a:t>
            </a:r>
          </a:p>
        </cdr:txBody>
      </cdr:sp>
      <cdr:sp macro="" textlink="">
        <cdr:nvSpPr>
          <cdr:cNvPr id="8" name="TextBox 1"/>
          <cdr:cNvSpPr txBox="1"/>
        </cdr:nvSpPr>
        <cdr:spPr>
          <a:xfrm xmlns:a="http://schemas.openxmlformats.org/drawingml/2006/main">
            <a:off x="5196803" y="1666198"/>
            <a:ext cx="452148" cy="19959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50000"/>
                  </a:schemeClr>
                </a:solidFill>
                <a:latin typeface="Arial" panose="020B0604020202020204" pitchFamily="34" charset="0"/>
                <a:cs typeface="Arial" panose="020B0604020202020204" pitchFamily="34" charset="0"/>
              </a:rPr>
              <a:t>SPP</a:t>
            </a:r>
          </a:p>
        </cdr:txBody>
      </cdr:sp>
      <cdr:sp macro="" textlink="">
        <cdr:nvSpPr>
          <cdr:cNvPr id="9" name="TextBox 1"/>
          <cdr:cNvSpPr txBox="1"/>
        </cdr:nvSpPr>
        <cdr:spPr>
          <a:xfrm xmlns:a="http://schemas.openxmlformats.org/drawingml/2006/main">
            <a:off x="5303445" y="2014021"/>
            <a:ext cx="655352" cy="204892"/>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1">
                    <a:lumMod val="65000"/>
                  </a:schemeClr>
                </a:solidFill>
                <a:latin typeface="Arial" panose="020B0604020202020204" pitchFamily="34" charset="0"/>
                <a:cs typeface="Arial" panose="020B0604020202020204" pitchFamily="34" charset="0"/>
              </a:rPr>
              <a:t>ERCOT</a:t>
            </a:r>
          </a:p>
        </cdr:txBody>
      </cdr:sp>
    </cdr:grpSp>
  </cdr:relSizeAnchor>
</c:userShapes>
</file>

<file path=xl/drawings/drawing110.xml><?xml version="1.0" encoding="utf-8"?>
<xdr:wsDr xmlns:xdr="http://schemas.openxmlformats.org/drawingml/2006/spreadsheetDrawing" xmlns:a="http://schemas.openxmlformats.org/drawingml/2006/main">
  <xdr:twoCellAnchor>
    <xdr:from>
      <xdr:col>20</xdr:col>
      <xdr:colOff>577215</xdr:colOff>
      <xdr:row>1</xdr:row>
      <xdr:rowOff>89534</xdr:rowOff>
    </xdr:from>
    <xdr:to>
      <xdr:col>31</xdr:col>
      <xdr:colOff>10477</xdr:colOff>
      <xdr:row>20</xdr:row>
      <xdr:rowOff>32384</xdr:rowOff>
    </xdr:to>
    <xdr:graphicFrame macro="">
      <xdr:nvGraphicFramePr>
        <xdr:cNvPr id="2" name="Chart 8">
          <a:extLst>
            <a:ext uri="{FF2B5EF4-FFF2-40B4-BE49-F238E27FC236}">
              <a16:creationId xmlns:a16="http://schemas.microsoft.com/office/drawing/2014/main" id="{00000000-0008-0000-3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552449</xdr:colOff>
      <xdr:row>1</xdr:row>
      <xdr:rowOff>123825</xdr:rowOff>
    </xdr:from>
    <xdr:to>
      <xdr:col>20</xdr:col>
      <xdr:colOff>209549</xdr:colOff>
      <xdr:row>20</xdr:row>
      <xdr:rowOff>66675</xdr:rowOff>
    </xdr:to>
    <xdr:graphicFrame macro="">
      <xdr:nvGraphicFramePr>
        <xdr:cNvPr id="3" name="Chart 8">
          <a:extLst>
            <a:ext uri="{FF2B5EF4-FFF2-40B4-BE49-F238E27FC236}">
              <a16:creationId xmlns:a16="http://schemas.microsoft.com/office/drawing/2014/main" id="{00000000-0008-0000-3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1</xdr:row>
      <xdr:rowOff>123825</xdr:rowOff>
    </xdr:from>
    <xdr:to>
      <xdr:col>8</xdr:col>
      <xdr:colOff>528638</xdr:colOff>
      <xdr:row>20</xdr:row>
      <xdr:rowOff>59055</xdr:rowOff>
    </xdr:to>
    <xdr:grpSp>
      <xdr:nvGrpSpPr>
        <xdr:cNvPr id="4" name="Group 3"/>
        <xdr:cNvGrpSpPr/>
      </xdr:nvGrpSpPr>
      <xdr:grpSpPr>
        <a:xfrm>
          <a:off x="0" y="304800"/>
          <a:ext cx="6034088" cy="3192780"/>
          <a:chOff x="15473362" y="338138"/>
          <a:chExt cx="6072188" cy="2941385"/>
        </a:xfrm>
      </xdr:grpSpPr>
      <xdr:graphicFrame macro="">
        <xdr:nvGraphicFramePr>
          <xdr:cNvPr id="5" name="Chart 8">
            <a:extLst>
              <a:ext uri="{FF2B5EF4-FFF2-40B4-BE49-F238E27FC236}">
                <a16:creationId xmlns:a16="http://schemas.microsoft.com/office/drawing/2014/main" id="{00000000-0008-0000-3100-000002000000}"/>
              </a:ext>
            </a:extLst>
          </xdr:cNvPr>
          <xdr:cNvGraphicFramePr>
            <a:graphicFrameLocks/>
          </xdr:cNvGraphicFramePr>
        </xdr:nvGraphicFramePr>
        <xdr:xfrm>
          <a:off x="15492412" y="338138"/>
          <a:ext cx="5960222" cy="2941385"/>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6" name="Chart 5"/>
          <xdr:cNvGraphicFramePr>
            <a:graphicFrameLocks/>
          </xdr:cNvGraphicFramePr>
        </xdr:nvGraphicFramePr>
        <xdr:xfrm>
          <a:off x="15473362" y="533400"/>
          <a:ext cx="6072188" cy="2319337"/>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wsDr>
</file>

<file path=xl/drawings/drawing111.xml><?xml version="1.0" encoding="utf-8"?>
<c:userShapes xmlns:c="http://schemas.openxmlformats.org/drawingml/2006/chart">
  <cdr:relSizeAnchor xmlns:cdr="http://schemas.openxmlformats.org/drawingml/2006/chartDrawing">
    <cdr:from>
      <cdr:x>0.40301</cdr:x>
      <cdr:y>0.95101</cdr:y>
    </cdr:from>
    <cdr:to>
      <cdr:x>0.68897</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547320" y="2884170"/>
          <a:ext cx="1807510" cy="1485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cdr:spPr>
      <cdr:txBody>
        <a:bodyPr xmlns:a="http://schemas.openxmlformats.org/drawingml/2006/main" wrap="square" lIns="18288" tIns="0" rIns="18288"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a:t>
          </a:r>
        </a:p>
      </cdr:txBody>
    </cdr:sp>
  </cdr:relSizeAnchor>
  <cdr:relSizeAnchor xmlns:cdr="http://schemas.openxmlformats.org/drawingml/2006/chartDrawing">
    <cdr:from>
      <cdr:x>0</cdr:x>
      <cdr:y>0</cdr:y>
    </cdr:from>
    <cdr:to>
      <cdr:x>0.3117</cdr:x>
      <cdr:y>0.06348</cdr:y>
    </cdr:to>
    <cdr:sp macro="" textlink="">
      <cdr:nvSpPr>
        <cdr:cNvPr id="2" name="TextBox 1"/>
        <cdr:cNvSpPr txBox="1"/>
      </cdr:nvSpPr>
      <cdr:spPr>
        <a:xfrm xmlns:a="http://schemas.openxmlformats.org/drawingml/2006/main">
          <a:off x="0" y="0"/>
          <a:ext cx="1852612" cy="185737"/>
        </a:xfrm>
        <a:prstGeom xmlns:a="http://schemas.openxmlformats.org/drawingml/2006/main" prst="rect">
          <a:avLst/>
        </a:prstGeom>
      </cdr:spPr>
      <cdr:txBody>
        <a:bodyPr xmlns:a="http://schemas.openxmlformats.org/drawingml/2006/main" vertOverflow="clip" vert="horz" wrap="square" lIns="18288" tIns="18288" rIns="18288" bIns="18288" rtlCol="0"/>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LCOE (2021 $/MWh)</a:t>
          </a:r>
        </a:p>
      </cdr:txBody>
    </cdr:sp>
  </cdr:relSizeAnchor>
</c:userShapes>
</file>

<file path=xl/drawings/drawing112.xml><?xml version="1.0" encoding="utf-8"?>
<c:userShapes xmlns:c="http://schemas.openxmlformats.org/drawingml/2006/chart">
  <cdr:relSizeAnchor xmlns:cdr="http://schemas.openxmlformats.org/drawingml/2006/chartDrawing">
    <cdr:from>
      <cdr:x>0.40301</cdr:x>
      <cdr:y>0.95101</cdr:y>
    </cdr:from>
    <cdr:to>
      <cdr:x>0.68897</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547320" y="2884170"/>
          <a:ext cx="1807510" cy="1485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cdr:spPr>
      <cdr:txBody>
        <a:bodyPr xmlns:a="http://schemas.openxmlformats.org/drawingml/2006/main" wrap="square" lIns="18288" tIns="0" rIns="18288"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a:t>
          </a:r>
        </a:p>
      </cdr:txBody>
    </cdr:sp>
  </cdr:relSizeAnchor>
  <cdr:relSizeAnchor xmlns:cdr="http://schemas.openxmlformats.org/drawingml/2006/chartDrawing">
    <cdr:from>
      <cdr:x>0</cdr:x>
      <cdr:y>0</cdr:y>
    </cdr:from>
    <cdr:to>
      <cdr:x>0.3117</cdr:x>
      <cdr:y>0.06348</cdr:y>
    </cdr:to>
    <cdr:sp macro="" textlink="">
      <cdr:nvSpPr>
        <cdr:cNvPr id="2" name="TextBox 1"/>
        <cdr:cNvSpPr txBox="1"/>
      </cdr:nvSpPr>
      <cdr:spPr>
        <a:xfrm xmlns:a="http://schemas.openxmlformats.org/drawingml/2006/main">
          <a:off x="0" y="0"/>
          <a:ext cx="1852612" cy="185737"/>
        </a:xfrm>
        <a:prstGeom xmlns:a="http://schemas.openxmlformats.org/drawingml/2006/main" prst="rect">
          <a:avLst/>
        </a:prstGeom>
      </cdr:spPr>
      <cdr:txBody>
        <a:bodyPr xmlns:a="http://schemas.openxmlformats.org/drawingml/2006/main" vertOverflow="clip" vert="horz" wrap="square" lIns="18288" tIns="18288" rIns="18288" bIns="18288" rtlCol="0"/>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LCOE (2021 $/MWh)</a:t>
          </a:r>
        </a:p>
      </cdr:txBody>
    </cdr:sp>
  </cdr:relSizeAnchor>
</c:userShapes>
</file>

<file path=xl/drawings/drawing113.xml><?xml version="1.0" encoding="utf-8"?>
<c:userShapes xmlns:c="http://schemas.openxmlformats.org/drawingml/2006/chart">
  <cdr:relSizeAnchor xmlns:cdr="http://schemas.openxmlformats.org/drawingml/2006/chartDrawing">
    <cdr:from>
      <cdr:x>0.40301</cdr:x>
      <cdr:y>0.95101</cdr:y>
    </cdr:from>
    <cdr:to>
      <cdr:x>0.68897</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547320" y="2884170"/>
          <a:ext cx="1807510" cy="1485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cdr:spPr>
      <cdr:txBody>
        <a:bodyPr xmlns:a="http://schemas.openxmlformats.org/drawingml/2006/main" wrap="square" lIns="18288" tIns="0" rIns="18288" bIns="0"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Commercial Operation Year</a:t>
          </a:r>
        </a:p>
      </cdr:txBody>
    </cdr:sp>
  </cdr:relSizeAnchor>
  <cdr:relSizeAnchor xmlns:cdr="http://schemas.openxmlformats.org/drawingml/2006/chartDrawing">
    <cdr:from>
      <cdr:x>0</cdr:x>
      <cdr:y>0</cdr:y>
    </cdr:from>
    <cdr:to>
      <cdr:x>0.50017</cdr:x>
      <cdr:y>0.06265</cdr:y>
    </cdr:to>
    <cdr:sp macro="" textlink="">
      <cdr:nvSpPr>
        <cdr:cNvPr id="2" name="TextBox 1"/>
        <cdr:cNvSpPr txBox="1"/>
      </cdr:nvSpPr>
      <cdr:spPr>
        <a:xfrm xmlns:a="http://schemas.openxmlformats.org/drawingml/2006/main">
          <a:off x="0" y="0"/>
          <a:ext cx="2962395" cy="200025"/>
        </a:xfrm>
        <a:prstGeom xmlns:a="http://schemas.openxmlformats.org/drawingml/2006/main" prst="rect">
          <a:avLst/>
        </a:prstGeom>
      </cdr:spPr>
      <cdr:txBody>
        <a:bodyPr xmlns:a="http://schemas.openxmlformats.org/drawingml/2006/main" vertOverflow="clip" vert="horz" wrap="square" lIns="18288" tIns="18288" rIns="18288" bIns="18288" rtlCol="0"/>
        <a:lstStyle xmlns:a="http://schemas.openxmlformats.org/drawingml/2006/main"/>
        <a:p xmlns:a="http://schemas.openxmlformats.org/drawingml/2006/main">
          <a:r>
            <a:rPr lang="en-US" sz="1000" b="0">
              <a:latin typeface="Arial" panose="020B0604020202020204" pitchFamily="34" charset="0"/>
              <a:cs typeface="Arial" panose="020B0604020202020204" pitchFamily="34" charset="0"/>
            </a:rPr>
            <a:t>Average and Project-level</a:t>
          </a:r>
          <a:r>
            <a:rPr lang="en-US" sz="1000" b="0" baseline="0">
              <a:latin typeface="Arial" panose="020B0604020202020204" pitchFamily="34" charset="0"/>
              <a:cs typeface="Arial" panose="020B0604020202020204" pitchFamily="34" charset="0"/>
            </a:rPr>
            <a:t> </a:t>
          </a:r>
          <a:r>
            <a:rPr lang="en-US" sz="1000" b="0">
              <a:latin typeface="Arial" panose="020B0604020202020204" pitchFamily="34" charset="0"/>
              <a:cs typeface="Arial" panose="020B0604020202020204" pitchFamily="34" charset="0"/>
            </a:rPr>
            <a:t>LCOE (2021 $/MWh)</a:t>
          </a:r>
        </a:p>
      </cdr:txBody>
    </cdr:sp>
  </cdr:relSizeAnchor>
</c:userShapes>
</file>

<file path=xl/drawings/drawing114.xml><?xml version="1.0" encoding="utf-8"?>
<xdr:wsDr xmlns:xdr="http://schemas.openxmlformats.org/drawingml/2006/spreadsheetDrawing" xmlns:a="http://schemas.openxmlformats.org/drawingml/2006/main">
  <xdr:twoCellAnchor>
    <xdr:from>
      <xdr:col>9</xdr:col>
      <xdr:colOff>796925</xdr:colOff>
      <xdr:row>1</xdr:row>
      <xdr:rowOff>155575</xdr:rowOff>
    </xdr:from>
    <xdr:to>
      <xdr:col>19</xdr:col>
      <xdr:colOff>583565</xdr:colOff>
      <xdr:row>20</xdr:row>
      <xdr:rowOff>84455</xdr:rowOff>
    </xdr:to>
    <xdr:graphicFrame macro="">
      <xdr:nvGraphicFramePr>
        <xdr:cNvPr id="2" name="Chart 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40004</xdr:colOff>
      <xdr:row>1</xdr:row>
      <xdr:rowOff>140335</xdr:rowOff>
    </xdr:from>
    <xdr:to>
      <xdr:col>8</xdr:col>
      <xdr:colOff>158115</xdr:colOff>
      <xdr:row>20</xdr:row>
      <xdr:rowOff>88236</xdr:rowOff>
    </xdr:to>
    <xdr:grpSp>
      <xdr:nvGrpSpPr>
        <xdr:cNvPr id="3" name="Group 2"/>
        <xdr:cNvGrpSpPr/>
      </xdr:nvGrpSpPr>
      <xdr:grpSpPr>
        <a:xfrm>
          <a:off x="40004" y="323215"/>
          <a:ext cx="6620511" cy="3229581"/>
          <a:chOff x="9524" y="381000"/>
          <a:chExt cx="6572251" cy="3206717"/>
        </a:xfrm>
      </xdr:grpSpPr>
      <xdr:graphicFrame macro="">
        <xdr:nvGraphicFramePr>
          <xdr:cNvPr id="4" name="Chart 3">
            <a:extLst>
              <a:ext uri="{FF2B5EF4-FFF2-40B4-BE49-F238E27FC236}">
                <a16:creationId xmlns:a16="http://schemas.microsoft.com/office/drawing/2014/main" id="{00000000-0008-0000-3200-000005000000}"/>
              </a:ext>
            </a:extLst>
          </xdr:cNvPr>
          <xdr:cNvGraphicFramePr/>
        </xdr:nvGraphicFramePr>
        <xdr:xfrm>
          <a:off x="9524" y="381000"/>
          <a:ext cx="6572251" cy="3187104"/>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5" name="Chart 4">
            <a:extLst>
              <a:ext uri="{FF2B5EF4-FFF2-40B4-BE49-F238E27FC236}">
                <a16:creationId xmlns:a16="http://schemas.microsoft.com/office/drawing/2014/main" id="{00000000-0008-0000-3200-000006000000}"/>
              </a:ext>
            </a:extLst>
          </xdr:cNvPr>
          <xdr:cNvGraphicFramePr>
            <a:graphicFrameLocks/>
          </xdr:cNvGraphicFramePr>
        </xdr:nvGraphicFramePr>
        <xdr:xfrm>
          <a:off x="1294777" y="400052"/>
          <a:ext cx="581649" cy="3168015"/>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6" name="Chart 5">
            <a:extLst>
              <a:ext uri="{FF2B5EF4-FFF2-40B4-BE49-F238E27FC236}">
                <a16:creationId xmlns:a16="http://schemas.microsoft.com/office/drawing/2014/main" id="{00000000-0008-0000-3200-000007000000}"/>
              </a:ext>
            </a:extLst>
          </xdr:cNvPr>
          <xdr:cNvGraphicFramePr>
            <a:graphicFrameLocks/>
          </xdr:cNvGraphicFramePr>
        </xdr:nvGraphicFramePr>
        <xdr:xfrm>
          <a:off x="1878945" y="390485"/>
          <a:ext cx="607081" cy="3187104"/>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7" name="Chart 6">
            <a:extLst>
              <a:ext uri="{FF2B5EF4-FFF2-40B4-BE49-F238E27FC236}">
                <a16:creationId xmlns:a16="http://schemas.microsoft.com/office/drawing/2014/main" id="{00000000-0008-0000-3200-000008000000}"/>
              </a:ext>
            </a:extLst>
          </xdr:cNvPr>
          <xdr:cNvGraphicFramePr>
            <a:graphicFrameLocks/>
          </xdr:cNvGraphicFramePr>
        </xdr:nvGraphicFramePr>
        <xdr:xfrm>
          <a:off x="3166944" y="400613"/>
          <a:ext cx="622929" cy="3187104"/>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8" name="Chart 7">
            <a:extLst>
              <a:ext uri="{FF2B5EF4-FFF2-40B4-BE49-F238E27FC236}">
                <a16:creationId xmlns:a16="http://schemas.microsoft.com/office/drawing/2014/main" id="{00000000-0008-0000-3200-000009000000}"/>
              </a:ext>
            </a:extLst>
          </xdr:cNvPr>
          <xdr:cNvGraphicFramePr>
            <a:graphicFrameLocks/>
          </xdr:cNvGraphicFramePr>
        </xdr:nvGraphicFramePr>
        <xdr:xfrm>
          <a:off x="2487567" y="400050"/>
          <a:ext cx="657884" cy="3187104"/>
        </xdr:xfrm>
        <a:graphic>
          <a:graphicData uri="http://schemas.openxmlformats.org/drawingml/2006/chart">
            <c:chart xmlns:c="http://schemas.openxmlformats.org/drawingml/2006/chart" xmlns:r="http://schemas.openxmlformats.org/officeDocument/2006/relationships" r:id="rId6"/>
          </a:graphicData>
        </a:graphic>
      </xdr:graphicFrame>
      <xdr:graphicFrame macro="">
        <xdr:nvGraphicFramePr>
          <xdr:cNvPr id="9" name="Chart 8">
            <a:extLst>
              <a:ext uri="{FF2B5EF4-FFF2-40B4-BE49-F238E27FC236}">
                <a16:creationId xmlns:a16="http://schemas.microsoft.com/office/drawing/2014/main" id="{00000000-0008-0000-3200-000009000000}"/>
              </a:ext>
            </a:extLst>
          </xdr:cNvPr>
          <xdr:cNvGraphicFramePr>
            <a:graphicFrameLocks/>
          </xdr:cNvGraphicFramePr>
        </xdr:nvGraphicFramePr>
        <xdr:xfrm>
          <a:off x="3800475" y="400050"/>
          <a:ext cx="657884" cy="3187104"/>
        </xdr:xfrm>
        <a:graphic>
          <a:graphicData uri="http://schemas.openxmlformats.org/drawingml/2006/chart">
            <c:chart xmlns:c="http://schemas.openxmlformats.org/drawingml/2006/chart" xmlns:r="http://schemas.openxmlformats.org/officeDocument/2006/relationships" r:id="rId7"/>
          </a:graphicData>
        </a:graphic>
      </xdr:graphicFrame>
      <xdr:graphicFrame macro="">
        <xdr:nvGraphicFramePr>
          <xdr:cNvPr id="10" name="Chart 9">
            <a:extLst>
              <a:ext uri="{FF2B5EF4-FFF2-40B4-BE49-F238E27FC236}">
                <a16:creationId xmlns:a16="http://schemas.microsoft.com/office/drawing/2014/main" id="{00000000-0008-0000-3200-000009000000}"/>
              </a:ext>
            </a:extLst>
          </xdr:cNvPr>
          <xdr:cNvGraphicFramePr>
            <a:graphicFrameLocks/>
          </xdr:cNvGraphicFramePr>
        </xdr:nvGraphicFramePr>
        <xdr:xfrm>
          <a:off x="4457700" y="400050"/>
          <a:ext cx="657884" cy="3187104"/>
        </xdr:xfrm>
        <a:graphic>
          <a:graphicData uri="http://schemas.openxmlformats.org/drawingml/2006/chart">
            <c:chart xmlns:c="http://schemas.openxmlformats.org/drawingml/2006/chart" xmlns:r="http://schemas.openxmlformats.org/officeDocument/2006/relationships" r:id="rId8"/>
          </a:graphicData>
        </a:graphic>
      </xdr:graphicFrame>
      <xdr:graphicFrame macro="">
        <xdr:nvGraphicFramePr>
          <xdr:cNvPr id="11" name="Chart 10">
            <a:extLst>
              <a:ext uri="{FF2B5EF4-FFF2-40B4-BE49-F238E27FC236}">
                <a16:creationId xmlns:a16="http://schemas.microsoft.com/office/drawing/2014/main" id="{00000000-0008-0000-3200-000009000000}"/>
              </a:ext>
            </a:extLst>
          </xdr:cNvPr>
          <xdr:cNvGraphicFramePr>
            <a:graphicFrameLocks/>
          </xdr:cNvGraphicFramePr>
        </xdr:nvGraphicFramePr>
        <xdr:xfrm>
          <a:off x="5124450" y="400050"/>
          <a:ext cx="657884" cy="3187104"/>
        </xdr:xfrm>
        <a:graphic>
          <a:graphicData uri="http://schemas.openxmlformats.org/drawingml/2006/chart">
            <c:chart xmlns:c="http://schemas.openxmlformats.org/drawingml/2006/chart" xmlns:r="http://schemas.openxmlformats.org/officeDocument/2006/relationships" r:id="rId9"/>
          </a:graphicData>
        </a:graphic>
      </xdr:graphicFrame>
      <xdr:graphicFrame macro="">
        <xdr:nvGraphicFramePr>
          <xdr:cNvPr id="12" name="Chart 11">
            <a:extLst>
              <a:ext uri="{FF2B5EF4-FFF2-40B4-BE49-F238E27FC236}">
                <a16:creationId xmlns:a16="http://schemas.microsoft.com/office/drawing/2014/main" id="{00000000-0008-0000-3200-000009000000}"/>
              </a:ext>
            </a:extLst>
          </xdr:cNvPr>
          <xdr:cNvGraphicFramePr>
            <a:graphicFrameLocks/>
          </xdr:cNvGraphicFramePr>
        </xdr:nvGraphicFramePr>
        <xdr:xfrm>
          <a:off x="5791200" y="400050"/>
          <a:ext cx="657884" cy="3187104"/>
        </xdr:xfrm>
        <a:graphic>
          <a:graphicData uri="http://schemas.openxmlformats.org/drawingml/2006/chart">
            <c:chart xmlns:c="http://schemas.openxmlformats.org/drawingml/2006/chart" xmlns:r="http://schemas.openxmlformats.org/officeDocument/2006/relationships" r:id="rId10"/>
          </a:graphicData>
        </a:graphic>
      </xdr:graphicFrame>
      <xdr:sp macro="" textlink="">
        <xdr:nvSpPr>
          <xdr:cNvPr id="13" name="TextBox 12"/>
          <xdr:cNvSpPr txBox="1"/>
        </xdr:nvSpPr>
        <xdr:spPr>
          <a:xfrm rot="16200000">
            <a:off x="-785667" y="1765116"/>
            <a:ext cx="2063515" cy="2395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ysClr val="windowText" lastClr="000000"/>
                </a:solidFill>
                <a:latin typeface="Arial" panose="020B0604020202020204" pitchFamily="34" charset="0"/>
                <a:cs typeface="Arial" panose="020B0604020202020204" pitchFamily="34" charset="0"/>
              </a:rPr>
              <a:t>Average</a:t>
            </a:r>
            <a:r>
              <a:rPr lang="en-US" sz="1000" baseline="0">
                <a:solidFill>
                  <a:sysClr val="windowText" lastClr="000000"/>
                </a:solidFill>
                <a:latin typeface="Arial" panose="020B0604020202020204" pitchFamily="34" charset="0"/>
                <a:cs typeface="Arial" panose="020B0604020202020204" pitchFamily="34" charset="0"/>
              </a:rPr>
              <a:t> LCOE (2021 $/MWh)</a:t>
            </a:r>
            <a:endParaRPr lang="en-US" sz="1000">
              <a:solidFill>
                <a:sysClr val="windowText" lastClr="000000"/>
              </a:solidFill>
              <a:latin typeface="Arial" panose="020B0604020202020204" pitchFamily="34" charset="0"/>
              <a:cs typeface="Arial" panose="020B0604020202020204" pitchFamily="34" charset="0"/>
            </a:endParaRPr>
          </a:p>
        </xdr:txBody>
      </xdr:sp>
    </xdr:grpSp>
    <xdr:clientData/>
  </xdr:twoCellAnchor>
</xdr:wsDr>
</file>

<file path=xl/drawings/drawing115.xml><?xml version="1.0" encoding="utf-8"?>
<c:userShapes xmlns:c="http://schemas.openxmlformats.org/drawingml/2006/chart">
  <cdr:relSizeAnchor xmlns:cdr="http://schemas.openxmlformats.org/drawingml/2006/chartDrawing">
    <cdr:from>
      <cdr:x>0.00481</cdr:x>
      <cdr:y>0</cdr:y>
    </cdr:from>
    <cdr:to>
      <cdr:x>0.3125</cdr:x>
      <cdr:y>0.09226</cdr:y>
    </cdr:to>
    <cdr:sp macro="" textlink="">
      <cdr:nvSpPr>
        <cdr:cNvPr id="2" name="TextBox 1"/>
        <cdr:cNvSpPr txBox="1"/>
      </cdr:nvSpPr>
      <cdr:spPr>
        <a:xfrm xmlns:a="http://schemas.openxmlformats.org/drawingml/2006/main">
          <a:off x="28575" y="0"/>
          <a:ext cx="1828800" cy="295275"/>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1000">
              <a:solidFill>
                <a:schemeClr val="tx1"/>
              </a:solidFill>
              <a:latin typeface="Arial" panose="020B0604020202020204" pitchFamily="34" charset="0"/>
              <a:cs typeface="Arial" panose="020B0604020202020204" pitchFamily="34" charset="0"/>
            </a:rPr>
            <a:t>Average</a:t>
          </a:r>
          <a:r>
            <a:rPr lang="en-US" sz="1000" baseline="0">
              <a:solidFill>
                <a:schemeClr val="tx1"/>
              </a:solidFill>
              <a:latin typeface="Arial" panose="020B0604020202020204" pitchFamily="34" charset="0"/>
              <a:cs typeface="Arial" panose="020B0604020202020204" pitchFamily="34" charset="0"/>
            </a:rPr>
            <a:t> LCOE (2021 $/MWh)</a:t>
          </a:r>
          <a:endParaRPr lang="en-US" sz="1000">
            <a:solidFill>
              <a:schemeClr val="tx1"/>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0.65656</cdr:x>
      <cdr:y>0.28736</cdr:y>
    </cdr:from>
    <cdr:to>
      <cdr:x>0.7681</cdr:x>
      <cdr:y>0.35138</cdr:y>
    </cdr:to>
    <cdr:sp macro="" textlink="">
      <cdr:nvSpPr>
        <cdr:cNvPr id="3" name="TextBox 1"/>
        <cdr:cNvSpPr txBox="1"/>
      </cdr:nvSpPr>
      <cdr:spPr>
        <a:xfrm xmlns:a="http://schemas.openxmlformats.org/drawingml/2006/main">
          <a:off x="3902352" y="840848"/>
          <a:ext cx="662949" cy="187328"/>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60000"/>
                  <a:lumOff val="40000"/>
                </a:schemeClr>
              </a:solidFill>
              <a:latin typeface="Arial" panose="020B0604020202020204" pitchFamily="34" charset="0"/>
              <a:cs typeface="Arial" panose="020B0604020202020204" pitchFamily="34" charset="0"/>
            </a:rPr>
            <a:t>ISO-NE</a:t>
          </a:r>
        </a:p>
      </cdr:txBody>
    </cdr:sp>
  </cdr:relSizeAnchor>
  <cdr:relSizeAnchor xmlns:cdr="http://schemas.openxmlformats.org/drawingml/2006/chartDrawing">
    <cdr:from>
      <cdr:x>0.79145</cdr:x>
      <cdr:y>0.57632</cdr:y>
    </cdr:from>
    <cdr:to>
      <cdr:x>0.89829</cdr:x>
      <cdr:y>0.6569</cdr:y>
    </cdr:to>
    <cdr:sp macro="" textlink="">
      <cdr:nvSpPr>
        <cdr:cNvPr id="7" name="TextBox 1"/>
        <cdr:cNvSpPr txBox="1"/>
      </cdr:nvSpPr>
      <cdr:spPr>
        <a:xfrm xmlns:a="http://schemas.openxmlformats.org/drawingml/2006/main">
          <a:off x="4704061" y="1686365"/>
          <a:ext cx="635014" cy="23578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6">
                  <a:lumMod val="60000"/>
                  <a:lumOff val="40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0.8701</cdr:x>
      <cdr:y>0.62797</cdr:y>
    </cdr:from>
    <cdr:to>
      <cdr:x>0.98164</cdr:x>
      <cdr:y>0.69198</cdr:y>
    </cdr:to>
    <cdr:sp macro="" textlink="">
      <cdr:nvSpPr>
        <cdr:cNvPr id="8" name="TextBox 1"/>
        <cdr:cNvSpPr txBox="1"/>
      </cdr:nvSpPr>
      <cdr:spPr>
        <a:xfrm xmlns:a="http://schemas.openxmlformats.org/drawingml/2006/main">
          <a:off x="5171509" y="1837476"/>
          <a:ext cx="662949" cy="18732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MISO</a:t>
          </a:r>
        </a:p>
      </cdr:txBody>
    </cdr:sp>
  </cdr:relSizeAnchor>
  <cdr:relSizeAnchor xmlns:cdr="http://schemas.openxmlformats.org/drawingml/2006/chartDrawing">
    <cdr:from>
      <cdr:x>0.86987</cdr:x>
      <cdr:y>0.74466</cdr:y>
    </cdr:from>
    <cdr:to>
      <cdr:x>0.98269</cdr:x>
      <cdr:y>0.85816</cdr:y>
    </cdr:to>
    <cdr:sp macro="" textlink="">
      <cdr:nvSpPr>
        <cdr:cNvPr id="9" name="TextBox 1"/>
        <cdr:cNvSpPr txBox="1"/>
      </cdr:nvSpPr>
      <cdr:spPr>
        <a:xfrm xmlns:a="http://schemas.openxmlformats.org/drawingml/2006/main">
          <a:off x="5170163" y="2178936"/>
          <a:ext cx="670557" cy="33211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a:solidFill>
                <a:schemeClr val="accent2">
                  <a:lumMod val="60000"/>
                  <a:lumOff val="40000"/>
                </a:schemeClr>
              </a:solidFill>
              <a:latin typeface="Arial" panose="020B0604020202020204" pitchFamily="34" charset="0"/>
              <a:cs typeface="Arial" panose="020B0604020202020204" pitchFamily="34" charset="0"/>
            </a:rPr>
            <a:t>West (non-ISO)</a:t>
          </a:r>
        </a:p>
      </cdr:txBody>
    </cdr:sp>
  </cdr:relSizeAnchor>
  <cdr:relSizeAnchor xmlns:cdr="http://schemas.openxmlformats.org/drawingml/2006/chartDrawing">
    <cdr:from>
      <cdr:x>0.87736</cdr:x>
      <cdr:y>0.68085</cdr:y>
    </cdr:from>
    <cdr:to>
      <cdr:x>0.96763</cdr:x>
      <cdr:y>0.75065</cdr:y>
    </cdr:to>
    <cdr:sp macro="" textlink="">
      <cdr:nvSpPr>
        <cdr:cNvPr id="10" name="TextBox 1"/>
        <cdr:cNvSpPr txBox="1"/>
      </cdr:nvSpPr>
      <cdr:spPr>
        <a:xfrm xmlns:a="http://schemas.openxmlformats.org/drawingml/2006/main">
          <a:off x="5214652" y="1992223"/>
          <a:ext cx="536543" cy="204242"/>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bg2">
                  <a:lumMod val="50000"/>
                </a:schemeClr>
              </a:solidFill>
              <a:latin typeface="Arial" panose="020B0604020202020204" pitchFamily="34" charset="0"/>
              <a:cs typeface="Arial" panose="020B0604020202020204" pitchFamily="34" charset="0"/>
            </a:rPr>
            <a:t>SPP</a:t>
          </a:r>
        </a:p>
      </cdr:txBody>
    </cdr:sp>
  </cdr:relSizeAnchor>
  <cdr:relSizeAnchor xmlns:cdr="http://schemas.openxmlformats.org/drawingml/2006/chartDrawing">
    <cdr:from>
      <cdr:x>0.76315</cdr:x>
      <cdr:y>0.78532</cdr:y>
    </cdr:from>
    <cdr:to>
      <cdr:x>0.85609</cdr:x>
      <cdr:y>0.84674</cdr:y>
    </cdr:to>
    <cdr:sp macro="" textlink="">
      <cdr:nvSpPr>
        <cdr:cNvPr id="11" name="TextBox 1"/>
        <cdr:cNvSpPr txBox="1"/>
      </cdr:nvSpPr>
      <cdr:spPr>
        <a:xfrm xmlns:a="http://schemas.openxmlformats.org/drawingml/2006/main">
          <a:off x="4535859" y="2297914"/>
          <a:ext cx="552399" cy="17972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tx1">
                  <a:lumMod val="75000"/>
                  <a:lumOff val="2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0.42991</cdr:x>
      <cdr:y>0.30209</cdr:y>
    </cdr:from>
    <cdr:to>
      <cdr:x>0.54145</cdr:x>
      <cdr:y>0.36697</cdr:y>
    </cdr:to>
    <cdr:sp macro="" textlink="">
      <cdr:nvSpPr>
        <cdr:cNvPr id="12" name="TextBox 1"/>
        <cdr:cNvSpPr txBox="1"/>
      </cdr:nvSpPr>
      <cdr:spPr>
        <a:xfrm xmlns:a="http://schemas.openxmlformats.org/drawingml/2006/main">
          <a:off x="2555212" y="883933"/>
          <a:ext cx="662949" cy="189852"/>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4"/>
              </a:solidFill>
              <a:latin typeface="Arial" panose="020B0604020202020204" pitchFamily="34" charset="0"/>
              <a:cs typeface="Arial" panose="020B0604020202020204" pitchFamily="34" charset="0"/>
            </a:rPr>
            <a:t>CAISO</a:t>
          </a:r>
        </a:p>
      </cdr:txBody>
    </cdr:sp>
  </cdr:relSizeAnchor>
</c:userShapes>
</file>

<file path=xl/drawings/drawing116.xml><?xml version="1.0" encoding="utf-8"?>
<c:userShapes xmlns:c="http://schemas.openxmlformats.org/drawingml/2006/chart">
  <cdr:relSizeAnchor xmlns:cdr="http://schemas.openxmlformats.org/drawingml/2006/chartDrawing">
    <cdr:from>
      <cdr:x>0.10225</cdr:x>
      <cdr:y>0.00595</cdr:y>
    </cdr:from>
    <cdr:to>
      <cdr:x>0.19416</cdr:x>
      <cdr:y>0.13988</cdr:y>
    </cdr:to>
    <cdr:sp macro="" textlink="">
      <cdr:nvSpPr>
        <cdr:cNvPr id="2" name="TextBox 1"/>
        <cdr:cNvSpPr txBox="1"/>
      </cdr:nvSpPr>
      <cdr:spPr>
        <a:xfrm xmlns:a="http://schemas.openxmlformats.org/drawingml/2006/main">
          <a:off x="672014" y="18963"/>
          <a:ext cx="604055" cy="42684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tx1">
                  <a:lumMod val="75000"/>
                  <a:lumOff val="25000"/>
                </a:schemeClr>
              </a:solidFill>
              <a:latin typeface="Arial" panose="020B0604020202020204" pitchFamily="34" charset="0"/>
              <a:cs typeface="Arial" panose="020B0604020202020204" pitchFamily="34" charset="0"/>
            </a:rPr>
            <a:t>National</a:t>
          </a:r>
        </a:p>
        <a:p xmlns:a="http://schemas.openxmlformats.org/drawingml/2006/main">
          <a:pPr algn="ctr"/>
          <a:r>
            <a:rPr lang="en-US" sz="1000" b="0">
              <a:solidFill>
                <a:schemeClr val="tx1">
                  <a:lumMod val="75000"/>
                  <a:lumOff val="25000"/>
                </a:schemeClr>
              </a:solidFill>
              <a:latin typeface="Arial" panose="020B0604020202020204" pitchFamily="34" charset="0"/>
              <a:cs typeface="Arial" panose="020B0604020202020204" pitchFamily="34" charset="0"/>
            </a:rPr>
            <a:t>$32/MWh</a:t>
          </a:r>
        </a:p>
      </cdr:txBody>
    </cdr:sp>
  </cdr:relSizeAnchor>
  <cdr:relSizeAnchor xmlns:cdr="http://schemas.openxmlformats.org/drawingml/2006/chartDrawing">
    <cdr:from>
      <cdr:x>0.00076</cdr:x>
      <cdr:y>0.03287</cdr:y>
    </cdr:from>
    <cdr:to>
      <cdr:x>0.0971</cdr:x>
      <cdr:y>0.12253</cdr:y>
    </cdr:to>
    <cdr:sp macro="" textlink="">
      <cdr:nvSpPr>
        <cdr:cNvPr id="3" name="TextBox 2"/>
        <cdr:cNvSpPr txBox="1"/>
      </cdr:nvSpPr>
      <cdr:spPr>
        <a:xfrm xmlns:a="http://schemas.openxmlformats.org/drawingml/2006/main">
          <a:off x="5019" y="104776"/>
          <a:ext cx="633157" cy="28574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a:solidFill>
                <a:schemeClr val="tx2"/>
              </a:solidFill>
              <a:latin typeface="Arial" panose="020B0604020202020204" pitchFamily="34" charset="0"/>
              <a:cs typeface="Arial" panose="020B0604020202020204" pitchFamily="34" charset="0"/>
            </a:rPr>
            <a:t>2021 Avg</a:t>
          </a:r>
          <a:r>
            <a:rPr lang="en-US" sz="1000" baseline="0">
              <a:solidFill>
                <a:schemeClr val="tx2"/>
              </a:solidFill>
              <a:latin typeface="Arial" panose="020B0604020202020204" pitchFamily="34" charset="0"/>
              <a:cs typeface="Arial" panose="020B0604020202020204" pitchFamily="34" charset="0"/>
            </a:rPr>
            <a:t> </a:t>
          </a:r>
          <a:r>
            <a:rPr lang="en-US" sz="1000">
              <a:solidFill>
                <a:schemeClr val="tx2"/>
              </a:solidFill>
              <a:latin typeface="Arial" panose="020B0604020202020204" pitchFamily="34" charset="0"/>
              <a:cs typeface="Arial" panose="020B0604020202020204" pitchFamily="34" charset="0"/>
            </a:rPr>
            <a:t>=</a:t>
          </a:r>
        </a:p>
      </cdr:txBody>
    </cdr:sp>
  </cdr:relSizeAnchor>
</c:userShapes>
</file>

<file path=xl/drawings/drawing117.xml><?xml version="1.0" encoding="utf-8"?>
<c:userShapes xmlns:c="http://schemas.openxmlformats.org/drawingml/2006/chart">
  <cdr:relSizeAnchor xmlns:cdr="http://schemas.openxmlformats.org/drawingml/2006/chartDrawing">
    <cdr:from>
      <cdr:x>0.07692</cdr:x>
      <cdr:y>0</cdr:y>
    </cdr:from>
    <cdr:to>
      <cdr:x>0.96581</cdr:x>
      <cdr:y>0.13393</cdr:y>
    </cdr:to>
    <cdr:sp macro="" textlink="">
      <cdr:nvSpPr>
        <cdr:cNvPr id="2" name="TextBox 1"/>
        <cdr:cNvSpPr txBox="1"/>
      </cdr:nvSpPr>
      <cdr:spPr>
        <a:xfrm xmlns:a="http://schemas.openxmlformats.org/drawingml/2006/main">
          <a:off x="85724" y="0"/>
          <a:ext cx="990600" cy="42862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tx1">
                  <a:lumMod val="50000"/>
                  <a:lumOff val="50000"/>
                </a:schemeClr>
              </a:solidFill>
              <a:latin typeface="Arial" panose="020B0604020202020204" pitchFamily="34" charset="0"/>
              <a:cs typeface="Arial" panose="020B0604020202020204" pitchFamily="34" charset="0"/>
            </a:rPr>
            <a:t>ERCOT</a:t>
          </a:r>
        </a:p>
        <a:p xmlns:a="http://schemas.openxmlformats.org/drawingml/2006/main">
          <a:pPr algn="ctr"/>
          <a:r>
            <a:rPr lang="en-US" sz="1000" b="0">
              <a:solidFill>
                <a:schemeClr val="tx1">
                  <a:lumMod val="50000"/>
                  <a:lumOff val="50000"/>
                </a:schemeClr>
              </a:solidFill>
              <a:latin typeface="Arial" panose="020B0604020202020204" pitchFamily="34" charset="0"/>
              <a:cs typeface="Arial" panose="020B0604020202020204" pitchFamily="34" charset="0"/>
            </a:rPr>
            <a:t>$28/MWh</a:t>
          </a:r>
        </a:p>
      </cdr:txBody>
    </cdr:sp>
  </cdr:relSizeAnchor>
</c:userShapes>
</file>

<file path=xl/drawings/drawing118.xml><?xml version="1.0" encoding="utf-8"?>
<c:userShapes xmlns:c="http://schemas.openxmlformats.org/drawingml/2006/chart">
  <cdr:relSizeAnchor xmlns:cdr="http://schemas.openxmlformats.org/drawingml/2006/chartDrawing">
    <cdr:from>
      <cdr:x>0.07692</cdr:x>
      <cdr:y>0.003</cdr:y>
    </cdr:from>
    <cdr:to>
      <cdr:x>0.96581</cdr:x>
      <cdr:y>0.16602</cdr:y>
    </cdr:to>
    <cdr:sp macro="" textlink="">
      <cdr:nvSpPr>
        <cdr:cNvPr id="2" name="TextBox 1"/>
        <cdr:cNvSpPr txBox="1"/>
      </cdr:nvSpPr>
      <cdr:spPr>
        <a:xfrm xmlns:a="http://schemas.openxmlformats.org/drawingml/2006/main">
          <a:off x="46751" y="8781"/>
          <a:ext cx="540254" cy="477173"/>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bg2">
                  <a:lumMod val="50000"/>
                </a:schemeClr>
              </a:solidFill>
              <a:latin typeface="Arial" panose="020B0604020202020204" pitchFamily="34" charset="0"/>
              <a:cs typeface="Arial" panose="020B0604020202020204" pitchFamily="34" charset="0"/>
            </a:rPr>
            <a:t>SPP</a:t>
          </a:r>
        </a:p>
        <a:p xmlns:a="http://schemas.openxmlformats.org/drawingml/2006/main">
          <a:pPr algn="ctr"/>
          <a:r>
            <a:rPr lang="en-US" sz="1000" b="0">
              <a:solidFill>
                <a:schemeClr val="bg2">
                  <a:lumMod val="50000"/>
                </a:schemeClr>
              </a:solidFill>
              <a:latin typeface="Arial" panose="020B0604020202020204" pitchFamily="34" charset="0"/>
              <a:cs typeface="Arial" panose="020B0604020202020204" pitchFamily="34" charset="0"/>
            </a:rPr>
            <a:t>$30/MWh</a:t>
          </a:r>
        </a:p>
      </cdr:txBody>
    </cdr:sp>
  </cdr:relSizeAnchor>
</c:userShapes>
</file>

<file path=xl/drawings/drawing119.xml><?xml version="1.0" encoding="utf-8"?>
<c:userShapes xmlns:c="http://schemas.openxmlformats.org/drawingml/2006/chart">
  <cdr:relSizeAnchor xmlns:cdr="http://schemas.openxmlformats.org/drawingml/2006/chartDrawing">
    <cdr:from>
      <cdr:x>0.07692</cdr:x>
      <cdr:y>0.00299</cdr:y>
    </cdr:from>
    <cdr:to>
      <cdr:x>0.96581</cdr:x>
      <cdr:y>0.13449</cdr:y>
    </cdr:to>
    <cdr:sp macro="" textlink="">
      <cdr:nvSpPr>
        <cdr:cNvPr id="2" name="TextBox 1"/>
        <cdr:cNvSpPr txBox="1"/>
      </cdr:nvSpPr>
      <cdr:spPr>
        <a:xfrm xmlns:a="http://schemas.openxmlformats.org/drawingml/2006/main">
          <a:off x="47916" y="9525"/>
          <a:ext cx="553715" cy="4191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3">
                  <a:lumMod val="75000"/>
                </a:schemeClr>
              </a:solidFill>
              <a:latin typeface="Arial" panose="020B0604020202020204" pitchFamily="34" charset="0"/>
              <a:cs typeface="Arial" panose="020B0604020202020204" pitchFamily="34" charset="0"/>
            </a:rPr>
            <a:t>MISO</a:t>
          </a:r>
        </a:p>
        <a:p xmlns:a="http://schemas.openxmlformats.org/drawingml/2006/main">
          <a:pPr algn="ctr"/>
          <a:r>
            <a:rPr lang="en-US" sz="1000" b="0">
              <a:solidFill>
                <a:schemeClr val="accent3">
                  <a:lumMod val="75000"/>
                </a:schemeClr>
              </a:solidFill>
              <a:latin typeface="Arial" panose="020B0604020202020204" pitchFamily="34" charset="0"/>
              <a:cs typeface="Arial" panose="020B0604020202020204" pitchFamily="34" charset="0"/>
            </a:rPr>
            <a:t>$34/MWh</a:t>
          </a:r>
        </a:p>
      </cdr:txBody>
    </cdr:sp>
  </cdr:relSizeAnchor>
</c:userShapes>
</file>

<file path=xl/drawings/drawing120.xml><?xml version="1.0" encoding="utf-8"?>
<c:userShapes xmlns:c="http://schemas.openxmlformats.org/drawingml/2006/chart">
  <cdr:relSizeAnchor xmlns:cdr="http://schemas.openxmlformats.org/drawingml/2006/chartDrawing">
    <cdr:from>
      <cdr:x>0.11111</cdr:x>
      <cdr:y>0.00299</cdr:y>
    </cdr:from>
    <cdr:to>
      <cdr:x>1</cdr:x>
      <cdr:y>0.15031</cdr:y>
    </cdr:to>
    <cdr:sp macro="" textlink="">
      <cdr:nvSpPr>
        <cdr:cNvPr id="2" name="TextBox 1"/>
        <cdr:cNvSpPr txBox="1"/>
      </cdr:nvSpPr>
      <cdr:spPr>
        <a:xfrm xmlns:a="http://schemas.openxmlformats.org/drawingml/2006/main">
          <a:off x="73097" y="9525"/>
          <a:ext cx="584787" cy="4695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2">
                  <a:lumMod val="60000"/>
                  <a:lumOff val="40000"/>
                </a:schemeClr>
              </a:solidFill>
              <a:latin typeface="Arial" panose="020B0604020202020204" pitchFamily="34" charset="0"/>
              <a:cs typeface="Arial" panose="020B0604020202020204" pitchFamily="34" charset="0"/>
            </a:rPr>
            <a:t>West</a:t>
          </a:r>
        </a:p>
        <a:p xmlns:a="http://schemas.openxmlformats.org/drawingml/2006/main">
          <a:pPr algn="ctr"/>
          <a:r>
            <a:rPr lang="en-US" sz="1000" b="0">
              <a:solidFill>
                <a:schemeClr val="accent2">
                  <a:lumMod val="60000"/>
                  <a:lumOff val="40000"/>
                </a:schemeClr>
              </a:solidFill>
              <a:latin typeface="Arial" panose="020B0604020202020204" pitchFamily="34" charset="0"/>
              <a:cs typeface="Arial" panose="020B0604020202020204" pitchFamily="34" charset="0"/>
            </a:rPr>
            <a:t>$29/MWh</a:t>
          </a:r>
        </a:p>
      </cdr:txBody>
    </cdr:sp>
  </cdr:relSizeAnchor>
</c:userShapes>
</file>

<file path=xl/drawings/drawing121.xml><?xml version="1.0" encoding="utf-8"?>
<c:userShapes xmlns:c="http://schemas.openxmlformats.org/drawingml/2006/chart">
  <cdr:relSizeAnchor xmlns:cdr="http://schemas.openxmlformats.org/drawingml/2006/chartDrawing">
    <cdr:from>
      <cdr:x>0.11111</cdr:x>
      <cdr:y>0.00299</cdr:y>
    </cdr:from>
    <cdr:to>
      <cdr:x>1</cdr:x>
      <cdr:y>0.15031</cdr:y>
    </cdr:to>
    <cdr:sp macro="" textlink="">
      <cdr:nvSpPr>
        <cdr:cNvPr id="2" name="TextBox 1"/>
        <cdr:cNvSpPr txBox="1"/>
      </cdr:nvSpPr>
      <cdr:spPr>
        <a:xfrm xmlns:a="http://schemas.openxmlformats.org/drawingml/2006/main">
          <a:off x="73097" y="9525"/>
          <a:ext cx="584787" cy="4695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6"/>
              </a:solidFill>
              <a:latin typeface="Arial" panose="020B0604020202020204" pitchFamily="34" charset="0"/>
              <a:cs typeface="Arial" panose="020B0604020202020204" pitchFamily="34" charset="0"/>
            </a:rPr>
            <a:t>PJM</a:t>
          </a:r>
        </a:p>
        <a:p xmlns:a="http://schemas.openxmlformats.org/drawingml/2006/main">
          <a:pPr algn="ctr"/>
          <a:r>
            <a:rPr lang="en-US" sz="1000" b="0">
              <a:solidFill>
                <a:schemeClr val="accent6"/>
              </a:solidFill>
              <a:latin typeface="Arial" panose="020B0604020202020204" pitchFamily="34" charset="0"/>
              <a:cs typeface="Arial" panose="020B0604020202020204" pitchFamily="34" charset="0"/>
            </a:rPr>
            <a:t>$35/MWh</a:t>
          </a:r>
        </a:p>
      </cdr:txBody>
    </cdr:sp>
  </cdr:relSizeAnchor>
</c:userShapes>
</file>

<file path=xl/drawings/drawing122.xml><?xml version="1.0" encoding="utf-8"?>
<c:userShapes xmlns:c="http://schemas.openxmlformats.org/drawingml/2006/chart">
  <cdr:relSizeAnchor xmlns:cdr="http://schemas.openxmlformats.org/drawingml/2006/chartDrawing">
    <cdr:from>
      <cdr:x>0.11111</cdr:x>
      <cdr:y>0.00299</cdr:y>
    </cdr:from>
    <cdr:to>
      <cdr:x>1</cdr:x>
      <cdr:y>0.15031</cdr:y>
    </cdr:to>
    <cdr:sp macro="" textlink="">
      <cdr:nvSpPr>
        <cdr:cNvPr id="2" name="TextBox 1"/>
        <cdr:cNvSpPr txBox="1"/>
      </cdr:nvSpPr>
      <cdr:spPr>
        <a:xfrm xmlns:a="http://schemas.openxmlformats.org/drawingml/2006/main">
          <a:off x="73097" y="9525"/>
          <a:ext cx="584787" cy="4695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1">
                  <a:lumMod val="60000"/>
                  <a:lumOff val="40000"/>
                </a:schemeClr>
              </a:solidFill>
              <a:latin typeface="Arial" panose="020B0604020202020204" pitchFamily="34" charset="0"/>
              <a:cs typeface="Arial" panose="020B0604020202020204" pitchFamily="34" charset="0"/>
            </a:rPr>
            <a:t>ISO-NE</a:t>
          </a:r>
        </a:p>
        <a:p xmlns:a="http://schemas.openxmlformats.org/drawingml/2006/main">
          <a:pPr algn="ctr"/>
          <a:r>
            <a:rPr lang="en-US" sz="1000" b="0">
              <a:solidFill>
                <a:schemeClr val="accent1">
                  <a:lumMod val="60000"/>
                  <a:lumOff val="40000"/>
                </a:schemeClr>
              </a:solidFill>
              <a:latin typeface="Arial" panose="020B0604020202020204" pitchFamily="34" charset="0"/>
              <a:cs typeface="Arial" panose="020B0604020202020204" pitchFamily="34" charset="0"/>
            </a:rPr>
            <a:t>no data</a:t>
          </a:r>
        </a:p>
      </cdr:txBody>
    </cdr:sp>
  </cdr:relSizeAnchor>
</c:userShapes>
</file>

<file path=xl/drawings/drawing123.xml><?xml version="1.0" encoding="utf-8"?>
<c:userShapes xmlns:c="http://schemas.openxmlformats.org/drawingml/2006/chart">
  <cdr:relSizeAnchor xmlns:cdr="http://schemas.openxmlformats.org/drawingml/2006/chartDrawing">
    <cdr:from>
      <cdr:x>0.11111</cdr:x>
      <cdr:y>0.00299</cdr:y>
    </cdr:from>
    <cdr:to>
      <cdr:x>1</cdr:x>
      <cdr:y>0.15031</cdr:y>
    </cdr:to>
    <cdr:sp macro="" textlink="">
      <cdr:nvSpPr>
        <cdr:cNvPr id="2" name="TextBox 1"/>
        <cdr:cNvSpPr txBox="1"/>
      </cdr:nvSpPr>
      <cdr:spPr>
        <a:xfrm xmlns:a="http://schemas.openxmlformats.org/drawingml/2006/main">
          <a:off x="73097" y="9525"/>
          <a:ext cx="584787" cy="46953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4"/>
              </a:solidFill>
              <a:latin typeface="Arial" panose="020B0604020202020204" pitchFamily="34" charset="0"/>
              <a:cs typeface="Arial" panose="020B0604020202020204" pitchFamily="34" charset="0"/>
            </a:rPr>
            <a:t>CAISO</a:t>
          </a:r>
        </a:p>
        <a:p xmlns:a="http://schemas.openxmlformats.org/drawingml/2006/main">
          <a:pPr algn="ctr"/>
          <a:r>
            <a:rPr lang="en-US" sz="1000" b="0">
              <a:solidFill>
                <a:schemeClr val="accent4"/>
              </a:solidFill>
              <a:latin typeface="Arial" panose="020B0604020202020204" pitchFamily="34" charset="0"/>
              <a:cs typeface="Arial" panose="020B0604020202020204" pitchFamily="34" charset="0"/>
            </a:rPr>
            <a:t>no</a:t>
          </a:r>
          <a:r>
            <a:rPr lang="en-US" sz="1000" b="0" baseline="0">
              <a:solidFill>
                <a:schemeClr val="accent4"/>
              </a:solidFill>
              <a:latin typeface="Arial" panose="020B0604020202020204" pitchFamily="34" charset="0"/>
              <a:cs typeface="Arial" panose="020B0604020202020204" pitchFamily="34" charset="0"/>
            </a:rPr>
            <a:t> data</a:t>
          </a:r>
          <a:endParaRPr lang="en-US" sz="1000" b="0">
            <a:solidFill>
              <a:schemeClr val="accent4"/>
            </a:solidFill>
            <a:latin typeface="Arial" panose="020B0604020202020204" pitchFamily="34" charset="0"/>
            <a:cs typeface="Arial" panose="020B0604020202020204" pitchFamily="34" charset="0"/>
          </a:endParaRPr>
        </a:p>
      </cdr:txBody>
    </cdr:sp>
  </cdr:relSizeAnchor>
</c:userShapes>
</file>

<file path=xl/drawings/drawing124.xml><?xml version="1.0" encoding="utf-8"?>
<c:userShapes xmlns:c="http://schemas.openxmlformats.org/drawingml/2006/chart">
  <cdr:relSizeAnchor xmlns:cdr="http://schemas.openxmlformats.org/drawingml/2006/chartDrawing">
    <cdr:from>
      <cdr:x>0.11111</cdr:x>
      <cdr:y>0.00299</cdr:y>
    </cdr:from>
    <cdr:to>
      <cdr:x>1</cdr:x>
      <cdr:y>0.15031</cdr:y>
    </cdr:to>
    <cdr:sp macro="" textlink="">
      <cdr:nvSpPr>
        <cdr:cNvPr id="2" name="TextBox 1"/>
        <cdr:cNvSpPr txBox="1"/>
      </cdr:nvSpPr>
      <cdr:spPr>
        <a:xfrm xmlns:a="http://schemas.openxmlformats.org/drawingml/2006/main">
          <a:off x="73097" y="9529"/>
          <a:ext cx="584787" cy="469525"/>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algn="ctr"/>
          <a:r>
            <a:rPr lang="en-US" sz="1000" b="1">
              <a:solidFill>
                <a:schemeClr val="accent5"/>
              </a:solidFill>
              <a:latin typeface="Arial" panose="020B0604020202020204" pitchFamily="34" charset="0"/>
              <a:cs typeface="Arial" panose="020B0604020202020204" pitchFamily="34" charset="0"/>
            </a:rPr>
            <a:t>NYISO</a:t>
          </a:r>
        </a:p>
        <a:p xmlns:a="http://schemas.openxmlformats.org/drawingml/2006/main">
          <a:pPr algn="ctr"/>
          <a:r>
            <a:rPr lang="en-US" sz="1000" b="0">
              <a:solidFill>
                <a:schemeClr val="accent5"/>
              </a:solidFill>
              <a:latin typeface="Arial" panose="020B0604020202020204" pitchFamily="34" charset="0"/>
              <a:cs typeface="Arial" panose="020B0604020202020204" pitchFamily="34" charset="0"/>
            </a:rPr>
            <a:t>$38/MWh</a:t>
          </a:r>
        </a:p>
      </cdr:txBody>
    </cdr:sp>
  </cdr:relSizeAnchor>
</c:userShapes>
</file>

<file path=xl/drawings/drawing125.xml><?xml version="1.0" encoding="utf-8"?>
<xdr:wsDr xmlns:xdr="http://schemas.openxmlformats.org/drawingml/2006/spreadsheetDrawing" xmlns:a="http://schemas.openxmlformats.org/drawingml/2006/main">
  <xdr:twoCellAnchor>
    <xdr:from>
      <xdr:col>0</xdr:col>
      <xdr:colOff>13746</xdr:colOff>
      <xdr:row>1</xdr:row>
      <xdr:rowOff>123419</xdr:rowOff>
    </xdr:from>
    <xdr:to>
      <xdr:col>9</xdr:col>
      <xdr:colOff>359186</xdr:colOff>
      <xdr:row>19</xdr:row>
      <xdr:rowOff>13151</xdr:rowOff>
    </xdr:to>
    <xdr:grpSp>
      <xdr:nvGrpSpPr>
        <xdr:cNvPr id="2" name="Group 1">
          <a:extLst>
            <a:ext uri="{FF2B5EF4-FFF2-40B4-BE49-F238E27FC236}">
              <a16:creationId xmlns:a16="http://schemas.microsoft.com/office/drawing/2014/main" id="{00000000-0008-0000-3600-000002000000}"/>
            </a:ext>
          </a:extLst>
        </xdr:cNvPr>
        <xdr:cNvGrpSpPr/>
      </xdr:nvGrpSpPr>
      <xdr:grpSpPr>
        <a:xfrm>
          <a:off x="13746" y="302713"/>
          <a:ext cx="5876664" cy="3117026"/>
          <a:chOff x="7315200" y="5813022"/>
          <a:chExt cx="5891590" cy="3158407"/>
        </a:xfrm>
        <a:solidFill>
          <a:sysClr val="window" lastClr="FFFFFF"/>
        </a:solidFill>
      </xdr:grpSpPr>
      <xdr:graphicFrame macro="">
        <xdr:nvGraphicFramePr>
          <xdr:cNvPr id="3" name="Chart 4">
            <a:extLst>
              <a:ext uri="{FF2B5EF4-FFF2-40B4-BE49-F238E27FC236}">
                <a16:creationId xmlns:a16="http://schemas.microsoft.com/office/drawing/2014/main" id="{00000000-0008-0000-3600-000003000000}"/>
              </a:ext>
            </a:extLst>
          </xdr:cNvPr>
          <xdr:cNvGraphicFramePr>
            <a:graphicFrameLocks/>
          </xdr:cNvGraphicFramePr>
        </xdr:nvGraphicFramePr>
        <xdr:xfrm>
          <a:off x="9397174" y="5815255"/>
          <a:ext cx="1920240" cy="3156174"/>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4" name="Chart 1">
            <a:extLst>
              <a:ext uri="{FF2B5EF4-FFF2-40B4-BE49-F238E27FC236}">
                <a16:creationId xmlns:a16="http://schemas.microsoft.com/office/drawing/2014/main" id="{00000000-0008-0000-3600-000004000000}"/>
              </a:ext>
            </a:extLst>
          </xdr:cNvPr>
          <xdr:cNvGraphicFramePr>
            <a:graphicFrameLocks/>
          </xdr:cNvGraphicFramePr>
        </xdr:nvGraphicFramePr>
        <xdr:xfrm>
          <a:off x="7315200" y="5813022"/>
          <a:ext cx="2103120" cy="3156174"/>
        </xdr:xfrm>
        <a:graphic>
          <a:graphicData uri="http://schemas.openxmlformats.org/drawingml/2006/chart">
            <c:chart xmlns:c="http://schemas.openxmlformats.org/drawingml/2006/chart" xmlns:r="http://schemas.openxmlformats.org/officeDocument/2006/relationships" r:id="rId2"/>
          </a:graphicData>
        </a:graphic>
      </xdr:graphicFrame>
      <xdr:graphicFrame macro="">
        <xdr:nvGraphicFramePr>
          <xdr:cNvPr id="5" name="Chart 4">
            <a:extLst>
              <a:ext uri="{FF2B5EF4-FFF2-40B4-BE49-F238E27FC236}">
                <a16:creationId xmlns:a16="http://schemas.microsoft.com/office/drawing/2014/main" id="{00000000-0008-0000-3600-000005000000}"/>
              </a:ext>
            </a:extLst>
          </xdr:cNvPr>
          <xdr:cNvGraphicFramePr>
            <a:graphicFrameLocks/>
          </xdr:cNvGraphicFramePr>
        </xdr:nvGraphicFramePr>
        <xdr:xfrm>
          <a:off x="11286550" y="5813022"/>
          <a:ext cx="1920240" cy="3156174"/>
        </xdr:xfrm>
        <a:graphic>
          <a:graphicData uri="http://schemas.openxmlformats.org/drawingml/2006/chart">
            <c:chart xmlns:c="http://schemas.openxmlformats.org/drawingml/2006/chart" xmlns:r="http://schemas.openxmlformats.org/officeDocument/2006/relationships" r:id="rId3"/>
          </a:graphicData>
        </a:graphic>
      </xdr:graphicFrame>
    </xdr:grpSp>
    <xdr:clientData/>
  </xdr:twoCellAnchor>
</xdr:wsDr>
</file>

<file path=xl/drawings/drawing126.xml><?xml version="1.0" encoding="utf-8"?>
<c:userShapes xmlns:c="http://schemas.openxmlformats.org/drawingml/2006/chart">
  <cdr:relSizeAnchor xmlns:cdr="http://schemas.openxmlformats.org/drawingml/2006/chartDrawing">
    <cdr:from>
      <cdr:x>0.02394</cdr:x>
      <cdr:y>0.19393</cdr:y>
    </cdr:from>
    <cdr:to>
      <cdr:x>0.1045</cdr:x>
      <cdr:y>0.75294</cdr:y>
    </cdr:to>
    <cdr:sp macro="" textlink="">
      <cdr:nvSpPr>
        <cdr:cNvPr id="10241" name="Text Box 1"/>
        <cdr:cNvSpPr txBox="1">
          <a:spLocks xmlns:a="http://schemas.openxmlformats.org/drawingml/2006/main" noChangeArrowheads="1"/>
        </cdr:cNvSpPr>
      </cdr:nvSpPr>
      <cdr:spPr bwMode="auto">
        <a:xfrm xmlns:a="http://schemas.openxmlformats.org/drawingml/2006/main">
          <a:off x="50800" y="615956"/>
          <a:ext cx="170923" cy="1775523"/>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vert270" wrap="square" lIns="0" tIns="0" rIns="0" bIns="0" anchor="t" upright="1"/>
        <a:lstStyle xmlns:a="http://schemas.openxmlformats.org/drawingml/2006/main"/>
        <a:p xmlns:a="http://schemas.openxmlformats.org/drawingml/2006/main">
          <a:pPr algn="ctr" rtl="0"/>
          <a:r>
            <a:rPr lang="en-US" sz="1000" b="0" i="0" baseline="0">
              <a:latin typeface="Arial" panose="020B0604020202020204" pitchFamily="34" charset="0"/>
              <a:ea typeface="+mn-ea"/>
              <a:cs typeface="Arial" panose="020B0604020202020204" pitchFamily="34" charset="0"/>
            </a:rPr>
            <a:t>2021 $/MWh</a:t>
          </a:r>
          <a:endParaRPr lang="en-US" sz="1000" b="0">
            <a:latin typeface="Arial" panose="020B0604020202020204" pitchFamily="34" charset="0"/>
            <a:cs typeface="Arial" panose="020B0604020202020204" pitchFamily="34" charset="0"/>
          </a:endParaRPr>
        </a:p>
      </cdr:txBody>
    </cdr:sp>
  </cdr:relSizeAnchor>
</c:userShapes>
</file>

<file path=xl/drawings/drawing127.xml><?xml version="1.0" encoding="utf-8"?>
<xdr:wsDr xmlns:xdr="http://schemas.openxmlformats.org/drawingml/2006/spreadsheetDrawing" xmlns:a="http://schemas.openxmlformats.org/drawingml/2006/main">
  <xdr:twoCellAnchor>
    <xdr:from>
      <xdr:col>0</xdr:col>
      <xdr:colOff>20320</xdr:colOff>
      <xdr:row>2</xdr:row>
      <xdr:rowOff>60959</xdr:rowOff>
    </xdr:from>
    <xdr:to>
      <xdr:col>7</xdr:col>
      <xdr:colOff>514349</xdr:colOff>
      <xdr:row>20</xdr:row>
      <xdr:rowOff>156845</xdr:rowOff>
    </xdr:to>
    <xdr:grpSp>
      <xdr:nvGrpSpPr>
        <xdr:cNvPr id="2" name="Group 1">
          <a:extLst>
            <a:ext uri="{FF2B5EF4-FFF2-40B4-BE49-F238E27FC236}">
              <a16:creationId xmlns:a16="http://schemas.microsoft.com/office/drawing/2014/main" id="{00000000-0008-0000-3500-000002000000}"/>
            </a:ext>
          </a:extLst>
        </xdr:cNvPr>
        <xdr:cNvGrpSpPr/>
      </xdr:nvGrpSpPr>
      <xdr:grpSpPr>
        <a:xfrm>
          <a:off x="20320" y="416559"/>
          <a:ext cx="6031229" cy="3204846"/>
          <a:chOff x="1" y="328613"/>
          <a:chExt cx="5941692" cy="3209923"/>
        </a:xfrm>
      </xdr:grpSpPr>
      <xdr:grpSp>
        <xdr:nvGrpSpPr>
          <xdr:cNvPr id="3" name="Group 2">
            <a:extLst>
              <a:ext uri="{FF2B5EF4-FFF2-40B4-BE49-F238E27FC236}">
                <a16:creationId xmlns:a16="http://schemas.microsoft.com/office/drawing/2014/main" id="{00000000-0008-0000-3500-000003000000}"/>
              </a:ext>
            </a:extLst>
          </xdr:cNvPr>
          <xdr:cNvGrpSpPr/>
        </xdr:nvGrpSpPr>
        <xdr:grpSpPr>
          <a:xfrm>
            <a:off x="1" y="328613"/>
            <a:ext cx="5941692" cy="3209923"/>
            <a:chOff x="15335250" y="3951439"/>
            <a:chExt cx="6059283" cy="3158076"/>
          </a:xfrm>
          <a:solidFill>
            <a:schemeClr val="bg1"/>
          </a:solidFill>
        </xdr:grpSpPr>
        <xdr:graphicFrame macro="">
          <xdr:nvGraphicFramePr>
            <xdr:cNvPr id="7" name="Chart 6">
              <a:extLst>
                <a:ext uri="{FF2B5EF4-FFF2-40B4-BE49-F238E27FC236}">
                  <a16:creationId xmlns:a16="http://schemas.microsoft.com/office/drawing/2014/main" id="{00000000-0008-0000-3500-000007000000}"/>
                </a:ext>
              </a:extLst>
            </xdr:cNvPr>
            <xdr:cNvGraphicFramePr>
              <a:graphicFrameLocks/>
            </xdr:cNvGraphicFramePr>
          </xdr:nvGraphicFramePr>
          <xdr:xfrm>
            <a:off x="15335250" y="4000555"/>
            <a:ext cx="6059283" cy="310896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8" name="Chart 7">
              <a:extLst>
                <a:ext uri="{FF2B5EF4-FFF2-40B4-BE49-F238E27FC236}">
                  <a16:creationId xmlns:a16="http://schemas.microsoft.com/office/drawing/2014/main" id="{00000000-0008-0000-3500-000008000000}"/>
                </a:ext>
              </a:extLst>
            </xdr:cNvPr>
            <xdr:cNvGraphicFramePr>
              <a:graphicFrameLocks/>
            </xdr:cNvGraphicFramePr>
          </xdr:nvGraphicFramePr>
          <xdr:xfrm>
            <a:off x="15442063" y="3951439"/>
            <a:ext cx="5797106" cy="3148705"/>
          </xdr:xfrm>
          <a:graphic>
            <a:graphicData uri="http://schemas.openxmlformats.org/drawingml/2006/chart">
              <c:chart xmlns:c="http://schemas.openxmlformats.org/drawingml/2006/chart" xmlns:r="http://schemas.openxmlformats.org/officeDocument/2006/relationships" r:id="rId2"/>
            </a:graphicData>
          </a:graphic>
        </xdr:graphicFrame>
      </xdr:grpSp>
      <xdr:cxnSp macro="">
        <xdr:nvCxnSpPr>
          <xdr:cNvPr id="4" name="Straight Connector 3">
            <a:extLst>
              <a:ext uri="{FF2B5EF4-FFF2-40B4-BE49-F238E27FC236}">
                <a16:creationId xmlns:a16="http://schemas.microsoft.com/office/drawing/2014/main" id="{00000000-0008-0000-3500-000004000000}"/>
              </a:ext>
            </a:extLst>
          </xdr:cNvPr>
          <xdr:cNvCxnSpPr/>
        </xdr:nvCxnSpPr>
        <xdr:spPr>
          <a:xfrm flipH="1" flipV="1">
            <a:off x="5235984" y="1762319"/>
            <a:ext cx="244812" cy="846938"/>
          </a:xfrm>
          <a:prstGeom prst="line">
            <a:avLst/>
          </a:prstGeom>
          <a:ln w="6350">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3500-000005000000}"/>
              </a:ext>
            </a:extLst>
          </xdr:cNvPr>
          <xdr:cNvCxnSpPr/>
        </xdr:nvCxnSpPr>
        <xdr:spPr>
          <a:xfrm flipH="1">
            <a:off x="768749" y="2692597"/>
            <a:ext cx="218501" cy="120848"/>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00000000-0008-0000-3500-000006000000}"/>
              </a:ext>
            </a:extLst>
          </xdr:cNvPr>
          <xdr:cNvCxnSpPr/>
        </xdr:nvCxnSpPr>
        <xdr:spPr>
          <a:xfrm flipH="1">
            <a:off x="1363954" y="842368"/>
            <a:ext cx="306747" cy="266758"/>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9</xdr:col>
      <xdr:colOff>0</xdr:colOff>
      <xdr:row>2</xdr:row>
      <xdr:rowOff>0</xdr:rowOff>
    </xdr:from>
    <xdr:to>
      <xdr:col>18</xdr:col>
      <xdr:colOff>72389</xdr:colOff>
      <xdr:row>20</xdr:row>
      <xdr:rowOff>111126</xdr:rowOff>
    </xdr:to>
    <xdr:grpSp>
      <xdr:nvGrpSpPr>
        <xdr:cNvPr id="9" name="Group 8">
          <a:extLst>
            <a:ext uri="{FF2B5EF4-FFF2-40B4-BE49-F238E27FC236}">
              <a16:creationId xmlns:a16="http://schemas.microsoft.com/office/drawing/2014/main" id="{00000000-0008-0000-3500-000002000000}"/>
            </a:ext>
          </a:extLst>
        </xdr:cNvPr>
        <xdr:cNvGrpSpPr/>
      </xdr:nvGrpSpPr>
      <xdr:grpSpPr>
        <a:xfrm>
          <a:off x="6858000" y="355600"/>
          <a:ext cx="6137909" cy="3220086"/>
          <a:chOff x="0" y="328614"/>
          <a:chExt cx="5941692" cy="3209923"/>
        </a:xfrm>
      </xdr:grpSpPr>
      <xdr:grpSp>
        <xdr:nvGrpSpPr>
          <xdr:cNvPr id="10" name="Group 9">
            <a:extLst>
              <a:ext uri="{FF2B5EF4-FFF2-40B4-BE49-F238E27FC236}">
                <a16:creationId xmlns:a16="http://schemas.microsoft.com/office/drawing/2014/main" id="{00000000-0008-0000-3500-000003000000}"/>
              </a:ext>
            </a:extLst>
          </xdr:cNvPr>
          <xdr:cNvGrpSpPr/>
        </xdr:nvGrpSpPr>
        <xdr:grpSpPr>
          <a:xfrm>
            <a:off x="0" y="328614"/>
            <a:ext cx="5941692" cy="3209923"/>
            <a:chOff x="15335249" y="3951440"/>
            <a:chExt cx="6059283" cy="3158076"/>
          </a:xfrm>
          <a:solidFill>
            <a:schemeClr val="bg1"/>
          </a:solidFill>
        </xdr:grpSpPr>
        <xdr:graphicFrame macro="">
          <xdr:nvGraphicFramePr>
            <xdr:cNvPr id="13" name="Chart 12">
              <a:extLst>
                <a:ext uri="{FF2B5EF4-FFF2-40B4-BE49-F238E27FC236}">
                  <a16:creationId xmlns:a16="http://schemas.microsoft.com/office/drawing/2014/main" id="{00000000-0008-0000-3500-000007000000}"/>
                </a:ext>
              </a:extLst>
            </xdr:cNvPr>
            <xdr:cNvGraphicFramePr>
              <a:graphicFrameLocks/>
            </xdr:cNvGraphicFramePr>
          </xdr:nvGraphicFramePr>
          <xdr:xfrm>
            <a:off x="15335249" y="4000556"/>
            <a:ext cx="6059283" cy="310896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4" name="Chart 13">
              <a:extLst>
                <a:ext uri="{FF2B5EF4-FFF2-40B4-BE49-F238E27FC236}">
                  <a16:creationId xmlns:a16="http://schemas.microsoft.com/office/drawing/2014/main" id="{00000000-0008-0000-3500-000008000000}"/>
                </a:ext>
              </a:extLst>
            </xdr:cNvPr>
            <xdr:cNvGraphicFramePr>
              <a:graphicFrameLocks/>
            </xdr:cNvGraphicFramePr>
          </xdr:nvGraphicFramePr>
          <xdr:xfrm>
            <a:off x="15442064" y="3951440"/>
            <a:ext cx="5797106" cy="3148704"/>
          </xdr:xfrm>
          <a:graphic>
            <a:graphicData uri="http://schemas.openxmlformats.org/drawingml/2006/chart">
              <c:chart xmlns:c="http://schemas.openxmlformats.org/drawingml/2006/chart" xmlns:r="http://schemas.openxmlformats.org/officeDocument/2006/relationships" r:id="rId4"/>
            </a:graphicData>
          </a:graphic>
        </xdr:graphicFrame>
      </xdr:grpSp>
      <xdr:cxnSp macro="">
        <xdr:nvCxnSpPr>
          <xdr:cNvPr id="11" name="Straight Connector 10">
            <a:extLst>
              <a:ext uri="{FF2B5EF4-FFF2-40B4-BE49-F238E27FC236}">
                <a16:creationId xmlns:a16="http://schemas.microsoft.com/office/drawing/2014/main" id="{00000000-0008-0000-3500-000005000000}"/>
              </a:ext>
            </a:extLst>
          </xdr:cNvPr>
          <xdr:cNvCxnSpPr/>
        </xdr:nvCxnSpPr>
        <xdr:spPr>
          <a:xfrm flipH="1">
            <a:off x="768749" y="2692597"/>
            <a:ext cx="218501" cy="120848"/>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12" name="Straight Connector 11">
            <a:extLst>
              <a:ext uri="{FF2B5EF4-FFF2-40B4-BE49-F238E27FC236}">
                <a16:creationId xmlns:a16="http://schemas.microsoft.com/office/drawing/2014/main" id="{00000000-0008-0000-3500-000006000000}"/>
              </a:ext>
            </a:extLst>
          </xdr:cNvPr>
          <xdr:cNvCxnSpPr/>
        </xdr:nvCxnSpPr>
        <xdr:spPr>
          <a:xfrm flipH="1">
            <a:off x="1363954" y="842368"/>
            <a:ext cx="306747" cy="266758"/>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128.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and Gas Price (2021 $/MWh)</a:t>
          </a:r>
          <a:endParaRPr lang="en-US" sz="1000" b="0">
            <a:latin typeface="Arial" panose="020B0604020202020204" pitchFamily="34" charset="0"/>
            <a:cs typeface="Arial" panose="020B0604020202020204" pitchFamily="34" charset="0"/>
          </a:endParaRPr>
        </a:p>
      </cdr:txBody>
    </cdr:sp>
  </cdr:relSizeAnchor>
</c:userShapes>
</file>

<file path=xl/drawings/drawing129.xml><?xml version="1.0" encoding="utf-8"?>
<c:userShapes xmlns:c="http://schemas.openxmlformats.org/drawingml/2006/chart">
  <cdr:relSizeAnchor xmlns:cdr="http://schemas.openxmlformats.org/drawingml/2006/chartDrawing">
    <cdr:from>
      <cdr:x>0.5547</cdr:x>
      <cdr:y>0.36323</cdr:y>
    </cdr:from>
    <cdr:to>
      <cdr:x>0.99671</cdr:x>
      <cdr:y>0.42895</cdr:y>
    </cdr:to>
    <cdr:sp macro="" textlink="">
      <cdr:nvSpPr>
        <cdr:cNvPr id="7" name="TextBox 1"/>
        <cdr:cNvSpPr txBox="1"/>
      </cdr:nvSpPr>
      <cdr:spPr>
        <a:xfrm xmlns:a="http://schemas.openxmlformats.org/drawingml/2006/main">
          <a:off x="3206158" y="1066801"/>
          <a:ext cx="2554812" cy="193040"/>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27432" tIns="27432" rIns="27432" bIns="27432" rtlCol="0" anchor="ctr"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tx1"/>
              </a:solidFill>
              <a:latin typeface="Arial" panose="020B0604020202020204" pitchFamily="34" charset="0"/>
              <a:cs typeface="Arial" panose="020B0604020202020204" pitchFamily="34" charset="0"/>
            </a:rPr>
            <a:t>Levelized 20-year EIA gas price projections</a:t>
          </a:r>
        </a:p>
      </cdr:txBody>
    </cdr:sp>
  </cdr:relSizeAnchor>
  <cdr:relSizeAnchor xmlns:cdr="http://schemas.openxmlformats.org/drawingml/2006/chartDrawing">
    <cdr:from>
      <cdr:x>0.26282</cdr:x>
      <cdr:y>0.11589</cdr:y>
    </cdr:from>
    <cdr:to>
      <cdr:x>0.45297</cdr:x>
      <cdr:y>0.17469</cdr:y>
    </cdr:to>
    <cdr:sp macro="" textlink="">
      <cdr:nvSpPr>
        <cdr:cNvPr id="3" name="TextBox 1"/>
        <cdr:cNvSpPr txBox="1"/>
      </cdr:nvSpPr>
      <cdr:spPr>
        <a:xfrm xmlns:a="http://schemas.openxmlformats.org/drawingml/2006/main">
          <a:off x="1519100" y="340359"/>
          <a:ext cx="1099059" cy="172721"/>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0.04467</cdr:x>
      <cdr:y>0.77727</cdr:y>
    </cdr:from>
    <cdr:to>
      <cdr:x>0.24899</cdr:x>
      <cdr:y>0.84748</cdr:y>
    </cdr:to>
    <cdr:sp macro="" textlink="">
      <cdr:nvSpPr>
        <cdr:cNvPr id="4" name="TextBox 1"/>
        <cdr:cNvSpPr txBox="1"/>
      </cdr:nvSpPr>
      <cdr:spPr>
        <a:xfrm xmlns:a="http://schemas.openxmlformats.org/drawingml/2006/main">
          <a:off x="258190" y="2282859"/>
          <a:ext cx="1180967" cy="206208"/>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130.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Price (2021 $/MWh)</a:t>
          </a:r>
          <a:endParaRPr lang="en-US" sz="1000" b="0">
            <a:latin typeface="Arial" panose="020B0604020202020204" pitchFamily="34" charset="0"/>
            <a:cs typeface="Arial" panose="020B0604020202020204" pitchFamily="34" charset="0"/>
          </a:endParaRPr>
        </a:p>
      </cdr:txBody>
    </cdr:sp>
  </cdr:relSizeAnchor>
</c:userShapes>
</file>

<file path=xl/drawings/drawing131.xml><?xml version="1.0" encoding="utf-8"?>
<c:userShapes xmlns:c="http://schemas.openxmlformats.org/drawingml/2006/chart">
  <cdr:relSizeAnchor xmlns:cdr="http://schemas.openxmlformats.org/drawingml/2006/chartDrawing">
    <cdr:from>
      <cdr:x>0.26282</cdr:x>
      <cdr:y>0.11589</cdr:y>
    </cdr:from>
    <cdr:to>
      <cdr:x>0.45297</cdr:x>
      <cdr:y>0.17469</cdr:y>
    </cdr:to>
    <cdr:sp macro="" textlink="">
      <cdr:nvSpPr>
        <cdr:cNvPr id="3" name="TextBox 1"/>
        <cdr:cNvSpPr txBox="1"/>
      </cdr:nvSpPr>
      <cdr:spPr>
        <a:xfrm xmlns:a="http://schemas.openxmlformats.org/drawingml/2006/main">
          <a:off x="1519100" y="340359"/>
          <a:ext cx="1099059" cy="172721"/>
        </a:xfrm>
        <a:prstGeom xmlns:a="http://schemas.openxmlformats.org/drawingml/2006/main" prst="rect">
          <a:avLst/>
        </a:prstGeom>
        <a:solidFill xmlns:a="http://schemas.openxmlformats.org/drawingml/2006/main">
          <a:schemeClr val="bg1"/>
        </a:solidFill>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0.04467</cdr:x>
      <cdr:y>0.77727</cdr:y>
    </cdr:from>
    <cdr:to>
      <cdr:x>0.24899</cdr:x>
      <cdr:y>0.84748</cdr:y>
    </cdr:to>
    <cdr:sp macro="" textlink="">
      <cdr:nvSpPr>
        <cdr:cNvPr id="4" name="TextBox 1"/>
        <cdr:cNvSpPr txBox="1"/>
      </cdr:nvSpPr>
      <cdr:spPr>
        <a:xfrm xmlns:a="http://schemas.openxmlformats.org/drawingml/2006/main">
          <a:off x="258190" y="2282859"/>
          <a:ext cx="1180967" cy="206208"/>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132.xml><?xml version="1.0" encoding="utf-8"?>
<xdr:wsDr xmlns:xdr="http://schemas.openxmlformats.org/drawingml/2006/spreadsheetDrawing" xmlns:a="http://schemas.openxmlformats.org/drawingml/2006/main">
  <xdr:twoCellAnchor>
    <xdr:from>
      <xdr:col>0</xdr:col>
      <xdr:colOff>0</xdr:colOff>
      <xdr:row>1</xdr:row>
      <xdr:rowOff>171449</xdr:rowOff>
    </xdr:from>
    <xdr:to>
      <xdr:col>10</xdr:col>
      <xdr:colOff>342900</xdr:colOff>
      <xdr:row>20</xdr:row>
      <xdr:rowOff>114299</xdr:rowOff>
    </xdr:to>
    <xdr:graphicFrame macro="">
      <xdr:nvGraphicFramePr>
        <xdr:cNvPr id="2" name="Chart 1">
          <a:extLst>
            <a:ext uri="{FF2B5EF4-FFF2-40B4-BE49-F238E27FC236}">
              <a16:creationId xmlns:a16="http://schemas.microsoft.com/office/drawing/2014/main" id="{00000000-0008-0000-3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33.xml><?xml version="1.0" encoding="utf-8"?>
<c:userShapes xmlns:c="http://schemas.openxmlformats.org/drawingml/2006/chart">
  <cdr:relSizeAnchor xmlns:cdr="http://schemas.openxmlformats.org/drawingml/2006/chartDrawing">
    <cdr:from>
      <cdr:x>0</cdr:x>
      <cdr:y>0</cdr:y>
    </cdr:from>
    <cdr:to>
      <cdr:x>0.14539</cdr:x>
      <cdr:y>0.0607</cdr:y>
    </cdr:to>
    <cdr:sp macro="" textlink="">
      <cdr:nvSpPr>
        <cdr:cNvPr id="2" name="TextBox 1"/>
        <cdr:cNvSpPr txBox="1"/>
      </cdr:nvSpPr>
      <cdr:spPr>
        <a:xfrm xmlns:a="http://schemas.openxmlformats.org/drawingml/2006/main">
          <a:off x="0" y="0"/>
          <a:ext cx="812800" cy="179070"/>
        </a:xfrm>
        <a:prstGeom xmlns:a="http://schemas.openxmlformats.org/drawingml/2006/main" prst="rect">
          <a:avLst/>
        </a:prstGeom>
      </cdr:spPr>
      <cdr:txBody>
        <a:bodyPr xmlns:a="http://schemas.openxmlformats.org/drawingml/2006/main" vertOverflow="clip" wrap="square" lIns="27432" tIns="27432" rIns="27432" bIns="27432"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2021 $/MWh</a:t>
          </a:r>
        </a:p>
      </cdr:txBody>
    </cdr:sp>
  </cdr:relSizeAnchor>
  <cdr:relSizeAnchor xmlns:cdr="http://schemas.openxmlformats.org/drawingml/2006/chartDrawing">
    <cdr:from>
      <cdr:x>0.42851</cdr:x>
      <cdr:y>0.10278</cdr:y>
    </cdr:from>
    <cdr:to>
      <cdr:x>0.97319</cdr:x>
      <cdr:y>0.22139</cdr:y>
    </cdr:to>
    <cdr:sp macro="" textlink="">
      <cdr:nvSpPr>
        <cdr:cNvPr id="7" name="TextBox 1"/>
        <cdr:cNvSpPr txBox="1"/>
      </cdr:nvSpPr>
      <cdr:spPr>
        <a:xfrm xmlns:a="http://schemas.openxmlformats.org/drawingml/2006/main">
          <a:off x="2397760" y="331417"/>
          <a:ext cx="3047841" cy="38246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solidFill>
              <a:latin typeface="Arial" panose="020B0604020202020204" pitchFamily="34" charset="0"/>
              <a:cs typeface="Arial" panose="020B0604020202020204" pitchFamily="34" charset="0"/>
            </a:rPr>
            <a:t>Range of AEO2022 natural gas fuel cost projections</a:t>
          </a:r>
        </a:p>
      </cdr:txBody>
    </cdr:sp>
  </cdr:relSizeAnchor>
  <cdr:relSizeAnchor xmlns:cdr="http://schemas.openxmlformats.org/drawingml/2006/chartDrawing">
    <cdr:from>
      <cdr:x>0.09371</cdr:x>
      <cdr:y>0.22479</cdr:y>
    </cdr:from>
    <cdr:to>
      <cdr:x>0.69357</cdr:x>
      <cdr:y>0.35918</cdr:y>
    </cdr:to>
    <cdr:sp macro="" textlink="">
      <cdr:nvSpPr>
        <cdr:cNvPr id="9" name="TextBox 1"/>
        <cdr:cNvSpPr txBox="1"/>
      </cdr:nvSpPr>
      <cdr:spPr>
        <a:xfrm xmlns:a="http://schemas.openxmlformats.org/drawingml/2006/main">
          <a:off x="521971" y="657754"/>
          <a:ext cx="3341370" cy="39323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50000"/>
                </a:schemeClr>
              </a:solidFill>
              <a:latin typeface="Arial" panose="020B0604020202020204" pitchFamily="34" charset="0"/>
              <a:cs typeface="Arial" panose="020B0604020202020204" pitchFamily="34" charset="0"/>
            </a:rPr>
            <a:t>AEO2022 reference</a:t>
          </a:r>
          <a:r>
            <a:rPr lang="en-US" sz="1000" baseline="0">
              <a:solidFill>
                <a:schemeClr val="accent1">
                  <a:lumMod val="50000"/>
                </a:schemeClr>
              </a:solidFill>
              <a:latin typeface="Arial" panose="020B0604020202020204" pitchFamily="34" charset="0"/>
              <a:cs typeface="Arial" panose="020B0604020202020204" pitchFamily="34" charset="0"/>
            </a:rPr>
            <a:t> case natural gas fuel cost projection</a:t>
          </a:r>
          <a:endParaRPr lang="en-US" sz="1000">
            <a:solidFill>
              <a:schemeClr val="accent1">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0.08151</cdr:x>
      <cdr:y>0.79403</cdr:y>
    </cdr:from>
    <cdr:to>
      <cdr:x>0.74282</cdr:x>
      <cdr:y>0.87516</cdr:y>
    </cdr:to>
    <cdr:sp macro="" textlink="">
      <cdr:nvSpPr>
        <cdr:cNvPr id="13" name="TextBox 1"/>
        <cdr:cNvSpPr txBox="1"/>
      </cdr:nvSpPr>
      <cdr:spPr>
        <a:xfrm xmlns:a="http://schemas.openxmlformats.org/drawingml/2006/main">
          <a:off x="454029" y="2323395"/>
          <a:ext cx="3683631" cy="23739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Median</a:t>
          </a:r>
          <a:r>
            <a:rPr lang="en-US" sz="1000" baseline="0">
              <a:solidFill>
                <a:schemeClr val="accent3">
                  <a:lumMod val="50000"/>
                </a:schemeClr>
              </a:solidFill>
              <a:latin typeface="Arial" panose="020B0604020202020204" pitchFamily="34" charset="0"/>
              <a:cs typeface="Arial" panose="020B0604020202020204" pitchFamily="34" charset="0"/>
            </a:rPr>
            <a:t> wind PPA price (with 10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and 90</a:t>
          </a:r>
          <a:r>
            <a:rPr lang="en-US" sz="1000" baseline="30000">
              <a:solidFill>
                <a:schemeClr val="accent3">
                  <a:lumMod val="50000"/>
                </a:schemeClr>
              </a:solidFill>
              <a:latin typeface="Arial" panose="020B0604020202020204" pitchFamily="34" charset="0"/>
              <a:cs typeface="Arial" panose="020B0604020202020204" pitchFamily="34" charset="0"/>
            </a:rPr>
            <a:t>th</a:t>
          </a:r>
          <a:r>
            <a:rPr lang="en-US" sz="1000" baseline="0">
              <a:solidFill>
                <a:schemeClr val="accent3">
                  <a:lumMod val="50000"/>
                </a:schemeClr>
              </a:solidFill>
              <a:latin typeface="Arial" panose="020B0604020202020204" pitchFamily="34" charset="0"/>
              <a:cs typeface="Arial" panose="020B0604020202020204" pitchFamily="34" charset="0"/>
            </a:rPr>
            <a:t> percentile range)</a:t>
          </a:r>
          <a:endParaRPr lang="en-US" sz="1000">
            <a:solidFill>
              <a:schemeClr val="accent3">
                <a:lumMod val="5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0.44289</cdr:x>
      <cdr:y>0.33356</cdr:y>
    </cdr:from>
    <cdr:to>
      <cdr:x>0.58373</cdr:x>
      <cdr:y>0.51092</cdr:y>
    </cdr:to>
    <cdr:cxnSp macro="">
      <cdr:nvCxnSpPr>
        <cdr:cNvPr id="14" name="Straight Connector 13">
          <a:extLst xmlns:a="http://schemas.openxmlformats.org/drawingml/2006/main">
            <a:ext uri="{FF2B5EF4-FFF2-40B4-BE49-F238E27FC236}">
              <a16:creationId xmlns:a16="http://schemas.microsoft.com/office/drawing/2014/main" id="{8CE9BB5C-6153-B04F-9171-35A5DDC4D8E4}"/>
            </a:ext>
          </a:extLst>
        </cdr:cNvPr>
        <cdr:cNvCxnSpPr/>
      </cdr:nvCxnSpPr>
      <cdr:spPr>
        <a:xfrm xmlns:a="http://schemas.openxmlformats.org/drawingml/2006/main">
          <a:off x="2466968" y="976016"/>
          <a:ext cx="784510" cy="518969"/>
        </a:xfrm>
        <a:prstGeom xmlns:a="http://schemas.openxmlformats.org/drawingml/2006/main" prst="line">
          <a:avLst/>
        </a:prstGeom>
        <a:ln xmlns:a="http://schemas.openxmlformats.org/drawingml/2006/main">
          <a:solidFill>
            <a:schemeClr val="accent1">
              <a:lumMod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0.85507</cdr:x>
      <cdr:y>0.20706</cdr:y>
    </cdr:from>
    <cdr:to>
      <cdr:x>0.92594</cdr:x>
      <cdr:y>0.28282</cdr:y>
    </cdr:to>
    <cdr:cxnSp macro="">
      <cdr:nvCxnSpPr>
        <cdr:cNvPr id="16" name="Straight Connector 15">
          <a:extLst xmlns:a="http://schemas.openxmlformats.org/drawingml/2006/main">
            <a:ext uri="{FF2B5EF4-FFF2-40B4-BE49-F238E27FC236}">
              <a16:creationId xmlns:a16="http://schemas.microsoft.com/office/drawing/2014/main" id="{6A337385-D8B6-DA4E-B8E3-7D31DDF34618}"/>
            </a:ext>
          </a:extLst>
        </cdr:cNvPr>
        <cdr:cNvCxnSpPr/>
      </cdr:nvCxnSpPr>
      <cdr:spPr>
        <a:xfrm xmlns:a="http://schemas.openxmlformats.org/drawingml/2006/main">
          <a:off x="4780280" y="610871"/>
          <a:ext cx="396240" cy="223520"/>
        </a:xfrm>
        <a:prstGeom xmlns:a="http://schemas.openxmlformats.org/drawingml/2006/main" prst="line">
          <a:avLst/>
        </a:prstGeom>
        <a:ln xmlns:a="http://schemas.openxmlformats.org/drawingml/2006/main">
          <a:solidFill>
            <a:schemeClr val="accent1"/>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0.60454</cdr:x>
      <cdr:y>0.65551</cdr:y>
    </cdr:from>
    <cdr:to>
      <cdr:x>0.65685</cdr:x>
      <cdr:y>0.78162</cdr:y>
    </cdr:to>
    <cdr:cxnSp macro="">
      <cdr:nvCxnSpPr>
        <cdr:cNvPr id="19" name="Straight Connector 18">
          <a:extLst xmlns:a="http://schemas.openxmlformats.org/drawingml/2006/main">
            <a:ext uri="{FF2B5EF4-FFF2-40B4-BE49-F238E27FC236}">
              <a16:creationId xmlns:a16="http://schemas.microsoft.com/office/drawing/2014/main" id="{7C6284F6-6AA0-8B4B-A26D-1A679C95D631}"/>
            </a:ext>
          </a:extLst>
        </cdr:cNvPr>
        <cdr:cNvCxnSpPr/>
      </cdr:nvCxnSpPr>
      <cdr:spPr>
        <a:xfrm xmlns:a="http://schemas.openxmlformats.org/drawingml/2006/main" flipV="1">
          <a:off x="3367425" y="1918072"/>
          <a:ext cx="291378" cy="369008"/>
        </a:xfrm>
        <a:prstGeom xmlns:a="http://schemas.openxmlformats.org/drawingml/2006/main" prst="line">
          <a:avLst/>
        </a:prstGeom>
        <a:ln xmlns:a="http://schemas.openxmlformats.org/drawingml/2006/main">
          <a:solidFill>
            <a:schemeClr val="accent3">
              <a:lumMod val="75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0.94775</cdr:x>
      <cdr:y>0.4769</cdr:y>
    </cdr:from>
    <cdr:to>
      <cdr:x>1</cdr:x>
      <cdr:y>0.57677</cdr:y>
    </cdr:to>
    <cdr:sp macro="" textlink="">
      <cdr:nvSpPr>
        <cdr:cNvPr id="10" name="TextBox 1"/>
        <cdr:cNvSpPr txBox="1"/>
      </cdr:nvSpPr>
      <cdr:spPr>
        <a:xfrm xmlns:a="http://schemas.openxmlformats.org/drawingml/2006/main">
          <a:off x="5279176" y="1395450"/>
          <a:ext cx="291044" cy="292232"/>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1">
                  <a:lumMod val="75000"/>
                </a:schemeClr>
              </a:solidFill>
              <a:latin typeface="Arial" panose="020B0604020202020204" pitchFamily="34" charset="0"/>
              <a:cs typeface="Arial" panose="020B0604020202020204" pitchFamily="34" charset="0"/>
            </a:rPr>
            <a:t>Gas</a:t>
          </a:r>
        </a:p>
      </cdr:txBody>
    </cdr:sp>
  </cdr:relSizeAnchor>
  <cdr:relSizeAnchor xmlns:cdr="http://schemas.openxmlformats.org/drawingml/2006/chartDrawing">
    <cdr:from>
      <cdr:x>0.93776</cdr:x>
      <cdr:y>0.63411</cdr:y>
    </cdr:from>
    <cdr:to>
      <cdr:x>1</cdr:x>
      <cdr:y>0.70481</cdr:y>
    </cdr:to>
    <cdr:sp macro="" textlink="">
      <cdr:nvSpPr>
        <cdr:cNvPr id="11" name="TextBox 1"/>
        <cdr:cNvSpPr txBox="1"/>
      </cdr:nvSpPr>
      <cdr:spPr>
        <a:xfrm xmlns:a="http://schemas.openxmlformats.org/drawingml/2006/main">
          <a:off x="5223530" y="1855471"/>
          <a:ext cx="346690" cy="206858"/>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75000"/>
                </a:schemeClr>
              </a:solidFill>
              <a:latin typeface="Arial" panose="020B0604020202020204" pitchFamily="34" charset="0"/>
              <a:cs typeface="Arial" panose="020B0604020202020204" pitchFamily="34" charset="0"/>
            </a:rPr>
            <a:t>Wind</a:t>
          </a:r>
        </a:p>
      </cdr:txBody>
    </cdr:sp>
  </cdr:relSizeAnchor>
</c:userShapes>
</file>

<file path=xl/drawings/drawing134.xml><?xml version="1.0" encoding="utf-8"?>
<xdr:wsDr xmlns:xdr="http://schemas.openxmlformats.org/drawingml/2006/spreadsheetDrawing" xmlns:a="http://schemas.openxmlformats.org/drawingml/2006/main">
  <xdr:twoCellAnchor>
    <xdr:from>
      <xdr:col>0</xdr:col>
      <xdr:colOff>0</xdr:colOff>
      <xdr:row>1</xdr:row>
      <xdr:rowOff>152400</xdr:rowOff>
    </xdr:from>
    <xdr:to>
      <xdr:col>9</xdr:col>
      <xdr:colOff>243840</xdr:colOff>
      <xdr:row>19</xdr:row>
      <xdr:rowOff>60960</xdr:rowOff>
    </xdr:to>
    <xdr:grpSp>
      <xdr:nvGrpSpPr>
        <xdr:cNvPr id="4" name="Group 3"/>
        <xdr:cNvGrpSpPr/>
      </xdr:nvGrpSpPr>
      <xdr:grpSpPr>
        <a:xfrm>
          <a:off x="0" y="335280"/>
          <a:ext cx="5953760" cy="3200400"/>
          <a:chOff x="0" y="335280"/>
          <a:chExt cx="5953760" cy="3200400"/>
        </a:xfrm>
      </xdr:grpSpPr>
      <xdr:graphicFrame macro="">
        <xdr:nvGraphicFramePr>
          <xdr:cNvPr id="2" name="Chart 1">
            <a:extLst>
              <a:ext uri="{FF2B5EF4-FFF2-40B4-BE49-F238E27FC236}">
                <a16:creationId xmlns:a16="http://schemas.microsoft.com/office/drawing/2014/main" id="{00000000-0008-0000-3900-000002000000}"/>
              </a:ext>
            </a:extLst>
          </xdr:cNvPr>
          <xdr:cNvGraphicFramePr>
            <a:graphicFrameLocks/>
          </xdr:cNvGraphicFramePr>
        </xdr:nvGraphicFramePr>
        <xdr:xfrm>
          <a:off x="0" y="33528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3" name="TextBox 1"/>
          <xdr:cNvSpPr txBox="1"/>
        </xdr:nvSpPr>
        <xdr:spPr>
          <a:xfrm>
            <a:off x="5059679" y="406400"/>
            <a:ext cx="894081" cy="355600"/>
          </a:xfrm>
          <a:prstGeom prst="rect">
            <a:avLst/>
          </a:prstGeom>
          <a:solidFill>
            <a:schemeClr val="bg1"/>
          </a:solidFill>
          <a:ln w="3175">
            <a:noFill/>
          </a:ln>
        </xdr:spPr>
        <xdr:txBody>
          <a:bodyPr wrap="square" lIns="45720" rIns="45720" rtlCol="0" anchor="ctr" anchorCtr="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000">
                <a:latin typeface="Arial" panose="020B0604020202020204" pitchFamily="34" charset="0"/>
                <a:cs typeface="Arial" panose="020B0604020202020204" pitchFamily="34" charset="0"/>
              </a:rPr>
              <a:t>Wholesale Market Value</a:t>
            </a:r>
          </a:p>
        </xdr:txBody>
      </xdr:sp>
    </xdr:grpSp>
    <xdr:clientData/>
  </xdr:twoCellAnchor>
</xdr:wsDr>
</file>

<file path=xl/drawings/drawing135.xml><?xml version="1.0" encoding="utf-8"?>
<c:userShapes xmlns:c="http://schemas.openxmlformats.org/drawingml/2006/chart">
  <cdr:relSizeAnchor xmlns:cdr="http://schemas.openxmlformats.org/drawingml/2006/chartDrawing">
    <cdr:from>
      <cdr:x>0</cdr:x>
      <cdr:y>0</cdr:y>
    </cdr:from>
    <cdr:to>
      <cdr:x>0.07308</cdr:x>
      <cdr:y>0.95362</cdr:y>
    </cdr:to>
    <cdr:sp macro="" textlink="">
      <cdr:nvSpPr>
        <cdr:cNvPr id="2" name="TextBox 1"/>
        <cdr:cNvSpPr txBox="1"/>
      </cdr:nvSpPr>
      <cdr:spPr>
        <a:xfrm xmlns:a="http://schemas.openxmlformats.org/drawingml/2006/main">
          <a:off x="0" y="0"/>
          <a:ext cx="435552" cy="3074124"/>
        </a:xfrm>
        <a:prstGeom xmlns:a="http://schemas.openxmlformats.org/drawingml/2006/main" prst="rect">
          <a:avLst/>
        </a:prstGeom>
      </cdr:spPr>
      <cdr:txBody>
        <a:bodyPr xmlns:a="http://schemas.openxmlformats.org/drawingml/2006/main" vertOverflow="clip" vert="vert270" wrap="square" lIns="45720" rIns="45720" rtlCol="0" anchor="ctr" anchorCtr="1"/>
        <a:lstStyle xmlns:a="http://schemas.openxmlformats.org/drawingml/2006/main"/>
        <a:p xmlns:a="http://schemas.openxmlformats.org/drawingml/2006/main">
          <a:pPr algn="ct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0.27518</cdr:x>
      <cdr:y>0.16866</cdr:y>
    </cdr:from>
    <cdr:to>
      <cdr:x>0.76877</cdr:x>
      <cdr:y>0.30994</cdr:y>
    </cdr:to>
    <cdr:sp macro="" textlink="">
      <cdr:nvSpPr>
        <cdr:cNvPr id="3" name="TextBox 2"/>
        <cdr:cNvSpPr txBox="1"/>
      </cdr:nvSpPr>
      <cdr:spPr>
        <a:xfrm xmlns:a="http://schemas.openxmlformats.org/drawingml/2006/main">
          <a:off x="1635556" y="539765"/>
          <a:ext cx="2933701" cy="452152"/>
        </a:xfrm>
        <a:prstGeom xmlns:a="http://schemas.openxmlformats.org/drawingml/2006/main" prst="rect">
          <a:avLst/>
        </a:prstGeom>
        <a:solidFill xmlns:a="http://schemas.openxmlformats.org/drawingml/2006/main">
          <a:schemeClr val="bg1"/>
        </a:solidFill>
        <a:ln xmlns:a="http://schemas.openxmlformats.org/drawingml/2006/main" w="3175">
          <a:solidFill>
            <a:schemeClr val="bg1">
              <a:lumMod val="75000"/>
            </a:schemeClr>
          </a:solidFill>
        </a:ln>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1000">
              <a:latin typeface="Arial" panose="020B0604020202020204" pitchFamily="34" charset="0"/>
              <a:cs typeface="Arial" panose="020B0604020202020204" pitchFamily="34" charset="0"/>
            </a:rPr>
            <a:t>Average Levelized</a:t>
          </a:r>
          <a:r>
            <a:rPr lang="en-US" sz="1000" baseline="0">
              <a:latin typeface="Arial" panose="020B0604020202020204" pitchFamily="34" charset="0"/>
              <a:cs typeface="Arial" panose="020B0604020202020204" pitchFamily="34" charset="0"/>
            </a:rPr>
            <a:t> Wind PPA Price with 10th/90th Percentiles (by year of PPA execution)</a:t>
          </a:r>
          <a:endParaRPr 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0.22564</cdr:x>
      <cdr:y>0.31111</cdr:y>
    </cdr:from>
    <cdr:to>
      <cdr:x>0.2735</cdr:x>
      <cdr:y>0.44444</cdr:y>
    </cdr:to>
    <cdr:cxnSp macro="">
      <cdr:nvCxnSpPr>
        <cdr:cNvPr id="5" name="Straight Arrow Connector 4">
          <a:extLst xmlns:a="http://schemas.openxmlformats.org/drawingml/2006/main">
            <a:ext uri="{FF2B5EF4-FFF2-40B4-BE49-F238E27FC236}">
              <a16:creationId xmlns:a16="http://schemas.microsoft.com/office/drawing/2014/main" id="{E85681A7-7E54-442D-87E7-7A81ECFE24F6}"/>
            </a:ext>
          </a:extLst>
        </cdr:cNvPr>
        <cdr:cNvCxnSpPr/>
      </cdr:nvCxnSpPr>
      <cdr:spPr>
        <a:xfrm xmlns:a="http://schemas.openxmlformats.org/drawingml/2006/main" flipH="1">
          <a:off x="1341120" y="995680"/>
          <a:ext cx="284480" cy="426720"/>
        </a:xfrm>
        <a:prstGeom xmlns:a="http://schemas.openxmlformats.org/drawingml/2006/main" prst="straightConnector1">
          <a:avLst/>
        </a:prstGeom>
        <a:ln xmlns:a="http://schemas.openxmlformats.org/drawingml/2006/main" w="9525">
          <a:solidFill>
            <a:schemeClr val="tx1"/>
          </a:solidFill>
          <a:tailEnd type="stealth"/>
        </a:ln>
        <a:effectLst xmlns:a="http://schemas.openxmlformats.org/drawingml/2006/main"/>
      </cdr:spPr>
      <cdr:style>
        <a:lnRef xmlns:a="http://schemas.openxmlformats.org/drawingml/2006/main" idx="2">
          <a:schemeClr val="accent1"/>
        </a:lnRef>
        <a:fillRef xmlns:a="http://schemas.openxmlformats.org/drawingml/2006/main" idx="0">
          <a:schemeClr val="accent1"/>
        </a:fillRef>
        <a:effectRef xmlns:a="http://schemas.openxmlformats.org/drawingml/2006/main" idx="1">
          <a:schemeClr val="accent1"/>
        </a:effectRef>
        <a:fontRef xmlns:a="http://schemas.openxmlformats.org/drawingml/2006/main" idx="minor">
          <a:schemeClr val="tx1"/>
        </a:fontRef>
      </cdr:style>
    </cdr:cxnSp>
  </cdr:relSizeAnchor>
</c:userShapes>
</file>

<file path=xl/drawings/drawing136.xml><?xml version="1.0" encoding="utf-8"?>
<xdr:wsDr xmlns:xdr="http://schemas.openxmlformats.org/drawingml/2006/spreadsheetDrawing" xmlns:a="http://schemas.openxmlformats.org/drawingml/2006/main">
  <xdr:twoCellAnchor>
    <xdr:from>
      <xdr:col>0</xdr:col>
      <xdr:colOff>10160</xdr:colOff>
      <xdr:row>2</xdr:row>
      <xdr:rowOff>17780</xdr:rowOff>
    </xdr:from>
    <xdr:to>
      <xdr:col>6</xdr:col>
      <xdr:colOff>101600</xdr:colOff>
      <xdr:row>19</xdr:row>
      <xdr:rowOff>109220</xdr:rowOff>
    </xdr:to>
    <xdr:graphicFrame macro="">
      <xdr:nvGraphicFramePr>
        <xdr:cNvPr id="2" name="Chart 1">
          <a:extLst>
            <a:ext uri="{FF2B5EF4-FFF2-40B4-BE49-F238E27FC236}">
              <a16:creationId xmlns:a16="http://schemas.microsoft.com/office/drawing/2014/main" id="{00000000-0008-0000-3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7</xdr:col>
      <xdr:colOff>0</xdr:colOff>
      <xdr:row>2</xdr:row>
      <xdr:rowOff>0</xdr:rowOff>
    </xdr:from>
    <xdr:to>
      <xdr:col>14</xdr:col>
      <xdr:colOff>404091</xdr:colOff>
      <xdr:row>20</xdr:row>
      <xdr:rowOff>0</xdr:rowOff>
    </xdr:to>
    <xdr:pic>
      <xdr:nvPicPr>
        <xdr:cNvPr id="4" name="Picture 3">
          <a:extLst>
            <a:ext uri="{FF2B5EF4-FFF2-40B4-BE49-F238E27FC236}">
              <a16:creationId xmlns:a16="http://schemas.microsoft.com/office/drawing/2014/main" id="{DF91F351-5C46-3A45-AE31-7E7550FFA71A}"/>
            </a:ext>
          </a:extLst>
        </xdr:cNvPr>
        <xdr:cNvPicPr>
          <a:picLocks noChangeAspect="1"/>
        </xdr:cNvPicPr>
      </xdr:nvPicPr>
      <xdr:blipFill>
        <a:blip xmlns:r="http://schemas.openxmlformats.org/officeDocument/2006/relationships" r:embed="rId2"/>
        <a:stretch>
          <a:fillRect/>
        </a:stretch>
      </xdr:blipFill>
      <xdr:spPr>
        <a:xfrm>
          <a:off x="6309360" y="365760"/>
          <a:ext cx="5113251" cy="3291840"/>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xdr:from>
      <xdr:col>3</xdr:col>
      <xdr:colOff>497840</xdr:colOff>
      <xdr:row>8</xdr:row>
      <xdr:rowOff>10160</xdr:rowOff>
    </xdr:from>
    <xdr:to>
      <xdr:col>3</xdr:col>
      <xdr:colOff>497840</xdr:colOff>
      <xdr:row>8</xdr:row>
      <xdr:rowOff>152400</xdr:rowOff>
    </xdr:to>
    <xdr:cxnSp macro="">
      <xdr:nvCxnSpPr>
        <xdr:cNvPr id="2" name="Straight Arrow Connector 1">
          <a:extLst>
            <a:ext uri="{FF2B5EF4-FFF2-40B4-BE49-F238E27FC236}">
              <a16:creationId xmlns:a16="http://schemas.microsoft.com/office/drawing/2014/main" id="{00000000-0008-0000-3B00-000002000000}"/>
            </a:ext>
          </a:extLst>
        </xdr:cNvPr>
        <xdr:cNvCxnSpPr/>
      </xdr:nvCxnSpPr>
      <xdr:spPr>
        <a:xfrm>
          <a:off x="3050540" y="1473200"/>
          <a:ext cx="0" cy="142240"/>
        </a:xfrm>
        <a:prstGeom prst="straightConnector1">
          <a:avLst/>
        </a:prstGeom>
        <a:ln w="28575">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16</xdr:col>
      <xdr:colOff>0</xdr:colOff>
      <xdr:row>2</xdr:row>
      <xdr:rowOff>25400</xdr:rowOff>
    </xdr:from>
    <xdr:to>
      <xdr:col>25</xdr:col>
      <xdr:colOff>548640</xdr:colOff>
      <xdr:row>19</xdr:row>
      <xdr:rowOff>116840</xdr:rowOff>
    </xdr:to>
    <xdr:grpSp>
      <xdr:nvGrpSpPr>
        <xdr:cNvPr id="3" name="Group 2">
          <a:extLst>
            <a:ext uri="{FF2B5EF4-FFF2-40B4-BE49-F238E27FC236}">
              <a16:creationId xmlns:a16="http://schemas.microsoft.com/office/drawing/2014/main" id="{00000000-0008-0000-3B00-000003000000}"/>
            </a:ext>
          </a:extLst>
        </xdr:cNvPr>
        <xdr:cNvGrpSpPr/>
      </xdr:nvGrpSpPr>
      <xdr:grpSpPr>
        <a:xfrm>
          <a:off x="12537440" y="391160"/>
          <a:ext cx="5943600" cy="3200400"/>
          <a:chOff x="6451600" y="391160"/>
          <a:chExt cx="5943600" cy="3200400"/>
        </a:xfrm>
      </xdr:grpSpPr>
      <xdr:graphicFrame macro="">
        <xdr:nvGraphicFramePr>
          <xdr:cNvPr id="4" name="Chart 3">
            <a:extLst>
              <a:ext uri="{FF2B5EF4-FFF2-40B4-BE49-F238E27FC236}">
                <a16:creationId xmlns:a16="http://schemas.microsoft.com/office/drawing/2014/main" id="{00000000-0008-0000-3B00-000004000000}"/>
              </a:ext>
            </a:extLst>
          </xdr:cNvPr>
          <xdr:cNvGraphicFramePr/>
        </xdr:nvGraphicFramePr>
        <xdr:xfrm>
          <a:off x="6451600" y="39116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TextBox 4">
            <a:extLst>
              <a:ext uri="{FF2B5EF4-FFF2-40B4-BE49-F238E27FC236}">
                <a16:creationId xmlns:a16="http://schemas.microsoft.com/office/drawing/2014/main" id="{00000000-0008-0000-3B00-000005000000}"/>
              </a:ext>
            </a:extLst>
          </xdr:cNvPr>
          <xdr:cNvSpPr txBox="1"/>
        </xdr:nvSpPr>
        <xdr:spPr>
          <a:xfrm>
            <a:off x="11034587" y="2154036"/>
            <a:ext cx="441275"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bg2">
                    <a:lumMod val="50000"/>
                  </a:schemeClr>
                </a:solidFill>
                <a:latin typeface="Arial" panose="020B0604020202020204" pitchFamily="34" charset="0"/>
                <a:cs typeface="Arial" panose="020B0604020202020204" pitchFamily="34" charset="0"/>
              </a:rPr>
              <a:t>SPP</a:t>
            </a:r>
          </a:p>
        </xdr:txBody>
      </xdr:sp>
      <xdr:sp macro="" textlink="">
        <xdr:nvSpPr>
          <xdr:cNvPr id="6" name="TextBox 5">
            <a:extLst>
              <a:ext uri="{FF2B5EF4-FFF2-40B4-BE49-F238E27FC236}">
                <a16:creationId xmlns:a16="http://schemas.microsoft.com/office/drawing/2014/main" id="{00000000-0008-0000-3B00-000006000000}"/>
              </a:ext>
            </a:extLst>
          </xdr:cNvPr>
          <xdr:cNvSpPr txBox="1"/>
        </xdr:nvSpPr>
        <xdr:spPr>
          <a:xfrm>
            <a:off x="7447280" y="904240"/>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4"/>
                </a:solidFill>
                <a:latin typeface="Arial" panose="020B0604020202020204" pitchFamily="34" charset="0"/>
                <a:cs typeface="Arial" panose="020B0604020202020204" pitchFamily="34" charset="0"/>
              </a:rPr>
              <a:t>CAISO</a:t>
            </a:r>
          </a:p>
        </xdr:txBody>
      </xdr:sp>
      <xdr:sp macro="" textlink="">
        <xdr:nvSpPr>
          <xdr:cNvPr id="7" name="TextBox 6">
            <a:extLst>
              <a:ext uri="{FF2B5EF4-FFF2-40B4-BE49-F238E27FC236}">
                <a16:creationId xmlns:a16="http://schemas.microsoft.com/office/drawing/2014/main" id="{00000000-0008-0000-3B00-000007000000}"/>
              </a:ext>
            </a:extLst>
          </xdr:cNvPr>
          <xdr:cNvSpPr txBox="1"/>
        </xdr:nvSpPr>
        <xdr:spPr>
          <a:xfrm>
            <a:off x="8679207" y="2123917"/>
            <a:ext cx="512448"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3"/>
                </a:solidFill>
                <a:latin typeface="Arial" panose="020B0604020202020204" pitchFamily="34" charset="0"/>
                <a:cs typeface="Arial" panose="020B0604020202020204" pitchFamily="34" charset="0"/>
              </a:rPr>
              <a:t>MISO</a:t>
            </a:r>
          </a:p>
        </xdr:txBody>
      </xdr:sp>
      <xdr:sp macro="" textlink="">
        <xdr:nvSpPr>
          <xdr:cNvPr id="8" name="TextBox 7">
            <a:extLst>
              <a:ext uri="{FF2B5EF4-FFF2-40B4-BE49-F238E27FC236}">
                <a16:creationId xmlns:a16="http://schemas.microsoft.com/office/drawing/2014/main" id="{00000000-0008-0000-3B00-000008000000}"/>
              </a:ext>
            </a:extLst>
          </xdr:cNvPr>
          <xdr:cNvSpPr txBox="1"/>
        </xdr:nvSpPr>
        <xdr:spPr>
          <a:xfrm>
            <a:off x="6898640" y="2133600"/>
            <a:ext cx="583750"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5"/>
                </a:solidFill>
                <a:latin typeface="Arial" panose="020B0604020202020204" pitchFamily="34" charset="0"/>
                <a:cs typeface="Arial" panose="020B0604020202020204" pitchFamily="34" charset="0"/>
              </a:rPr>
              <a:t>NYISO</a:t>
            </a:r>
          </a:p>
        </xdr:txBody>
      </xdr:sp>
      <xdr:sp macro="" textlink="">
        <xdr:nvSpPr>
          <xdr:cNvPr id="9" name="TextBox 8">
            <a:extLst>
              <a:ext uri="{FF2B5EF4-FFF2-40B4-BE49-F238E27FC236}">
                <a16:creationId xmlns:a16="http://schemas.microsoft.com/office/drawing/2014/main" id="{00000000-0008-0000-3B00-000009000000}"/>
              </a:ext>
            </a:extLst>
          </xdr:cNvPr>
          <xdr:cNvSpPr txBox="1"/>
        </xdr:nvSpPr>
        <xdr:spPr>
          <a:xfrm>
            <a:off x="6736080" y="1615440"/>
            <a:ext cx="441146"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6">
                    <a:lumMod val="60000"/>
                    <a:lumOff val="40000"/>
                  </a:schemeClr>
                </a:solidFill>
                <a:latin typeface="Arial" panose="020B0604020202020204" pitchFamily="34" charset="0"/>
                <a:cs typeface="Arial" panose="020B0604020202020204" pitchFamily="34" charset="0"/>
              </a:rPr>
              <a:t>PJM</a:t>
            </a:r>
          </a:p>
        </xdr:txBody>
      </xdr:sp>
      <xdr:sp macro="" textlink="">
        <xdr:nvSpPr>
          <xdr:cNvPr id="10" name="TextBox 9">
            <a:extLst>
              <a:ext uri="{FF2B5EF4-FFF2-40B4-BE49-F238E27FC236}">
                <a16:creationId xmlns:a16="http://schemas.microsoft.com/office/drawing/2014/main" id="{00000000-0008-0000-3B00-00000A000000}"/>
              </a:ext>
            </a:extLst>
          </xdr:cNvPr>
          <xdr:cNvSpPr txBox="1"/>
        </xdr:nvSpPr>
        <xdr:spPr>
          <a:xfrm>
            <a:off x="6797040" y="965200"/>
            <a:ext cx="626454"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accent1">
                    <a:lumMod val="60000"/>
                    <a:lumOff val="40000"/>
                  </a:schemeClr>
                </a:solidFill>
                <a:latin typeface="Arial" panose="020B0604020202020204" pitchFamily="34" charset="0"/>
                <a:cs typeface="Arial" panose="020B0604020202020204" pitchFamily="34" charset="0"/>
              </a:rPr>
              <a:t>ISO-NE</a:t>
            </a:r>
          </a:p>
        </xdr:txBody>
      </xdr:sp>
      <xdr:sp macro="" textlink="">
        <xdr:nvSpPr>
          <xdr:cNvPr id="11" name="TextBox 10">
            <a:extLst>
              <a:ext uri="{FF2B5EF4-FFF2-40B4-BE49-F238E27FC236}">
                <a16:creationId xmlns:a16="http://schemas.microsoft.com/office/drawing/2014/main" id="{00000000-0008-0000-3B00-00000B000000}"/>
              </a:ext>
            </a:extLst>
          </xdr:cNvPr>
          <xdr:cNvSpPr txBox="1"/>
        </xdr:nvSpPr>
        <xdr:spPr>
          <a:xfrm>
            <a:off x="9822567" y="2499128"/>
            <a:ext cx="633507" cy="2398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a:solidFill>
                  <a:schemeClr val="tx1">
                    <a:lumMod val="65000"/>
                    <a:lumOff val="35000"/>
                  </a:schemeClr>
                </a:solidFill>
                <a:latin typeface="Arial" panose="020B0604020202020204" pitchFamily="34" charset="0"/>
                <a:cs typeface="Arial" panose="020B0604020202020204" pitchFamily="34" charset="0"/>
              </a:rPr>
              <a:t>ERCOT</a:t>
            </a:r>
          </a:p>
        </xdr:txBody>
      </xdr:sp>
    </xdr:grpSp>
    <xdr:clientData/>
  </xdr:twoCellAnchor>
  <xdr:twoCellAnchor>
    <xdr:from>
      <xdr:col>0</xdr:col>
      <xdr:colOff>50800</xdr:colOff>
      <xdr:row>2</xdr:row>
      <xdr:rowOff>5080</xdr:rowOff>
    </xdr:from>
    <xdr:to>
      <xdr:col>7</xdr:col>
      <xdr:colOff>314960</xdr:colOff>
      <xdr:row>19</xdr:row>
      <xdr:rowOff>96520</xdr:rowOff>
    </xdr:to>
    <xdr:grpSp>
      <xdr:nvGrpSpPr>
        <xdr:cNvPr id="12" name="Group 11">
          <a:extLst>
            <a:ext uri="{FF2B5EF4-FFF2-40B4-BE49-F238E27FC236}">
              <a16:creationId xmlns:a16="http://schemas.microsoft.com/office/drawing/2014/main" id="{00000000-0008-0000-3B00-00000C000000}"/>
            </a:ext>
          </a:extLst>
        </xdr:cNvPr>
        <xdr:cNvGrpSpPr/>
      </xdr:nvGrpSpPr>
      <xdr:grpSpPr>
        <a:xfrm>
          <a:off x="50800" y="370840"/>
          <a:ext cx="5943600" cy="3200400"/>
          <a:chOff x="101600" y="360680"/>
          <a:chExt cx="5943600" cy="3200400"/>
        </a:xfrm>
      </xdr:grpSpPr>
      <xdr:grpSp>
        <xdr:nvGrpSpPr>
          <xdr:cNvPr id="13" name="Group 12">
            <a:extLst>
              <a:ext uri="{FF2B5EF4-FFF2-40B4-BE49-F238E27FC236}">
                <a16:creationId xmlns:a16="http://schemas.microsoft.com/office/drawing/2014/main" id="{00000000-0008-0000-3B00-00000D000000}"/>
              </a:ext>
            </a:extLst>
          </xdr:cNvPr>
          <xdr:cNvGrpSpPr/>
        </xdr:nvGrpSpPr>
        <xdr:grpSpPr>
          <a:xfrm>
            <a:off x="101600" y="360680"/>
            <a:ext cx="5943600" cy="3200400"/>
            <a:chOff x="40640" y="350520"/>
            <a:chExt cx="5943600" cy="3200400"/>
          </a:xfrm>
        </xdr:grpSpPr>
        <xdr:graphicFrame macro="">
          <xdr:nvGraphicFramePr>
            <xdr:cNvPr id="15" name="Chart 14">
              <a:extLst>
                <a:ext uri="{FF2B5EF4-FFF2-40B4-BE49-F238E27FC236}">
                  <a16:creationId xmlns:a16="http://schemas.microsoft.com/office/drawing/2014/main" id="{00000000-0008-0000-3B00-00000F000000}"/>
                </a:ext>
              </a:extLst>
            </xdr:cNvPr>
            <xdr:cNvGraphicFramePr/>
          </xdr:nvGraphicFramePr>
          <xdr:xfrm>
            <a:off x="40640" y="350520"/>
            <a:ext cx="5943600" cy="3200400"/>
          </xdr:xfrm>
          <a:graphic>
            <a:graphicData uri="http://schemas.openxmlformats.org/drawingml/2006/chart">
              <c:chart xmlns:c="http://schemas.openxmlformats.org/drawingml/2006/chart" xmlns:r="http://schemas.openxmlformats.org/officeDocument/2006/relationships" r:id="rId2"/>
            </a:graphicData>
          </a:graphic>
        </xdr:graphicFrame>
        <xdr:sp macro="" textlink="">
          <xdr:nvSpPr>
            <xdr:cNvPr id="16" name="TextBox 15">
              <a:extLst>
                <a:ext uri="{FF2B5EF4-FFF2-40B4-BE49-F238E27FC236}">
                  <a16:creationId xmlns:a16="http://schemas.microsoft.com/office/drawing/2014/main" id="{00000000-0008-0000-3B00-000010000000}"/>
                </a:ext>
              </a:extLst>
            </xdr:cNvPr>
            <xdr:cNvSpPr txBox="1"/>
          </xdr:nvSpPr>
          <xdr:spPr>
            <a:xfrm>
              <a:off x="1482031" y="1630633"/>
              <a:ext cx="459184" cy="2162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Profile</a:t>
              </a:r>
            </a:p>
          </xdr:txBody>
        </xdr:sp>
        <xdr:sp macro="" textlink="">
          <xdr:nvSpPr>
            <xdr:cNvPr id="17" name="TextBox 16">
              <a:extLst>
                <a:ext uri="{FF2B5EF4-FFF2-40B4-BE49-F238E27FC236}">
                  <a16:creationId xmlns:a16="http://schemas.microsoft.com/office/drawing/2014/main" id="{00000000-0008-0000-3B00-000011000000}"/>
                </a:ext>
              </a:extLst>
            </xdr:cNvPr>
            <xdr:cNvSpPr txBox="1"/>
          </xdr:nvSpPr>
          <xdr:spPr>
            <a:xfrm>
              <a:off x="2762391" y="1854328"/>
              <a:ext cx="689524" cy="2162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Congestion</a:t>
              </a:r>
            </a:p>
          </xdr:txBody>
        </xdr:sp>
        <xdr:sp macro="" textlink="">
          <xdr:nvSpPr>
            <xdr:cNvPr id="18" name="TextBox 17">
              <a:extLst>
                <a:ext uri="{FF2B5EF4-FFF2-40B4-BE49-F238E27FC236}">
                  <a16:creationId xmlns:a16="http://schemas.microsoft.com/office/drawing/2014/main" id="{00000000-0008-0000-3B00-000012000000}"/>
                </a:ext>
              </a:extLst>
            </xdr:cNvPr>
            <xdr:cNvSpPr txBox="1"/>
          </xdr:nvSpPr>
          <xdr:spPr>
            <a:xfrm>
              <a:off x="4131203" y="2021870"/>
              <a:ext cx="695046" cy="2162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u="none">
                  <a:latin typeface="Arial" panose="020B0604020202020204" pitchFamily="34" charset="0"/>
                  <a:cs typeface="Arial" panose="020B0604020202020204" pitchFamily="34" charset="0"/>
                </a:rPr>
                <a:t>Curtailment</a:t>
              </a:r>
            </a:p>
          </xdr:txBody>
        </xdr:sp>
        <xdr:sp macro="" textlink="">
          <xdr:nvSpPr>
            <xdr:cNvPr id="19" name="Down Arrow 18">
              <a:extLst>
                <a:ext uri="{FF2B5EF4-FFF2-40B4-BE49-F238E27FC236}">
                  <a16:creationId xmlns:a16="http://schemas.microsoft.com/office/drawing/2014/main" id="{00000000-0008-0000-3B00-000013000000}"/>
                </a:ext>
              </a:extLst>
            </xdr:cNvPr>
            <xdr:cNvSpPr/>
          </xdr:nvSpPr>
          <xdr:spPr>
            <a:xfrm>
              <a:off x="4845654" y="847546"/>
              <a:ext cx="619760" cy="1131051"/>
            </a:xfrm>
            <a:prstGeom prst="downArrow">
              <a:avLst/>
            </a:prstGeom>
            <a:solidFill>
              <a:schemeClr val="bg1">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b="1"/>
            </a:p>
          </xdr:txBody>
        </xdr:sp>
        <xdr:sp macro="" textlink="">
          <xdr:nvSpPr>
            <xdr:cNvPr id="20" name="TextBox 19">
              <a:extLst>
                <a:ext uri="{FF2B5EF4-FFF2-40B4-BE49-F238E27FC236}">
                  <a16:creationId xmlns:a16="http://schemas.microsoft.com/office/drawing/2014/main" id="{00000000-0008-0000-3B00-000014000000}"/>
                </a:ext>
              </a:extLst>
            </xdr:cNvPr>
            <xdr:cNvSpPr txBox="1"/>
          </xdr:nvSpPr>
          <xdr:spPr>
            <a:xfrm>
              <a:off x="4897966" y="1615650"/>
              <a:ext cx="465161" cy="2256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000" b="1">
                  <a:solidFill>
                    <a:schemeClr val="accent3">
                      <a:lumMod val="50000"/>
                    </a:schemeClr>
                  </a:solidFill>
                  <a:latin typeface="Arial" panose="020B0604020202020204" pitchFamily="34" charset="0"/>
                  <a:cs typeface="Arial" panose="020B0604020202020204" pitchFamily="34" charset="0"/>
                </a:rPr>
                <a:t>- 57%</a:t>
              </a:r>
            </a:p>
          </xdr:txBody>
        </xdr:sp>
        <xdr:cxnSp macro="">
          <xdr:nvCxnSpPr>
            <xdr:cNvPr id="21" name="Straight Arrow Connector 20">
              <a:extLst>
                <a:ext uri="{FF2B5EF4-FFF2-40B4-BE49-F238E27FC236}">
                  <a16:creationId xmlns:a16="http://schemas.microsoft.com/office/drawing/2014/main" id="{00000000-0008-0000-3B00-000015000000}"/>
                </a:ext>
              </a:extLst>
            </xdr:cNvPr>
            <xdr:cNvCxnSpPr/>
          </xdr:nvCxnSpPr>
          <xdr:spPr>
            <a:xfrm>
              <a:off x="4500476" y="1982824"/>
              <a:ext cx="0" cy="122059"/>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xnSp macro="">
          <xdr:nvCxnSpPr>
            <xdr:cNvPr id="22" name="Straight Arrow Connector 21">
              <a:extLst>
                <a:ext uri="{FF2B5EF4-FFF2-40B4-BE49-F238E27FC236}">
                  <a16:creationId xmlns:a16="http://schemas.microsoft.com/office/drawing/2014/main" id="{00000000-0008-0000-3B00-000016000000}"/>
                </a:ext>
              </a:extLst>
            </xdr:cNvPr>
            <xdr:cNvCxnSpPr>
              <a:endCxn id="16" idx="0"/>
            </xdr:cNvCxnSpPr>
          </xdr:nvCxnSpPr>
          <xdr:spPr>
            <a:xfrm flipH="1">
              <a:off x="1711623" y="871441"/>
              <a:ext cx="4020" cy="759192"/>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grpSp>
      <xdr:cxnSp macro="">
        <xdr:nvCxnSpPr>
          <xdr:cNvPr id="14" name="Straight Arrow Connector 13">
            <a:extLst>
              <a:ext uri="{FF2B5EF4-FFF2-40B4-BE49-F238E27FC236}">
                <a16:creationId xmlns:a16="http://schemas.microsoft.com/office/drawing/2014/main" id="{00000000-0008-0000-3B00-00000E000000}"/>
              </a:ext>
            </a:extLst>
          </xdr:cNvPr>
          <xdr:cNvCxnSpPr/>
        </xdr:nvCxnSpPr>
        <xdr:spPr>
          <a:xfrm flipH="1">
            <a:off x="3154761" y="1694048"/>
            <a:ext cx="1252" cy="201236"/>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7</xdr:col>
      <xdr:colOff>762000</xdr:colOff>
      <xdr:row>2</xdr:row>
      <xdr:rowOff>30480</xdr:rowOff>
    </xdr:from>
    <xdr:to>
      <xdr:col>15</xdr:col>
      <xdr:colOff>447040</xdr:colOff>
      <xdr:row>19</xdr:row>
      <xdr:rowOff>121920</xdr:rowOff>
    </xdr:to>
    <xdr:graphicFrame macro="">
      <xdr:nvGraphicFramePr>
        <xdr:cNvPr id="23" name="Chart 22">
          <a:extLst>
            <a:ext uri="{FF2B5EF4-FFF2-40B4-BE49-F238E27FC236}">
              <a16:creationId xmlns:a16="http://schemas.microsoft.com/office/drawing/2014/main" id="{00000000-0008-0000-3B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27</xdr:col>
      <xdr:colOff>0</xdr:colOff>
      <xdr:row>2</xdr:row>
      <xdr:rowOff>0</xdr:rowOff>
    </xdr:from>
    <xdr:to>
      <xdr:col>38</xdr:col>
      <xdr:colOff>50800</xdr:colOff>
      <xdr:row>50</xdr:row>
      <xdr:rowOff>728134</xdr:rowOff>
    </xdr:to>
    <xdr:pic>
      <xdr:nvPicPr>
        <xdr:cNvPr id="24" name="Picture 23">
          <a:extLst>
            <a:ext uri="{FF2B5EF4-FFF2-40B4-BE49-F238E27FC236}">
              <a16:creationId xmlns:a16="http://schemas.microsoft.com/office/drawing/2014/main" id="{923D7EB4-D528-71DA-9712-9F0B2B7A7A1D}"/>
            </a:ext>
          </a:extLst>
        </xdr:cNvPr>
        <xdr:cNvPicPr>
          <a:picLocks noChangeAspect="1"/>
        </xdr:cNvPicPr>
      </xdr:nvPicPr>
      <xdr:blipFill>
        <a:blip xmlns:r="http://schemas.openxmlformats.org/officeDocument/2006/relationships" r:embed="rId4"/>
        <a:stretch>
          <a:fillRect/>
        </a:stretch>
      </xdr:blipFill>
      <xdr:spPr>
        <a:xfrm>
          <a:off x="19103340" y="365760"/>
          <a:ext cx="6588760" cy="9734974"/>
        </a:xfrm>
        <a:prstGeom prst="rect">
          <a:avLst/>
        </a:prstGeom>
      </xdr:spPr>
    </xdr:pic>
    <xdr:clientData/>
  </xdr:twoCellAnchor>
</xdr:wsDr>
</file>

<file path=xl/drawings/drawing138.xml><?xml version="1.0" encoding="utf-8"?>
<c:userShapes xmlns:c="http://schemas.openxmlformats.org/drawingml/2006/chart">
  <cdr:relSizeAnchor xmlns:cdr="http://schemas.openxmlformats.org/drawingml/2006/chartDrawing">
    <cdr:from>
      <cdr:x>0</cdr:x>
      <cdr:y>0.8013</cdr:y>
    </cdr:from>
    <cdr:to>
      <cdr:x>0.17436</cdr:x>
      <cdr:y>0.9873</cdr:y>
    </cdr:to>
    <cdr:sp macro="" textlink="">
      <cdr:nvSpPr>
        <cdr:cNvPr id="9" name="TextBox 8"/>
        <cdr:cNvSpPr txBox="1"/>
      </cdr:nvSpPr>
      <cdr:spPr>
        <a:xfrm xmlns:a="http://schemas.openxmlformats.org/drawingml/2006/main">
          <a:off x="0" y="2668270"/>
          <a:ext cx="1170370" cy="61938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Wind </a:t>
          </a:r>
        </a:p>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market</a:t>
          </a:r>
          <a:r>
            <a:rPr lang="en-US" sz="1000" baseline="0">
              <a:solidFill>
                <a:sysClr val="windowText" lastClr="000000"/>
              </a:solidFill>
              <a:latin typeface="Arial" panose="020B0604020202020204" pitchFamily="34" charset="0"/>
              <a:cs typeface="Arial" panose="020B0604020202020204" pitchFamily="34" charset="0"/>
            </a:rPr>
            <a:t> </a:t>
          </a:r>
        </a:p>
        <a:p xmlns:a="http://schemas.openxmlformats.org/drawingml/2006/main">
          <a:r>
            <a:rPr lang="en-US" sz="1000" baseline="0">
              <a:solidFill>
                <a:sysClr val="windowText" lastClr="000000"/>
              </a:solidFill>
              <a:latin typeface="Arial" panose="020B0604020202020204" pitchFamily="34" charset="0"/>
              <a:cs typeface="Arial" panose="020B0604020202020204" pitchFamily="34" charset="0"/>
            </a:rPr>
            <a:t>value</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0.06667</cdr:y>
    </cdr:from>
    <cdr:to>
      <cdr:x>0.16239</cdr:x>
      <cdr:y>0.2</cdr:y>
    </cdr:to>
    <cdr:sp macro="" textlink="">
      <cdr:nvSpPr>
        <cdr:cNvPr id="20" name="TextBox 1"/>
        <cdr:cNvSpPr txBox="1"/>
      </cdr:nvSpPr>
      <cdr:spPr>
        <a:xfrm xmlns:a="http://schemas.openxmlformats.org/drawingml/2006/main">
          <a:off x="0" y="213360"/>
          <a:ext cx="965200" cy="42672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Value of </a:t>
          </a:r>
        </a:p>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flat block</a:t>
          </a:r>
        </a:p>
      </cdr:txBody>
    </cdr:sp>
  </cdr:relSizeAnchor>
  <cdr:relSizeAnchor xmlns:cdr="http://schemas.openxmlformats.org/drawingml/2006/chartDrawing">
    <cdr:from>
      <cdr:x>0.11453</cdr:x>
      <cdr:y>0.13333</cdr:y>
    </cdr:from>
    <cdr:to>
      <cdr:x>0.17094</cdr:x>
      <cdr:y>0.13333</cdr:y>
    </cdr:to>
    <cdr:cxnSp macro="">
      <cdr:nvCxnSpPr>
        <cdr:cNvPr id="23" name="Straight Arrow Connector 22">
          <a:extLst xmlns:a="http://schemas.openxmlformats.org/drawingml/2006/main">
            <a:ext uri="{FF2B5EF4-FFF2-40B4-BE49-F238E27FC236}">
              <a16:creationId xmlns:a16="http://schemas.microsoft.com/office/drawing/2014/main" id="{0766B4CC-7415-154C-B922-F0EB88430307}"/>
            </a:ext>
          </a:extLst>
        </cdr:cNvPr>
        <cdr:cNvCxnSpPr/>
      </cdr:nvCxnSpPr>
      <cdr:spPr>
        <a:xfrm xmlns:a="http://schemas.openxmlformats.org/drawingml/2006/main">
          <a:off x="680720" y="426720"/>
          <a:ext cx="335280" cy="0"/>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0.10085</cdr:x>
      <cdr:y>0.86349</cdr:y>
    </cdr:from>
    <cdr:to>
      <cdr:x>0.16239</cdr:x>
      <cdr:y>0.86349</cdr:y>
    </cdr:to>
    <cdr:cxnSp macro="">
      <cdr:nvCxnSpPr>
        <cdr:cNvPr id="11" name="Straight Arrow Connector 10">
          <a:extLst xmlns:a="http://schemas.openxmlformats.org/drawingml/2006/main">
            <a:ext uri="{FF2B5EF4-FFF2-40B4-BE49-F238E27FC236}">
              <a16:creationId xmlns:a16="http://schemas.microsoft.com/office/drawing/2014/main" id="{FA76996D-9F61-DE40-918A-E1ADF6822961}"/>
            </a:ext>
          </a:extLst>
        </cdr:cNvPr>
        <cdr:cNvCxnSpPr/>
      </cdr:nvCxnSpPr>
      <cdr:spPr>
        <a:xfrm xmlns:a="http://schemas.openxmlformats.org/drawingml/2006/main">
          <a:off x="599412" y="2763518"/>
          <a:ext cx="365769" cy="0"/>
        </a:xfrm>
        <a:prstGeom xmlns:a="http://schemas.openxmlformats.org/drawingml/2006/main" prst="straightConnector1">
          <a:avLst/>
        </a:prstGeom>
        <a:ln xmlns:a="http://schemas.openxmlformats.org/drawingml/2006/main">
          <a:solidFill>
            <a:schemeClr val="accent3">
              <a:lumMod val="50000"/>
            </a:schemeClr>
          </a:solidFill>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0.18422</cdr:x>
      <cdr:y>0.82111</cdr:y>
    </cdr:from>
    <cdr:to>
      <cdr:x>0.29875</cdr:x>
      <cdr:y>0.90682</cdr:y>
    </cdr:to>
    <cdr:sp macro="" textlink="">
      <cdr:nvSpPr>
        <cdr:cNvPr id="10" name="TextBox 1">
          <a:extLst xmlns:a="http://schemas.openxmlformats.org/drawingml/2006/main">
            <a:ext uri="{FF2B5EF4-FFF2-40B4-BE49-F238E27FC236}">
              <a16:creationId xmlns:a16="http://schemas.microsoft.com/office/drawing/2014/main" id="{367F0638-A8DE-4BC2-7970-FD78C2B4D62E}"/>
            </a:ext>
          </a:extLst>
        </cdr:cNvPr>
        <cdr:cNvSpPr txBox="1"/>
      </cdr:nvSpPr>
      <cdr:spPr>
        <a:xfrm xmlns:a="http://schemas.openxmlformats.org/drawingml/2006/main">
          <a:off x="1094916" y="2627883"/>
          <a:ext cx="680720" cy="274306"/>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$31/MWh</a:t>
          </a:r>
        </a:p>
      </cdr:txBody>
    </cdr:sp>
  </cdr:relSizeAnchor>
  <cdr:relSizeAnchor xmlns:cdr="http://schemas.openxmlformats.org/drawingml/2006/chartDrawing">
    <cdr:from>
      <cdr:x>0.40738</cdr:x>
      <cdr:y>0.6158</cdr:y>
    </cdr:from>
    <cdr:to>
      <cdr:x>0.52191</cdr:x>
      <cdr:y>0.68396</cdr:y>
    </cdr:to>
    <cdr:sp macro="" textlink="">
      <cdr:nvSpPr>
        <cdr:cNvPr id="12" name="TextBox 1">
          <a:extLst xmlns:a="http://schemas.openxmlformats.org/drawingml/2006/main">
            <a:ext uri="{FF2B5EF4-FFF2-40B4-BE49-F238E27FC236}">
              <a16:creationId xmlns:a16="http://schemas.microsoft.com/office/drawing/2014/main" id="{A01347F4-A45E-035D-E7FE-3BFD483175AE}"/>
            </a:ext>
          </a:extLst>
        </cdr:cNvPr>
        <cdr:cNvSpPr txBox="1"/>
      </cdr:nvSpPr>
      <cdr:spPr>
        <a:xfrm xmlns:a="http://schemas.openxmlformats.org/drawingml/2006/main">
          <a:off x="2421318" y="1970794"/>
          <a:ext cx="680721" cy="218139"/>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$16/MWh</a:t>
          </a:r>
        </a:p>
      </cdr:txBody>
    </cdr:sp>
  </cdr:relSizeAnchor>
  <cdr:relSizeAnchor xmlns:cdr="http://schemas.openxmlformats.org/drawingml/2006/chartDrawing">
    <cdr:from>
      <cdr:x>0.2946</cdr:x>
      <cdr:y>0.67096</cdr:y>
    </cdr:from>
    <cdr:to>
      <cdr:x>0.40913</cdr:x>
      <cdr:y>0.75667</cdr:y>
    </cdr:to>
    <cdr:sp macro="" textlink="">
      <cdr:nvSpPr>
        <cdr:cNvPr id="13" name="TextBox 1">
          <a:extLst xmlns:a="http://schemas.openxmlformats.org/drawingml/2006/main">
            <a:ext uri="{FF2B5EF4-FFF2-40B4-BE49-F238E27FC236}">
              <a16:creationId xmlns:a16="http://schemas.microsoft.com/office/drawing/2014/main" id="{9005051D-D064-C56D-9813-DE9D2E63C916}"/>
            </a:ext>
          </a:extLst>
        </cdr:cNvPr>
        <cdr:cNvSpPr txBox="1"/>
      </cdr:nvSpPr>
      <cdr:spPr>
        <a:xfrm xmlns:a="http://schemas.openxmlformats.org/drawingml/2006/main">
          <a:off x="1750985" y="2147343"/>
          <a:ext cx="680720" cy="27430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$19/MWh</a:t>
          </a:r>
        </a:p>
      </cdr:txBody>
    </cdr:sp>
  </cdr:relSizeAnchor>
  <cdr:relSizeAnchor xmlns:cdr="http://schemas.openxmlformats.org/drawingml/2006/chartDrawing">
    <cdr:from>
      <cdr:x>0.51889</cdr:x>
      <cdr:y>0.53411</cdr:y>
    </cdr:from>
    <cdr:to>
      <cdr:x>0.63342</cdr:x>
      <cdr:y>0.61983</cdr:y>
    </cdr:to>
    <cdr:sp macro="" textlink="">
      <cdr:nvSpPr>
        <cdr:cNvPr id="14" name="TextBox 1">
          <a:extLst xmlns:a="http://schemas.openxmlformats.org/drawingml/2006/main">
            <a:ext uri="{FF2B5EF4-FFF2-40B4-BE49-F238E27FC236}">
              <a16:creationId xmlns:a16="http://schemas.microsoft.com/office/drawing/2014/main" id="{FB07E757-576D-16F2-15F8-6C6950FC295E}"/>
            </a:ext>
          </a:extLst>
        </cdr:cNvPr>
        <cdr:cNvSpPr txBox="1"/>
      </cdr:nvSpPr>
      <cdr:spPr>
        <a:xfrm xmlns:a="http://schemas.openxmlformats.org/drawingml/2006/main">
          <a:off x="3084082" y="1709356"/>
          <a:ext cx="680720" cy="274338"/>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$23/MWh</a:t>
          </a:r>
        </a:p>
      </cdr:txBody>
    </cdr:sp>
  </cdr:relSizeAnchor>
  <cdr:relSizeAnchor xmlns:cdr="http://schemas.openxmlformats.org/drawingml/2006/chartDrawing">
    <cdr:from>
      <cdr:x>0.8655</cdr:x>
      <cdr:y>0.31656</cdr:y>
    </cdr:from>
    <cdr:to>
      <cdr:x>0.98003</cdr:x>
      <cdr:y>0.40228</cdr:y>
    </cdr:to>
    <cdr:sp macro="" textlink="">
      <cdr:nvSpPr>
        <cdr:cNvPr id="15" name="TextBox 1">
          <a:extLst xmlns:a="http://schemas.openxmlformats.org/drawingml/2006/main">
            <a:ext uri="{FF2B5EF4-FFF2-40B4-BE49-F238E27FC236}">
              <a16:creationId xmlns:a16="http://schemas.microsoft.com/office/drawing/2014/main" id="{A687E23D-E5E0-D468-034A-6C3E9A3F05D2}"/>
            </a:ext>
          </a:extLst>
        </cdr:cNvPr>
        <cdr:cNvSpPr txBox="1"/>
      </cdr:nvSpPr>
      <cdr:spPr>
        <a:xfrm xmlns:a="http://schemas.openxmlformats.org/drawingml/2006/main">
          <a:off x="5824192" y="1076891"/>
          <a:ext cx="770708" cy="29161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$44/MWh</a:t>
          </a:r>
        </a:p>
      </cdr:txBody>
    </cdr:sp>
  </cdr:relSizeAnchor>
  <cdr:relSizeAnchor xmlns:cdr="http://schemas.openxmlformats.org/drawingml/2006/chartDrawing">
    <cdr:from>
      <cdr:x>0.63603</cdr:x>
      <cdr:y>0.37982</cdr:y>
    </cdr:from>
    <cdr:to>
      <cdr:x>0.75056</cdr:x>
      <cdr:y>0.45079</cdr:y>
    </cdr:to>
    <cdr:sp macro="" textlink="">
      <cdr:nvSpPr>
        <cdr:cNvPr id="16" name="TextBox 1">
          <a:extLst xmlns:a="http://schemas.openxmlformats.org/drawingml/2006/main">
            <a:ext uri="{FF2B5EF4-FFF2-40B4-BE49-F238E27FC236}">
              <a16:creationId xmlns:a16="http://schemas.microsoft.com/office/drawing/2014/main" id="{0381BEC6-0A48-7224-49E8-37CDEFF7FDC9}"/>
            </a:ext>
          </a:extLst>
        </cdr:cNvPr>
        <cdr:cNvSpPr txBox="1"/>
      </cdr:nvSpPr>
      <cdr:spPr>
        <a:xfrm xmlns:a="http://schemas.openxmlformats.org/drawingml/2006/main">
          <a:off x="3780315" y="1215564"/>
          <a:ext cx="680721" cy="22715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$33/MWh</a:t>
          </a:r>
        </a:p>
      </cdr:txBody>
    </cdr:sp>
  </cdr:relSizeAnchor>
  <cdr:relSizeAnchor xmlns:cdr="http://schemas.openxmlformats.org/drawingml/2006/chartDrawing">
    <cdr:from>
      <cdr:x>0.74817</cdr:x>
      <cdr:y>0.33742</cdr:y>
    </cdr:from>
    <cdr:to>
      <cdr:x>0.8627</cdr:x>
      <cdr:y>0.37778</cdr:y>
    </cdr:to>
    <cdr:sp macro="" textlink="">
      <cdr:nvSpPr>
        <cdr:cNvPr id="17" name="TextBox 1">
          <a:extLst xmlns:a="http://schemas.openxmlformats.org/drawingml/2006/main">
            <a:ext uri="{FF2B5EF4-FFF2-40B4-BE49-F238E27FC236}">
              <a16:creationId xmlns:a16="http://schemas.microsoft.com/office/drawing/2014/main" id="{619D76A8-847A-C210-957E-7940A8A9161F}"/>
            </a:ext>
          </a:extLst>
        </cdr:cNvPr>
        <cdr:cNvSpPr txBox="1"/>
      </cdr:nvSpPr>
      <cdr:spPr>
        <a:xfrm xmlns:a="http://schemas.openxmlformats.org/drawingml/2006/main">
          <a:off x="4446830" y="1079877"/>
          <a:ext cx="680721" cy="129163"/>
        </a:xfrm>
        <a:prstGeom xmlns:a="http://schemas.openxmlformats.org/drawingml/2006/main" prst="rect">
          <a:avLst/>
        </a:prstGeom>
        <a:solidFill xmlns:a="http://schemas.openxmlformats.org/drawingml/2006/main">
          <a:schemeClr val="bg1"/>
        </a:solidFill>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chemeClr val="accent3">
                  <a:lumMod val="50000"/>
                </a:schemeClr>
              </a:solidFill>
              <a:latin typeface="Arial" panose="020B0604020202020204" pitchFamily="34" charset="0"/>
              <a:cs typeface="Arial" panose="020B0604020202020204" pitchFamily="34" charset="0"/>
            </a:rPr>
            <a:t>$48/MWh</a:t>
          </a:r>
        </a:p>
      </cdr:txBody>
    </cdr:sp>
  </cdr:relSizeAnchor>
  <cdr:relSizeAnchor xmlns:cdr="http://schemas.openxmlformats.org/drawingml/2006/chartDrawing">
    <cdr:from>
      <cdr:x>0</cdr:x>
      <cdr:y>0.8013</cdr:y>
    </cdr:from>
    <cdr:to>
      <cdr:x>0.17436</cdr:x>
      <cdr:y>0.9873</cdr:y>
    </cdr:to>
    <cdr:sp macro="" textlink="">
      <cdr:nvSpPr>
        <cdr:cNvPr id="18" name="TextBox 8">
          <a:extLst xmlns:a="http://schemas.openxmlformats.org/drawingml/2006/main">
            <a:ext uri="{FF2B5EF4-FFF2-40B4-BE49-F238E27FC236}">
              <a16:creationId xmlns:a16="http://schemas.microsoft.com/office/drawing/2014/main" id="{344308DD-EC4E-5742-A8BE-D8A49920E9DF}"/>
            </a:ext>
          </a:extLst>
        </cdr:cNvPr>
        <cdr:cNvSpPr txBox="1"/>
      </cdr:nvSpPr>
      <cdr:spPr>
        <a:xfrm xmlns:a="http://schemas.openxmlformats.org/drawingml/2006/main">
          <a:off x="0" y="2668270"/>
          <a:ext cx="1170370" cy="61938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Wind </a:t>
          </a:r>
        </a:p>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market</a:t>
          </a:r>
          <a:r>
            <a:rPr lang="en-US" sz="1000" baseline="0">
              <a:solidFill>
                <a:sysClr val="windowText" lastClr="000000"/>
              </a:solidFill>
              <a:latin typeface="Arial" panose="020B0604020202020204" pitchFamily="34" charset="0"/>
              <a:cs typeface="Arial" panose="020B0604020202020204" pitchFamily="34" charset="0"/>
            </a:rPr>
            <a:t> </a:t>
          </a:r>
        </a:p>
        <a:p xmlns:a="http://schemas.openxmlformats.org/drawingml/2006/main">
          <a:r>
            <a:rPr lang="en-US" sz="1000" baseline="0">
              <a:solidFill>
                <a:sysClr val="windowText" lastClr="000000"/>
              </a:solidFill>
              <a:latin typeface="Arial" panose="020B0604020202020204" pitchFamily="34" charset="0"/>
              <a:cs typeface="Arial" panose="020B0604020202020204" pitchFamily="34" charset="0"/>
            </a:rPr>
            <a:t>value</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cdr:x>
      <cdr:y>0.06667</cdr:y>
    </cdr:from>
    <cdr:to>
      <cdr:x>0.16239</cdr:x>
      <cdr:y>0.2</cdr:y>
    </cdr:to>
    <cdr:sp macro="" textlink="">
      <cdr:nvSpPr>
        <cdr:cNvPr id="19" name="TextBox 1">
          <a:extLst xmlns:a="http://schemas.openxmlformats.org/drawingml/2006/main">
            <a:ext uri="{FF2B5EF4-FFF2-40B4-BE49-F238E27FC236}">
              <a16:creationId xmlns:a16="http://schemas.microsoft.com/office/drawing/2014/main" id="{24B9AC88-CAAE-429E-633A-26A4376B4CDC}"/>
            </a:ext>
          </a:extLst>
        </cdr:cNvPr>
        <cdr:cNvSpPr txBox="1"/>
      </cdr:nvSpPr>
      <cdr:spPr>
        <a:xfrm xmlns:a="http://schemas.openxmlformats.org/drawingml/2006/main">
          <a:off x="0" y="213360"/>
          <a:ext cx="965200" cy="42672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Value of </a:t>
          </a:r>
        </a:p>
        <a:p xmlns:a="http://schemas.openxmlformats.org/drawingml/2006/main">
          <a:r>
            <a:rPr lang="en-US" sz="1000">
              <a:solidFill>
                <a:sysClr val="windowText" lastClr="000000"/>
              </a:solidFill>
              <a:latin typeface="Arial" panose="020B0604020202020204" pitchFamily="34" charset="0"/>
              <a:cs typeface="Arial" panose="020B0604020202020204" pitchFamily="34" charset="0"/>
            </a:rPr>
            <a:t>flat block</a:t>
          </a:r>
        </a:p>
      </cdr:txBody>
    </cdr:sp>
  </cdr:relSizeAnchor>
  <cdr:relSizeAnchor xmlns:cdr="http://schemas.openxmlformats.org/drawingml/2006/chartDrawing">
    <cdr:from>
      <cdr:x>0.11453</cdr:x>
      <cdr:y>0.13333</cdr:y>
    </cdr:from>
    <cdr:to>
      <cdr:x>0.17094</cdr:x>
      <cdr:y>0.13333</cdr:y>
    </cdr:to>
    <cdr:cxnSp macro="">
      <cdr:nvCxnSpPr>
        <cdr:cNvPr id="21" name="Straight Arrow Connector 22">
          <a:extLst xmlns:a="http://schemas.openxmlformats.org/drawingml/2006/main">
            <a:ext uri="{FF2B5EF4-FFF2-40B4-BE49-F238E27FC236}">
              <a16:creationId xmlns:a16="http://schemas.microsoft.com/office/drawing/2014/main" id="{0766B4CC-7415-154C-B922-F0EB88430307}"/>
            </a:ext>
          </a:extLst>
        </cdr:cNvPr>
        <cdr:cNvCxnSpPr/>
      </cdr:nvCxnSpPr>
      <cdr:spPr>
        <a:xfrm xmlns:a="http://schemas.openxmlformats.org/drawingml/2006/main">
          <a:off x="680720" y="426720"/>
          <a:ext cx="335280" cy="0"/>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139.xml><?xml version="1.0" encoding="utf-8"?>
<xdr:wsDr xmlns:xdr="http://schemas.openxmlformats.org/drawingml/2006/spreadsheetDrawing" xmlns:a="http://schemas.openxmlformats.org/drawingml/2006/main">
  <xdr:twoCellAnchor>
    <xdr:from>
      <xdr:col>9</xdr:col>
      <xdr:colOff>10159</xdr:colOff>
      <xdr:row>3</xdr:row>
      <xdr:rowOff>101600</xdr:rowOff>
    </xdr:from>
    <xdr:to>
      <xdr:col>15</xdr:col>
      <xdr:colOff>833119</xdr:colOff>
      <xdr:row>19</xdr:row>
      <xdr:rowOff>50800</xdr:rowOff>
    </xdr:to>
    <xdr:graphicFrame macro="">
      <xdr:nvGraphicFramePr>
        <xdr:cNvPr id="2" name="Chart 1">
          <a:extLst>
            <a:ext uri="{FF2B5EF4-FFF2-40B4-BE49-F238E27FC236}">
              <a16:creationId xmlns:a16="http://schemas.microsoft.com/office/drawing/2014/main" id="{00000000-0008-0000-3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3</xdr:row>
      <xdr:rowOff>34635</xdr:rowOff>
    </xdr:from>
    <xdr:to>
      <xdr:col>5</xdr:col>
      <xdr:colOff>584200</xdr:colOff>
      <xdr:row>23</xdr:row>
      <xdr:rowOff>2770</xdr:rowOff>
    </xdr:to>
    <xdr:pic>
      <xdr:nvPicPr>
        <xdr:cNvPr id="3" name="Picture 2">
          <a:extLst>
            <a:ext uri="{FF2B5EF4-FFF2-40B4-BE49-F238E27FC236}">
              <a16:creationId xmlns:a16="http://schemas.microsoft.com/office/drawing/2014/main" id="{0F8A4218-4EC0-4E75-AF37-225526DE5521}"/>
            </a:ext>
          </a:extLst>
        </xdr:cNvPr>
        <xdr:cNvPicPr>
          <a:picLocks noChangeAspect="1"/>
        </xdr:cNvPicPr>
      </xdr:nvPicPr>
      <xdr:blipFill>
        <a:blip xmlns:r="http://schemas.openxmlformats.org/officeDocument/2006/relationships" r:embed="rId2"/>
        <a:stretch>
          <a:fillRect/>
        </a:stretch>
      </xdr:blipFill>
      <xdr:spPr>
        <a:xfrm>
          <a:off x="0" y="598515"/>
          <a:ext cx="5590540" cy="3930535"/>
        </a:xfrm>
        <a:prstGeom prst="rect">
          <a:avLst/>
        </a:prstGeom>
      </xdr:spPr>
    </xdr:pic>
    <xdr:clientData/>
  </xdr:twoCellAnchor>
</xdr:wsDr>
</file>

<file path=xl/drawings/drawing140.xml><?xml version="1.0" encoding="utf-8"?>
<c:userShapes xmlns:c="http://schemas.openxmlformats.org/drawingml/2006/chart">
  <cdr:relSizeAnchor xmlns:cdr="http://schemas.openxmlformats.org/drawingml/2006/chartDrawing">
    <cdr:from>
      <cdr:x>0</cdr:x>
      <cdr:y>0.00952</cdr:y>
    </cdr:from>
    <cdr:to>
      <cdr:x>0.15385</cdr:x>
      <cdr:y>0.07937</cdr:y>
    </cdr:to>
    <cdr:sp macro="" textlink="">
      <cdr:nvSpPr>
        <cdr:cNvPr id="2" name="TextBox 1"/>
        <cdr:cNvSpPr txBox="1"/>
      </cdr:nvSpPr>
      <cdr:spPr>
        <a:xfrm xmlns:a="http://schemas.openxmlformats.org/drawingml/2006/main">
          <a:off x="0" y="30480"/>
          <a:ext cx="914400" cy="22352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marL="0" marR="0" lvl="0" indent="0" defTabSz="914400" rtl="0" eaLnBrk="1" fontAlgn="auto" latinLnBrk="0" hangingPunct="1">
            <a:lnSpc>
              <a:spcPct val="100000"/>
            </a:lnSpc>
            <a:spcBef>
              <a:spcPts val="0"/>
            </a:spcBef>
            <a:spcAft>
              <a:spcPts val="0"/>
            </a:spcAft>
            <a:buClrTx/>
            <a:buSzTx/>
            <a:buFontTx/>
            <a:buNone/>
            <a:tabLst/>
            <a:defRPr/>
          </a:pPr>
          <a:r>
            <a:rPr lang="en-US" sz="1000" b="0" i="0" baseline="0">
              <a:effectLst/>
              <a:latin typeface="Arial" panose="020B0604020202020204" pitchFamily="34" charset="0"/>
              <a:ea typeface="+mn-ea"/>
              <a:cs typeface="Arial" panose="020B0604020202020204" pitchFamily="34" charset="0"/>
            </a:rPr>
            <a:t>Costs and Benefits (2021 $/MWh)</a:t>
          </a:r>
          <a:endParaRPr lang="en-US" sz="1000">
            <a:effectLst/>
            <a:latin typeface="Arial" panose="020B0604020202020204" pitchFamily="34" charset="0"/>
            <a:cs typeface="Arial" panose="020B0604020202020204" pitchFamily="34" charset="0"/>
          </a:endParaRPr>
        </a:p>
        <a:p xmlns:a="http://schemas.openxmlformats.org/drawingml/2006/main">
          <a:endParaRPr lang="en-US" sz="1000">
            <a:latin typeface="Arial" panose="020B0604020202020204" pitchFamily="34" charset="0"/>
            <a:cs typeface="Arial" panose="020B0604020202020204" pitchFamily="34" charset="0"/>
          </a:endParaRPr>
        </a:p>
      </cdr:txBody>
    </cdr:sp>
  </cdr:relSizeAnchor>
</c:userShapes>
</file>

<file path=xl/drawings/drawing141.xml><?xml version="1.0" encoding="utf-8"?>
<xdr:wsDr xmlns:xdr="http://schemas.openxmlformats.org/drawingml/2006/spreadsheetDrawing" xmlns:a="http://schemas.openxmlformats.org/drawingml/2006/main">
  <xdr:twoCellAnchor>
    <xdr:from>
      <xdr:col>0</xdr:col>
      <xdr:colOff>27940</xdr:colOff>
      <xdr:row>1</xdr:row>
      <xdr:rowOff>170179</xdr:rowOff>
    </xdr:from>
    <xdr:to>
      <xdr:col>7</xdr:col>
      <xdr:colOff>109220</xdr:colOff>
      <xdr:row>19</xdr:row>
      <xdr:rowOff>78739</xdr:rowOff>
    </xdr:to>
    <xdr:graphicFrame macro="">
      <xdr:nvGraphicFramePr>
        <xdr:cNvPr id="2" name="Chart 1">
          <a:extLst>
            <a:ext uri="{FF2B5EF4-FFF2-40B4-BE49-F238E27FC236}">
              <a16:creationId xmlns:a16="http://schemas.microsoft.com/office/drawing/2014/main" id="{00000000-0008-0000-4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8</xdr:col>
      <xdr:colOff>30479</xdr:colOff>
      <xdr:row>1</xdr:row>
      <xdr:rowOff>21244</xdr:rowOff>
    </xdr:from>
    <xdr:to>
      <xdr:col>15</xdr:col>
      <xdr:colOff>185270</xdr:colOff>
      <xdr:row>19</xdr:row>
      <xdr:rowOff>91440</xdr:rowOff>
    </xdr:to>
    <xdr:pic>
      <xdr:nvPicPr>
        <xdr:cNvPr id="3" name="Picture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a:stretch>
          <a:fillRect/>
        </a:stretch>
      </xdr:blipFill>
      <xdr:spPr>
        <a:xfrm>
          <a:off x="6492239" y="204124"/>
          <a:ext cx="4350871" cy="3362036"/>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xdr:from>
      <xdr:col>0</xdr:col>
      <xdr:colOff>20320</xdr:colOff>
      <xdr:row>2</xdr:row>
      <xdr:rowOff>10160</xdr:rowOff>
    </xdr:from>
    <xdr:to>
      <xdr:col>6</xdr:col>
      <xdr:colOff>820805</xdr:colOff>
      <xdr:row>19</xdr:row>
      <xdr:rowOff>101600</xdr:rowOff>
    </xdr:to>
    <xdr:grpSp>
      <xdr:nvGrpSpPr>
        <xdr:cNvPr id="3" name="Group 2">
          <a:extLst>
            <a:ext uri="{FF2B5EF4-FFF2-40B4-BE49-F238E27FC236}">
              <a16:creationId xmlns:a16="http://schemas.microsoft.com/office/drawing/2014/main" id="{00000000-0008-0000-4100-000003000000}"/>
            </a:ext>
          </a:extLst>
        </xdr:cNvPr>
        <xdr:cNvGrpSpPr/>
      </xdr:nvGrpSpPr>
      <xdr:grpSpPr>
        <a:xfrm>
          <a:off x="20320" y="375920"/>
          <a:ext cx="6083685" cy="3200400"/>
          <a:chOff x="20320" y="375920"/>
          <a:chExt cx="6083685" cy="3200400"/>
        </a:xfrm>
      </xdr:grpSpPr>
      <xdr:graphicFrame macro="">
        <xdr:nvGraphicFramePr>
          <xdr:cNvPr id="2" name="Chart 8">
            <a:extLst>
              <a:ext uri="{FF2B5EF4-FFF2-40B4-BE49-F238E27FC236}">
                <a16:creationId xmlns:a16="http://schemas.microsoft.com/office/drawing/2014/main" id="{00000000-0008-0000-4100-000002000000}"/>
              </a:ext>
            </a:extLst>
          </xdr:cNvPr>
          <xdr:cNvGraphicFramePr>
            <a:graphicFrameLocks/>
          </xdr:cNvGraphicFramePr>
        </xdr:nvGraphicFramePr>
        <xdr:xfrm>
          <a:off x="20320" y="37592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TextBox 4">
            <a:extLst>
              <a:ext uri="{FF2B5EF4-FFF2-40B4-BE49-F238E27FC236}">
                <a16:creationId xmlns:a16="http://schemas.microsoft.com/office/drawing/2014/main" id="{00000000-0008-0000-4100-000005000000}"/>
              </a:ext>
            </a:extLst>
          </xdr:cNvPr>
          <xdr:cNvSpPr txBox="1"/>
        </xdr:nvSpPr>
        <xdr:spPr>
          <a:xfrm>
            <a:off x="4843146" y="780415"/>
            <a:ext cx="1260859" cy="3872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n-US" sz="1000" baseline="0">
                <a:latin typeface="Arial" panose="020B0604020202020204" pitchFamily="34" charset="0"/>
                <a:cs typeface="Arial" panose="020B0604020202020204" pitchFamily="34" charset="0"/>
              </a:rPr>
              <a:t>Analyst projections</a:t>
            </a:r>
          </a:p>
          <a:p>
            <a:pPr algn="ctr"/>
            <a:r>
              <a:rPr lang="en-US" sz="1000" baseline="0">
                <a:latin typeface="Arial" panose="020B0604020202020204" pitchFamily="34" charset="0"/>
                <a:cs typeface="Arial" panose="020B0604020202020204" pitchFamily="34" charset="0"/>
              </a:rPr>
              <a:t>(bar = average)</a:t>
            </a:r>
            <a:endParaRPr lang="en-US" sz="1000">
              <a:latin typeface="Arial" panose="020B0604020202020204" pitchFamily="34" charset="0"/>
              <a:cs typeface="Arial" panose="020B0604020202020204" pitchFamily="34" charset="0"/>
            </a:endParaRPr>
          </a:p>
        </xdr:txBody>
      </xdr:sp>
      <xdr:cxnSp macro="">
        <xdr:nvCxnSpPr>
          <xdr:cNvPr id="6" name="Straight Arrow Connector 5">
            <a:extLst>
              <a:ext uri="{FF2B5EF4-FFF2-40B4-BE49-F238E27FC236}">
                <a16:creationId xmlns:a16="http://schemas.microsoft.com/office/drawing/2014/main" id="{00000000-0008-0000-4100-000006000000}"/>
              </a:ext>
            </a:extLst>
          </xdr:cNvPr>
          <xdr:cNvCxnSpPr/>
        </xdr:nvCxnSpPr>
        <xdr:spPr>
          <a:xfrm flipH="1">
            <a:off x="5229225" y="1123315"/>
            <a:ext cx="147320" cy="292100"/>
          </a:xfrm>
          <a:prstGeom prst="straightConnector1">
            <a:avLst/>
          </a:prstGeom>
          <a:ln>
            <a:solidFill>
              <a:schemeClr val="tx2"/>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7" name="Straight Arrow Connector 6">
            <a:extLst>
              <a:ext uri="{FF2B5EF4-FFF2-40B4-BE49-F238E27FC236}">
                <a16:creationId xmlns:a16="http://schemas.microsoft.com/office/drawing/2014/main" id="{00000000-0008-0000-4100-000007000000}"/>
              </a:ext>
            </a:extLst>
          </xdr:cNvPr>
          <xdr:cNvCxnSpPr/>
        </xdr:nvCxnSpPr>
        <xdr:spPr>
          <a:xfrm>
            <a:off x="5381625" y="1123315"/>
            <a:ext cx="274320" cy="360680"/>
          </a:xfrm>
          <a:prstGeom prst="straightConnector1">
            <a:avLst/>
          </a:prstGeom>
          <a:ln>
            <a:solidFill>
              <a:schemeClr val="tx2"/>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143.xml><?xml version="1.0" encoding="utf-8"?>
<c:userShapes xmlns:c="http://schemas.openxmlformats.org/drawingml/2006/chart">
  <cdr:relSizeAnchor xmlns:cdr="http://schemas.openxmlformats.org/drawingml/2006/chartDrawing">
    <cdr:from>
      <cdr:x>1.67746E-7</cdr:x>
      <cdr:y>0.01463</cdr:y>
    </cdr:from>
    <cdr:to>
      <cdr:x>0.2369</cdr:x>
      <cdr:y>0.08012</cdr:y>
    </cdr:to>
    <cdr:sp macro="" textlink="">
      <cdr:nvSpPr>
        <cdr:cNvPr id="32772" name="Text Box 1028"/>
        <cdr:cNvSpPr txBox="1">
          <a:spLocks xmlns:a="http://schemas.openxmlformats.org/drawingml/2006/main" noChangeArrowheads="1"/>
        </cdr:cNvSpPr>
      </cdr:nvSpPr>
      <cdr:spPr bwMode="auto">
        <a:xfrm xmlns:a="http://schemas.openxmlformats.org/drawingml/2006/main">
          <a:off x="1" y="48234"/>
          <a:ext cx="1412239" cy="215925"/>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vertOverflow="clip" vert="horz" wrap="square" lIns="27432" tIns="22860" rIns="0" bIns="22860" anchor="t" upright="1"/>
        <a:lstStyle xmlns:a="http://schemas.openxmlformats.org/drawingml/2006/main"/>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Annual</a:t>
          </a:r>
          <a:r>
            <a:rPr lang="en-US" sz="1000" b="0" i="0" u="none" strike="noStrike" baseline="0">
              <a:solidFill>
                <a:srgbClr val="000000"/>
              </a:solidFill>
              <a:latin typeface="Arial" panose="020B0604020202020204" pitchFamily="34" charset="0"/>
              <a:cs typeface="Arial" panose="020B0604020202020204" pitchFamily="34" charset="0"/>
            </a:rPr>
            <a:t> Capacity (GW)</a:t>
          </a:r>
        </a:p>
      </cdr:txBody>
    </cdr:sp>
  </cdr:relSizeAnchor>
</c:userShapes>
</file>

<file path=xl/externalLinks/_rels/externalLink1.xml.rels><?xml version="1.0" encoding="UTF-8" standalone="yes"?>
<Relationships xmlns="http://schemas.openxmlformats.org/package/2006/relationships"><Relationship Id="rId1" Type="http://schemas.openxmlformats.org/officeDocument/2006/relationships/externalLinkPath" Target="file:///G:\My%20Drive\WTMR\imports%20exports\2020\wind_related_import_figures_2020_wk_version.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G:\My%20Drive\WTMR\imports%20exports\2020\WTMR_domestic_content_ryans_magic_shee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of HTS codes &amp; changes"/>
      <sheetName val="component analysis 2018-2019"/>
      <sheetName val="import_totals_figure"/>
      <sheetName val="import_share_fig_delivered"/>
      <sheetName val="imports_by_continent"/>
      <sheetName val="imports_windrelated_real"/>
      <sheetName val="imports_windrelated_real_min"/>
      <sheetName val="imports_windrelated_real_max"/>
      <sheetName val="imports_by_country"/>
      <sheetName val="imports_exports_map"/>
      <sheetName val="imports_gensets_twrs_ctry"/>
      <sheetName val="imports_wndspecfc_by_ctry"/>
      <sheetName val="imports_units"/>
      <sheetName val="exports_alltowers_by_country"/>
      <sheetName val="exports_windgensets_by_country"/>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of HTS codes &amp; changes"/>
      <sheetName val="component analysis 2019-2020"/>
      <sheetName val="import_totals_figure"/>
      <sheetName val="import_share_fig_delivered"/>
      <sheetName val="imports_by_continent"/>
      <sheetName val="imports_windrelated_real"/>
      <sheetName val="imports_windrelated_real_min"/>
      <sheetName val="imports_windrelated_real_max"/>
      <sheetName val="exports_windgensets_by_country"/>
      <sheetName val="exports_alltowers_by_country"/>
      <sheetName val="imports_by_country"/>
      <sheetName val="imports_exports_map"/>
      <sheetName val="imports_gensets_twrs_ctry"/>
      <sheetName val="imports_wndspecfc_by_ctry"/>
      <sheetName val="imports_uni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4.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6.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1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18.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19.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20.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21.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22.bin"/></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2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25.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26.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27.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28.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2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30.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3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3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33.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34.bin"/></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125.xml"/></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35.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36.bin"/></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134.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136.xml"/></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37.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38.bin"/></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tint="0.249977111117893"/>
  </sheetPr>
  <dimension ref="A1:W61"/>
  <sheetViews>
    <sheetView tabSelected="1" zoomScale="75" zoomScaleNormal="75" workbookViewId="0">
      <selection activeCell="W20" sqref="W20"/>
    </sheetView>
  </sheetViews>
  <sheetFormatPr defaultColWidth="8.6640625" defaultRowHeight="13.2"/>
  <cols>
    <col min="1" max="4" width="8.6640625" style="676"/>
    <col min="5" max="5" width="18.109375" style="676" customWidth="1"/>
    <col min="6" max="19" width="9.109375" style="676" customWidth="1"/>
    <col min="20" max="16384" width="8.6640625" style="676"/>
  </cols>
  <sheetData>
    <row r="1" spans="1:23">
      <c r="A1" s="964"/>
      <c r="B1" s="965"/>
      <c r="C1" s="965"/>
      <c r="D1" s="965"/>
      <c r="E1" s="965"/>
      <c r="F1" s="965"/>
      <c r="G1" s="965"/>
      <c r="H1" s="965"/>
      <c r="I1" s="965"/>
      <c r="J1" s="965"/>
      <c r="K1" s="965"/>
      <c r="L1" s="965"/>
      <c r="M1" s="965"/>
      <c r="N1" s="965"/>
      <c r="O1" s="965"/>
      <c r="P1" s="965"/>
      <c r="Q1" s="965"/>
      <c r="R1" s="965"/>
      <c r="S1" s="966"/>
    </row>
    <row r="2" spans="1:23">
      <c r="A2" s="967"/>
      <c r="B2" s="968"/>
      <c r="C2" s="968"/>
      <c r="D2" s="968"/>
      <c r="E2" s="968"/>
      <c r="F2" s="968"/>
      <c r="G2" s="968"/>
      <c r="H2" s="968"/>
      <c r="I2" s="968"/>
      <c r="J2" s="968"/>
      <c r="K2" s="968"/>
      <c r="L2" s="968"/>
      <c r="M2" s="968"/>
      <c r="N2" s="968"/>
      <c r="O2" s="968"/>
      <c r="P2" s="968"/>
      <c r="Q2" s="968"/>
      <c r="R2" s="968"/>
      <c r="S2" s="969"/>
    </row>
    <row r="3" spans="1:23">
      <c r="A3" s="967"/>
      <c r="B3" s="968"/>
      <c r="C3" s="968"/>
      <c r="D3" s="968"/>
      <c r="E3" s="968"/>
      <c r="F3" s="968"/>
      <c r="G3" s="968"/>
      <c r="H3" s="968"/>
      <c r="I3" s="968"/>
      <c r="J3" s="968"/>
      <c r="K3" s="968"/>
      <c r="L3" s="968"/>
      <c r="M3" s="968"/>
      <c r="N3" s="968"/>
      <c r="O3" s="968"/>
      <c r="P3" s="968"/>
      <c r="Q3" s="968"/>
      <c r="R3" s="968"/>
      <c r="S3" s="969"/>
    </row>
    <row r="4" spans="1:23">
      <c r="A4" s="967"/>
      <c r="B4" s="968"/>
      <c r="C4" s="968"/>
      <c r="D4" s="968"/>
      <c r="E4" s="968"/>
      <c r="F4" s="968"/>
      <c r="G4" s="968"/>
      <c r="H4" s="968"/>
      <c r="I4" s="968"/>
      <c r="J4" s="968"/>
      <c r="K4" s="968"/>
      <c r="L4" s="968"/>
      <c r="M4" s="968"/>
      <c r="N4" s="968"/>
      <c r="O4" s="968"/>
      <c r="P4" s="968"/>
      <c r="Q4" s="968"/>
      <c r="R4" s="968"/>
      <c r="S4" s="969"/>
    </row>
    <row r="5" spans="1:23">
      <c r="A5" s="967"/>
      <c r="B5" s="968"/>
      <c r="C5" s="968"/>
      <c r="D5" s="968"/>
      <c r="E5" s="968"/>
      <c r="F5" s="968"/>
      <c r="G5" s="968"/>
      <c r="H5" s="968"/>
      <c r="I5" s="968"/>
      <c r="J5" s="968"/>
      <c r="K5" s="968"/>
      <c r="L5" s="968"/>
      <c r="M5" s="968"/>
      <c r="N5" s="968"/>
      <c r="O5" s="968"/>
      <c r="P5" s="968"/>
      <c r="Q5" s="968"/>
      <c r="R5" s="968"/>
      <c r="S5" s="969"/>
    </row>
    <row r="6" spans="1:23">
      <c r="A6" s="967"/>
      <c r="B6" s="968"/>
      <c r="C6" s="968"/>
      <c r="D6" s="968"/>
      <c r="E6" s="968"/>
      <c r="F6" s="968"/>
      <c r="G6" s="968"/>
      <c r="H6" s="968"/>
      <c r="I6" s="968"/>
      <c r="J6" s="968"/>
      <c r="K6" s="968"/>
      <c r="L6" s="968"/>
      <c r="M6" s="968"/>
      <c r="N6" s="968"/>
      <c r="O6" s="968"/>
      <c r="P6" s="968"/>
      <c r="Q6" s="968"/>
      <c r="R6" s="968"/>
      <c r="S6" s="969"/>
    </row>
    <row r="7" spans="1:23">
      <c r="A7" s="967"/>
      <c r="B7" s="968"/>
      <c r="C7" s="968"/>
      <c r="D7" s="968"/>
      <c r="E7" s="968"/>
      <c r="F7" s="968"/>
      <c r="G7" s="968"/>
      <c r="H7" s="968"/>
      <c r="I7" s="968"/>
      <c r="J7" s="968"/>
      <c r="K7" s="968"/>
      <c r="L7" s="968"/>
      <c r="M7" s="968"/>
      <c r="N7" s="968"/>
      <c r="O7" s="968"/>
      <c r="P7" s="968"/>
      <c r="Q7" s="968"/>
      <c r="R7" s="968"/>
      <c r="S7" s="969"/>
    </row>
    <row r="8" spans="1:23">
      <c r="A8" s="967"/>
      <c r="B8" s="968"/>
      <c r="C8" s="968"/>
      <c r="D8" s="968"/>
      <c r="E8" s="968"/>
      <c r="F8" s="968"/>
      <c r="G8" s="968"/>
      <c r="H8" s="968"/>
      <c r="I8" s="968"/>
      <c r="J8" s="968"/>
      <c r="K8" s="968"/>
      <c r="L8" s="968"/>
      <c r="M8" s="968"/>
      <c r="N8" s="968"/>
      <c r="O8" s="968"/>
      <c r="P8" s="968"/>
      <c r="Q8" s="968"/>
      <c r="R8" s="968"/>
      <c r="S8" s="969"/>
    </row>
    <row r="9" spans="1:23">
      <c r="A9" s="967"/>
      <c r="B9" s="968"/>
      <c r="C9" s="968"/>
      <c r="D9" s="968"/>
      <c r="E9" s="968"/>
      <c r="F9" s="968"/>
      <c r="G9" s="968"/>
      <c r="H9" s="968"/>
      <c r="I9" s="968"/>
      <c r="J9" s="968"/>
      <c r="K9" s="968"/>
      <c r="L9" s="968"/>
      <c r="M9" s="968"/>
      <c r="N9" s="968"/>
      <c r="O9" s="968"/>
      <c r="P9" s="968"/>
      <c r="Q9" s="968"/>
      <c r="R9" s="968"/>
      <c r="S9" s="969"/>
    </row>
    <row r="10" spans="1:23">
      <c r="A10" s="967"/>
      <c r="B10" s="968"/>
      <c r="C10" s="968"/>
      <c r="D10" s="968"/>
      <c r="E10" s="968"/>
      <c r="F10" s="968"/>
      <c r="G10" s="968"/>
      <c r="H10" s="968"/>
      <c r="I10" s="968"/>
      <c r="J10" s="968"/>
      <c r="K10" s="968"/>
      <c r="L10" s="968"/>
      <c r="M10" s="968"/>
      <c r="N10" s="968"/>
      <c r="O10" s="968"/>
      <c r="P10" s="968"/>
      <c r="Q10" s="968"/>
      <c r="R10" s="968"/>
      <c r="S10" s="969"/>
    </row>
    <row r="11" spans="1:23">
      <c r="A11" s="948"/>
      <c r="B11" s="714"/>
      <c r="C11" s="714"/>
      <c r="D11" s="714"/>
      <c r="E11" s="714"/>
      <c r="F11" s="714"/>
      <c r="G11" s="714"/>
      <c r="H11" s="714"/>
      <c r="I11" s="714"/>
      <c r="J11" s="714"/>
      <c r="K11" s="714"/>
      <c r="L11" s="714"/>
      <c r="M11" s="714"/>
      <c r="N11" s="714"/>
      <c r="O11" s="714"/>
      <c r="P11" s="714"/>
      <c r="Q11" s="714"/>
      <c r="R11" s="714"/>
      <c r="S11" s="949"/>
    </row>
    <row r="12" spans="1:23" ht="50.4">
      <c r="A12" s="948"/>
      <c r="B12" s="714"/>
      <c r="C12" s="714"/>
      <c r="D12" s="714"/>
      <c r="E12" s="714"/>
      <c r="F12" s="1086" t="s">
        <v>761</v>
      </c>
      <c r="G12" s="714"/>
      <c r="H12" s="714"/>
      <c r="I12" s="714"/>
      <c r="J12" s="714"/>
      <c r="K12" s="714"/>
      <c r="L12" s="714"/>
      <c r="M12" s="714"/>
      <c r="N12" s="714"/>
      <c r="O12" s="714"/>
      <c r="P12" s="714"/>
      <c r="Q12" s="714"/>
      <c r="R12" s="714"/>
      <c r="S12" s="949"/>
    </row>
    <row r="13" spans="1:23" ht="42.6">
      <c r="A13" s="948"/>
      <c r="B13" s="714"/>
      <c r="C13" s="714"/>
      <c r="D13" s="714"/>
      <c r="E13" s="714"/>
      <c r="F13" s="954" t="s">
        <v>789</v>
      </c>
      <c r="G13" s="714"/>
      <c r="H13" s="714"/>
      <c r="I13" s="714"/>
      <c r="J13" s="714"/>
      <c r="K13" s="714"/>
      <c r="L13" s="714"/>
      <c r="M13" s="714"/>
      <c r="N13" s="714"/>
      <c r="O13" s="714"/>
      <c r="P13" s="714"/>
      <c r="Q13" s="714"/>
      <c r="R13" s="714"/>
      <c r="S13" s="949"/>
      <c r="W13" s="748"/>
    </row>
    <row r="14" spans="1:23">
      <c r="A14" s="948"/>
      <c r="B14" s="714"/>
      <c r="C14" s="714"/>
      <c r="D14" s="714"/>
      <c r="E14" s="714"/>
      <c r="F14" s="714"/>
      <c r="G14" s="714"/>
      <c r="H14" s="714"/>
      <c r="I14" s="714"/>
      <c r="J14" s="714"/>
      <c r="K14" s="714"/>
      <c r="L14" s="714"/>
      <c r="M14" s="714"/>
      <c r="N14" s="714"/>
      <c r="O14" s="714"/>
      <c r="P14" s="714"/>
      <c r="Q14" s="714"/>
      <c r="R14" s="714"/>
      <c r="S14" s="949"/>
    </row>
    <row r="15" spans="1:23">
      <c r="A15" s="948"/>
      <c r="B15" s="714"/>
      <c r="C15" s="714"/>
      <c r="D15" s="714"/>
      <c r="E15" s="714"/>
      <c r="F15" s="714"/>
      <c r="G15" s="714"/>
      <c r="H15" s="714"/>
      <c r="I15" s="714"/>
      <c r="J15" s="714"/>
      <c r="K15" s="714"/>
      <c r="L15" s="714"/>
      <c r="M15" s="714"/>
      <c r="N15" s="714"/>
      <c r="O15" s="714"/>
      <c r="P15" s="714"/>
      <c r="Q15" s="714"/>
      <c r="R15" s="714"/>
      <c r="S15" s="949"/>
    </row>
    <row r="16" spans="1:23">
      <c r="A16" s="948"/>
      <c r="B16" s="714"/>
      <c r="C16" s="714"/>
      <c r="D16" s="714"/>
      <c r="E16" s="714"/>
      <c r="F16" s="714"/>
      <c r="G16" s="714"/>
      <c r="H16" s="714"/>
      <c r="I16" s="714"/>
      <c r="J16" s="714"/>
      <c r="K16" s="714"/>
      <c r="L16" s="714"/>
      <c r="M16" s="714"/>
      <c r="N16" s="714"/>
      <c r="O16" s="714"/>
      <c r="P16" s="714"/>
      <c r="Q16" s="714"/>
      <c r="R16" s="714"/>
      <c r="S16" s="949"/>
    </row>
    <row r="17" spans="1:19" ht="26.4">
      <c r="A17" s="948"/>
      <c r="B17" s="714"/>
      <c r="C17" s="714"/>
      <c r="D17" s="714"/>
      <c r="E17" s="714"/>
      <c r="F17" s="735" t="s">
        <v>644</v>
      </c>
      <c r="G17" s="714"/>
      <c r="H17" s="714"/>
      <c r="I17" s="714"/>
      <c r="J17" s="714"/>
      <c r="K17" s="714"/>
      <c r="L17" s="714"/>
      <c r="M17" s="714"/>
      <c r="N17" s="714"/>
      <c r="O17" s="714"/>
      <c r="P17" s="714"/>
      <c r="Q17" s="714"/>
      <c r="R17" s="714"/>
      <c r="S17" s="949"/>
    </row>
    <row r="18" spans="1:19" ht="22.8">
      <c r="A18" s="948"/>
      <c r="B18" s="714"/>
      <c r="C18" s="714"/>
      <c r="D18" s="714"/>
      <c r="E18" s="714"/>
      <c r="F18" s="735" t="s">
        <v>792</v>
      </c>
      <c r="G18" s="714"/>
      <c r="H18" s="714"/>
      <c r="I18" s="714"/>
      <c r="J18" s="714"/>
      <c r="K18" s="714"/>
      <c r="L18" s="714"/>
      <c r="M18" s="714"/>
      <c r="N18" s="714"/>
      <c r="O18" s="714"/>
      <c r="P18" s="714"/>
      <c r="Q18" s="714"/>
      <c r="R18" s="714"/>
      <c r="S18" s="949"/>
    </row>
    <row r="19" spans="1:19" ht="17.7" customHeight="1">
      <c r="A19" s="948"/>
      <c r="B19" s="714"/>
      <c r="C19" s="714"/>
      <c r="D19" s="714"/>
      <c r="E19" s="714"/>
      <c r="F19" s="715"/>
      <c r="G19" s="714"/>
      <c r="H19" s="714"/>
      <c r="I19" s="714"/>
      <c r="J19" s="714"/>
      <c r="K19" s="714"/>
      <c r="L19" s="714"/>
      <c r="M19" s="714"/>
      <c r="N19" s="714"/>
      <c r="O19" s="714"/>
      <c r="P19" s="714"/>
      <c r="Q19" s="714"/>
      <c r="R19" s="714"/>
      <c r="S19" s="949"/>
    </row>
    <row r="20" spans="1:19" ht="24">
      <c r="A20" s="948"/>
      <c r="B20" s="714"/>
      <c r="C20" s="714"/>
      <c r="D20" s="714"/>
      <c r="E20" s="714"/>
      <c r="F20" s="715" t="s">
        <v>633</v>
      </c>
      <c r="G20" s="714"/>
      <c r="H20" s="714"/>
      <c r="I20" s="714"/>
      <c r="J20" s="714"/>
      <c r="K20" s="714"/>
      <c r="L20" s="714"/>
      <c r="M20" s="714"/>
      <c r="N20" s="714"/>
      <c r="O20" s="714"/>
      <c r="P20" s="714"/>
      <c r="Q20" s="714"/>
      <c r="R20" s="714"/>
      <c r="S20" s="949"/>
    </row>
    <row r="21" spans="1:19" ht="17.399999999999999">
      <c r="A21" s="948"/>
      <c r="B21" s="714"/>
      <c r="C21" s="714"/>
      <c r="D21" s="714"/>
      <c r="E21" s="714"/>
      <c r="F21" s="716" t="s">
        <v>634</v>
      </c>
      <c r="G21" s="714"/>
      <c r="H21" s="714"/>
      <c r="I21" s="714"/>
      <c r="J21" s="714"/>
      <c r="K21" s="714"/>
      <c r="L21" s="714"/>
      <c r="M21" s="714"/>
      <c r="N21" s="714"/>
      <c r="O21" s="714"/>
      <c r="P21" s="714"/>
      <c r="Q21" s="714"/>
      <c r="R21" s="714"/>
      <c r="S21" s="949"/>
    </row>
    <row r="22" spans="1:19">
      <c r="A22" s="948"/>
      <c r="B22" s="714"/>
      <c r="C22" s="714"/>
      <c r="D22" s="714"/>
      <c r="E22" s="714"/>
      <c r="F22" s="714"/>
      <c r="G22" s="714"/>
      <c r="H22" s="714"/>
      <c r="I22" s="714"/>
      <c r="J22" s="714"/>
      <c r="K22" s="714"/>
      <c r="L22" s="714"/>
      <c r="M22" s="714"/>
      <c r="N22" s="714"/>
      <c r="O22" s="714"/>
      <c r="P22" s="714"/>
      <c r="Q22" s="714"/>
      <c r="R22" s="714"/>
      <c r="S22" s="949"/>
    </row>
    <row r="23" spans="1:19" ht="24" customHeight="1">
      <c r="A23" s="948"/>
      <c r="B23" s="714"/>
      <c r="C23" s="714"/>
      <c r="D23" s="714"/>
      <c r="E23" s="714"/>
      <c r="F23" s="946" t="s">
        <v>790</v>
      </c>
      <c r="G23" s="714"/>
      <c r="H23" s="714"/>
      <c r="I23" s="714"/>
      <c r="J23" s="714"/>
      <c r="K23" s="714"/>
      <c r="L23" s="714"/>
      <c r="M23" s="714"/>
      <c r="N23" s="714"/>
      <c r="O23" s="714"/>
      <c r="P23" s="714"/>
      <c r="Q23" s="714"/>
      <c r="R23" s="714"/>
      <c r="S23" s="949"/>
    </row>
    <row r="24" spans="1:19" ht="18" customHeight="1">
      <c r="A24" s="948"/>
      <c r="B24" s="714"/>
      <c r="C24" s="714"/>
      <c r="D24" s="714"/>
      <c r="E24" s="714"/>
      <c r="F24" s="714"/>
      <c r="G24" s="714"/>
      <c r="H24" s="714"/>
      <c r="I24" s="714"/>
      <c r="J24" s="714"/>
      <c r="K24" s="714"/>
      <c r="L24" s="714"/>
      <c r="M24" s="714"/>
      <c r="N24" s="714"/>
      <c r="O24" s="714"/>
      <c r="P24" s="714"/>
      <c r="Q24" s="714"/>
      <c r="R24" s="714"/>
      <c r="S24" s="949"/>
    </row>
    <row r="25" spans="1:19" ht="15.45" customHeight="1">
      <c r="A25" s="948"/>
      <c r="B25" s="714"/>
      <c r="C25" s="714"/>
      <c r="D25" s="714"/>
      <c r="E25" s="714"/>
      <c r="F25" s="714"/>
      <c r="G25" s="714"/>
      <c r="H25" s="714"/>
      <c r="I25" s="714"/>
      <c r="J25" s="714"/>
      <c r="K25" s="714"/>
      <c r="L25" s="714"/>
      <c r="M25" s="714"/>
      <c r="N25" s="714"/>
      <c r="O25" s="714"/>
      <c r="P25" s="714"/>
      <c r="Q25" s="714"/>
      <c r="R25" s="714"/>
      <c r="S25" s="949"/>
    </row>
    <row r="26" spans="1:19" ht="15.45" customHeight="1">
      <c r="A26" s="948"/>
      <c r="B26" s="714"/>
      <c r="C26" s="714"/>
      <c r="D26" s="714"/>
      <c r="E26" s="714"/>
      <c r="F26" s="955" t="s">
        <v>637</v>
      </c>
      <c r="G26" s="717"/>
      <c r="H26" s="717"/>
      <c r="I26" s="717"/>
      <c r="J26" s="717"/>
      <c r="K26" s="717"/>
      <c r="L26" s="717"/>
      <c r="M26" s="717"/>
      <c r="N26" s="717"/>
      <c r="O26" s="717"/>
      <c r="P26" s="718"/>
      <c r="Q26" s="718"/>
      <c r="R26" s="714"/>
      <c r="S26" s="949"/>
    </row>
    <row r="27" spans="1:19" ht="15.45" customHeight="1">
      <c r="A27" s="948"/>
      <c r="B27" s="714"/>
      <c r="C27" s="714"/>
      <c r="D27" s="714"/>
      <c r="E27" s="714"/>
      <c r="F27" s="956"/>
      <c r="G27" s="717"/>
      <c r="H27" s="717"/>
      <c r="I27" s="717"/>
      <c r="J27" s="717"/>
      <c r="K27" s="717"/>
      <c r="L27" s="717"/>
      <c r="M27" s="717"/>
      <c r="N27" s="717"/>
      <c r="O27" s="717"/>
      <c r="P27" s="718"/>
      <c r="Q27" s="718"/>
      <c r="R27" s="714"/>
      <c r="S27" s="949"/>
    </row>
    <row r="28" spans="1:19" ht="17.399999999999999">
      <c r="A28" s="948"/>
      <c r="B28" s="714"/>
      <c r="C28" s="714"/>
      <c r="D28" s="714"/>
      <c r="E28" s="714"/>
      <c r="F28" s="957" t="s">
        <v>638</v>
      </c>
      <c r="G28" s="714"/>
      <c r="H28" s="714"/>
      <c r="I28" s="714"/>
      <c r="J28" s="714"/>
      <c r="K28" s="714"/>
      <c r="L28" s="714"/>
      <c r="M28" s="714"/>
      <c r="N28" s="714"/>
      <c r="O28" s="714"/>
      <c r="P28" s="714"/>
      <c r="Q28" s="714"/>
      <c r="R28" s="714"/>
      <c r="S28" s="949"/>
    </row>
    <row r="29" spans="1:19">
      <c r="A29" s="1503" t="s">
        <v>1009</v>
      </c>
      <c r="B29" s="714"/>
      <c r="C29" s="714"/>
      <c r="D29" s="714"/>
      <c r="E29" s="714"/>
      <c r="F29" s="956"/>
      <c r="G29" s="714"/>
      <c r="H29" s="714"/>
      <c r="I29" s="714"/>
      <c r="J29" s="714"/>
      <c r="K29" s="714"/>
      <c r="L29" s="714"/>
      <c r="M29" s="714"/>
      <c r="N29" s="714"/>
      <c r="O29" s="714"/>
      <c r="P29" s="714"/>
      <c r="Q29" s="714"/>
      <c r="R29" s="714"/>
      <c r="S29" s="949"/>
    </row>
    <row r="30" spans="1:19">
      <c r="A30" s="1094"/>
      <c r="B30" s="714"/>
      <c r="C30" s="714"/>
      <c r="D30" s="714"/>
      <c r="E30" s="714"/>
      <c r="F30" s="714"/>
      <c r="G30" s="714"/>
      <c r="H30" s="714"/>
      <c r="I30" s="714"/>
      <c r="J30" s="714"/>
      <c r="K30" s="714"/>
      <c r="L30" s="714"/>
      <c r="M30" s="714"/>
      <c r="N30" s="714"/>
      <c r="O30" s="714"/>
      <c r="P30" s="714"/>
      <c r="Q30" s="714"/>
      <c r="R30" s="714"/>
      <c r="S30" s="949"/>
    </row>
    <row r="31" spans="1:19">
      <c r="A31" s="948"/>
      <c r="B31" s="714"/>
      <c r="C31" s="714"/>
      <c r="D31" s="714"/>
      <c r="E31" s="714"/>
      <c r="F31" s="714"/>
      <c r="G31" s="714"/>
      <c r="H31" s="714"/>
      <c r="I31" s="714"/>
      <c r="J31" s="714"/>
      <c r="K31" s="714"/>
      <c r="L31" s="714"/>
      <c r="M31" s="714"/>
      <c r="N31" s="714"/>
      <c r="O31" s="714"/>
      <c r="P31" s="714"/>
      <c r="Q31" s="714"/>
      <c r="R31" s="714"/>
      <c r="S31" s="949"/>
    </row>
    <row r="32" spans="1:19" s="719" customFormat="1" ht="16.95" customHeight="1">
      <c r="A32" s="1529" t="s">
        <v>639</v>
      </c>
      <c r="B32" s="1530"/>
      <c r="C32" s="1530"/>
      <c r="D32" s="1530"/>
      <c r="E32" s="1530"/>
      <c r="F32" s="1530"/>
      <c r="G32" s="1530"/>
      <c r="H32" s="1530"/>
      <c r="I32" s="1530"/>
      <c r="J32" s="1530"/>
      <c r="K32" s="1530"/>
      <c r="L32" s="1530"/>
      <c r="M32" s="1530"/>
      <c r="N32" s="1530"/>
      <c r="O32" s="1530"/>
      <c r="P32" s="1530"/>
      <c r="Q32" s="1530"/>
      <c r="R32" s="1530"/>
      <c r="S32" s="1531"/>
    </row>
    <row r="33" spans="1:19" s="719" customFormat="1" ht="30.45" customHeight="1">
      <c r="A33" s="1532" t="s">
        <v>793</v>
      </c>
      <c r="B33" s="1533"/>
      <c r="C33" s="1533"/>
      <c r="D33" s="1533"/>
      <c r="E33" s="1533"/>
      <c r="F33" s="1533"/>
      <c r="G33" s="1533"/>
      <c r="H33" s="1533"/>
      <c r="I33" s="1533"/>
      <c r="J33" s="1533"/>
      <c r="K33" s="1533"/>
      <c r="L33" s="1533"/>
      <c r="M33" s="1533"/>
      <c r="N33" s="1533"/>
      <c r="O33" s="1533"/>
      <c r="P33" s="1533"/>
      <c r="Q33" s="1533"/>
      <c r="R33" s="1533"/>
      <c r="S33" s="1534"/>
    </row>
    <row r="34" spans="1:19">
      <c r="A34" s="958"/>
      <c r="B34" s="956"/>
      <c r="C34" s="956"/>
      <c r="D34" s="956"/>
      <c r="E34" s="956"/>
      <c r="F34" s="956"/>
      <c r="G34" s="956"/>
      <c r="H34" s="956"/>
      <c r="I34" s="956"/>
      <c r="J34" s="956"/>
      <c r="K34" s="956"/>
      <c r="L34" s="956"/>
      <c r="M34" s="956"/>
      <c r="N34" s="956"/>
      <c r="O34" s="956"/>
      <c r="P34" s="956"/>
      <c r="Q34" s="956"/>
      <c r="R34" s="956"/>
      <c r="S34" s="959"/>
    </row>
    <row r="35" spans="1:19" ht="15.6">
      <c r="A35" s="960" t="s">
        <v>640</v>
      </c>
      <c r="B35" s="956"/>
      <c r="C35" s="956"/>
      <c r="D35" s="956"/>
      <c r="E35" s="956"/>
      <c r="F35" s="956"/>
      <c r="G35" s="956"/>
      <c r="H35" s="956"/>
      <c r="I35" s="956"/>
      <c r="J35" s="956"/>
      <c r="K35" s="956"/>
      <c r="L35" s="956"/>
      <c r="M35" s="956"/>
      <c r="N35" s="956"/>
      <c r="O35" s="956"/>
      <c r="P35" s="956"/>
      <c r="Q35" s="956"/>
      <c r="R35" s="956"/>
      <c r="S35" s="959"/>
    </row>
    <row r="36" spans="1:19" ht="13.8">
      <c r="A36" s="961" t="s">
        <v>663</v>
      </c>
      <c r="B36" s="956"/>
      <c r="C36" s="956"/>
      <c r="D36" s="956"/>
      <c r="E36" s="956"/>
      <c r="F36" s="956"/>
      <c r="G36" s="956"/>
      <c r="H36" s="956"/>
      <c r="I36" s="956"/>
      <c r="J36" s="956"/>
      <c r="K36" s="956"/>
      <c r="L36" s="956"/>
      <c r="M36" s="956"/>
      <c r="N36" s="956"/>
      <c r="O36" s="956"/>
      <c r="P36" s="956"/>
      <c r="Q36" s="956"/>
      <c r="R36" s="956"/>
      <c r="S36" s="959"/>
    </row>
    <row r="37" spans="1:19" ht="13.8">
      <c r="A37" s="950" t="s">
        <v>664</v>
      </c>
      <c r="B37" s="956"/>
      <c r="C37" s="956"/>
      <c r="D37" s="956"/>
      <c r="E37" s="956"/>
      <c r="F37" s="956"/>
      <c r="G37" s="956"/>
      <c r="H37" s="956"/>
      <c r="I37" s="956"/>
      <c r="J37" s="956"/>
      <c r="K37" s="956"/>
      <c r="L37" s="956"/>
      <c r="M37" s="956"/>
      <c r="N37" s="956"/>
      <c r="O37" s="956"/>
      <c r="P37" s="956"/>
      <c r="Q37" s="956"/>
      <c r="R37" s="956"/>
      <c r="S37" s="959"/>
    </row>
    <row r="38" spans="1:19" ht="13.8">
      <c r="A38" s="950" t="s">
        <v>665</v>
      </c>
      <c r="B38" s="956"/>
      <c r="C38" s="956"/>
      <c r="D38" s="956"/>
      <c r="E38" s="956"/>
      <c r="F38" s="956"/>
      <c r="G38" s="956"/>
      <c r="H38" s="956"/>
      <c r="I38" s="956"/>
      <c r="J38" s="956"/>
      <c r="K38" s="956"/>
      <c r="L38" s="956"/>
      <c r="M38" s="956"/>
      <c r="N38" s="956"/>
      <c r="O38" s="956"/>
      <c r="P38" s="956"/>
      <c r="Q38" s="956"/>
      <c r="R38" s="956"/>
      <c r="S38" s="959"/>
    </row>
    <row r="39" spans="1:19" ht="13.8">
      <c r="A39" s="950" t="s">
        <v>666</v>
      </c>
      <c r="B39" s="956"/>
      <c r="C39" s="956"/>
      <c r="D39" s="956"/>
      <c r="E39" s="956"/>
      <c r="F39" s="956"/>
      <c r="G39" s="956"/>
      <c r="H39" s="956"/>
      <c r="I39" s="956"/>
      <c r="J39" s="956"/>
      <c r="K39" s="956"/>
      <c r="L39" s="956"/>
      <c r="M39" s="956"/>
      <c r="N39" s="956"/>
      <c r="O39" s="956"/>
      <c r="P39" s="956"/>
      <c r="Q39" s="956"/>
      <c r="R39" s="956"/>
      <c r="S39" s="959"/>
    </row>
    <row r="40" spans="1:19" ht="13.8">
      <c r="A40" s="950" t="s">
        <v>667</v>
      </c>
      <c r="B40" s="956"/>
      <c r="C40" s="956"/>
      <c r="D40" s="956"/>
      <c r="E40" s="956"/>
      <c r="F40" s="956"/>
      <c r="G40" s="956"/>
      <c r="H40" s="956"/>
      <c r="I40" s="956"/>
      <c r="J40" s="956"/>
      <c r="K40" s="956"/>
      <c r="L40" s="956"/>
      <c r="M40" s="956"/>
      <c r="N40" s="956"/>
      <c r="O40" s="956"/>
      <c r="P40" s="956"/>
      <c r="Q40" s="956"/>
      <c r="R40" s="956"/>
      <c r="S40" s="959"/>
    </row>
    <row r="41" spans="1:19" ht="13.8">
      <c r="A41" s="950" t="s">
        <v>668</v>
      </c>
      <c r="B41" s="956"/>
      <c r="C41" s="956"/>
      <c r="D41" s="956"/>
      <c r="E41" s="956"/>
      <c r="F41" s="956"/>
      <c r="G41" s="956"/>
      <c r="H41" s="956"/>
      <c r="I41" s="956"/>
      <c r="J41" s="956"/>
      <c r="K41" s="956"/>
      <c r="L41" s="956"/>
      <c r="M41" s="956"/>
      <c r="N41" s="956"/>
      <c r="O41" s="956"/>
      <c r="P41" s="956"/>
      <c r="Q41" s="956"/>
      <c r="R41" s="956"/>
      <c r="S41" s="959"/>
    </row>
    <row r="42" spans="1:19" ht="13.8">
      <c r="A42" s="950" t="s">
        <v>733</v>
      </c>
      <c r="B42" s="956"/>
      <c r="C42" s="956"/>
      <c r="D42" s="956"/>
      <c r="E42" s="956"/>
      <c r="F42" s="956"/>
      <c r="G42" s="956"/>
      <c r="H42" s="956"/>
      <c r="I42" s="956"/>
      <c r="J42" s="956"/>
      <c r="K42" s="956"/>
      <c r="L42" s="956"/>
      <c r="M42" s="956"/>
      <c r="N42" s="956"/>
      <c r="O42" s="956"/>
      <c r="P42" s="956"/>
      <c r="Q42" s="956"/>
      <c r="R42" s="956"/>
      <c r="S42" s="959"/>
    </row>
    <row r="43" spans="1:19" ht="13.8">
      <c r="A43" s="950" t="s">
        <v>670</v>
      </c>
      <c r="B43" s="956"/>
      <c r="C43" s="956"/>
      <c r="D43" s="956"/>
      <c r="E43" s="956"/>
      <c r="F43" s="956"/>
      <c r="G43" s="956"/>
      <c r="H43" s="956"/>
      <c r="I43" s="956"/>
      <c r="J43" s="956"/>
      <c r="K43" s="956"/>
      <c r="L43" s="956"/>
      <c r="M43" s="956"/>
      <c r="N43" s="956"/>
      <c r="O43" s="956"/>
      <c r="P43" s="956"/>
      <c r="Q43" s="956"/>
      <c r="R43" s="956"/>
      <c r="S43" s="959"/>
    </row>
    <row r="44" spans="1:19" ht="13.8">
      <c r="A44" s="961"/>
      <c r="B44" s="956"/>
      <c r="C44" s="956"/>
      <c r="D44" s="956"/>
      <c r="E44" s="956"/>
      <c r="F44" s="956"/>
      <c r="G44" s="956"/>
      <c r="H44" s="956"/>
      <c r="I44" s="956"/>
      <c r="J44" s="956"/>
      <c r="K44" s="956"/>
      <c r="L44" s="956"/>
      <c r="M44" s="956"/>
      <c r="N44" s="956"/>
      <c r="O44" s="956"/>
      <c r="P44" s="956"/>
      <c r="Q44" s="956"/>
      <c r="R44" s="956"/>
      <c r="S44" s="959"/>
    </row>
    <row r="45" spans="1:19" ht="15.6">
      <c r="A45" s="962" t="s">
        <v>636</v>
      </c>
      <c r="B45" s="956"/>
      <c r="C45" s="956"/>
      <c r="D45" s="956"/>
      <c r="E45" s="956"/>
      <c r="F45" s="956"/>
      <c r="G45" s="956"/>
      <c r="H45" s="956"/>
      <c r="I45" s="956"/>
      <c r="J45" s="956"/>
      <c r="K45" s="956"/>
      <c r="L45" s="956"/>
      <c r="M45" s="956"/>
      <c r="N45" s="956"/>
      <c r="O45" s="956"/>
      <c r="P45" s="956"/>
      <c r="Q45" s="956"/>
      <c r="R45" s="956"/>
      <c r="S45" s="959"/>
    </row>
    <row r="46" spans="1:19" ht="30.45" customHeight="1">
      <c r="A46" s="1526" t="s">
        <v>671</v>
      </c>
      <c r="B46" s="1527"/>
      <c r="C46" s="1527"/>
      <c r="D46" s="1527"/>
      <c r="E46" s="1527"/>
      <c r="F46" s="1527"/>
      <c r="G46" s="1527"/>
      <c r="H46" s="1527"/>
      <c r="I46" s="1527"/>
      <c r="J46" s="1527"/>
      <c r="K46" s="1527"/>
      <c r="L46" s="1527"/>
      <c r="M46" s="1527"/>
      <c r="N46" s="1527"/>
      <c r="O46" s="1527"/>
      <c r="P46" s="1527"/>
      <c r="Q46" s="1527"/>
      <c r="R46" s="1527"/>
      <c r="S46" s="1528"/>
    </row>
    <row r="47" spans="1:19">
      <c r="A47" s="963"/>
      <c r="B47" s="956"/>
      <c r="C47" s="956"/>
      <c r="D47" s="956"/>
      <c r="E47" s="956"/>
      <c r="F47" s="956"/>
      <c r="G47" s="956"/>
      <c r="H47" s="956"/>
      <c r="I47" s="956"/>
      <c r="J47" s="956"/>
      <c r="K47" s="956"/>
      <c r="L47" s="956"/>
      <c r="M47" s="956"/>
      <c r="N47" s="956"/>
      <c r="O47" s="956"/>
      <c r="P47" s="956"/>
      <c r="Q47" s="956"/>
      <c r="R47" s="956"/>
      <c r="S47" s="959"/>
    </row>
    <row r="48" spans="1:19" ht="15.6">
      <c r="A48" s="962" t="s">
        <v>635</v>
      </c>
      <c r="B48" s="956"/>
      <c r="C48" s="956"/>
      <c r="D48" s="956"/>
      <c r="E48" s="956"/>
      <c r="F48" s="956"/>
      <c r="G48" s="956"/>
      <c r="H48" s="956"/>
      <c r="I48" s="956"/>
      <c r="J48" s="956"/>
      <c r="K48" s="956"/>
      <c r="L48" s="956"/>
      <c r="M48" s="956"/>
      <c r="N48" s="956"/>
      <c r="O48" s="956"/>
      <c r="P48" s="956"/>
      <c r="Q48" s="956"/>
      <c r="R48" s="956"/>
      <c r="S48" s="959"/>
    </row>
    <row r="49" spans="1:21" ht="69.599999999999994" customHeight="1">
      <c r="A49" s="1523" t="s">
        <v>726</v>
      </c>
      <c r="B49" s="1524"/>
      <c r="C49" s="1524"/>
      <c r="D49" s="1524"/>
      <c r="E49" s="1524"/>
      <c r="F49" s="1524"/>
      <c r="G49" s="1524"/>
      <c r="H49" s="1524"/>
      <c r="I49" s="1524"/>
      <c r="J49" s="1524"/>
      <c r="K49" s="1524"/>
      <c r="L49" s="1524"/>
      <c r="M49" s="1524"/>
      <c r="N49" s="1524"/>
      <c r="O49" s="1524"/>
      <c r="P49" s="1524"/>
      <c r="Q49" s="1524"/>
      <c r="R49" s="1524"/>
      <c r="S49" s="1525"/>
    </row>
    <row r="50" spans="1:21" ht="13.8" thickBot="1">
      <c r="A50" s="951"/>
      <c r="B50" s="952"/>
      <c r="C50" s="952"/>
      <c r="D50" s="952"/>
      <c r="E50" s="952"/>
      <c r="F50" s="952"/>
      <c r="G50" s="952"/>
      <c r="H50" s="952"/>
      <c r="I50" s="952"/>
      <c r="J50" s="952"/>
      <c r="K50" s="952"/>
      <c r="L50" s="952"/>
      <c r="M50" s="952"/>
      <c r="N50" s="952"/>
      <c r="O50" s="952"/>
      <c r="P50" s="952"/>
      <c r="Q50" s="952"/>
      <c r="R50" s="952"/>
      <c r="S50" s="953"/>
    </row>
    <row r="53" spans="1:21">
      <c r="U53" s="714"/>
    </row>
    <row r="54" spans="1:21">
      <c r="U54" s="714"/>
    </row>
    <row r="55" spans="1:21">
      <c r="U55" s="714"/>
    </row>
    <row r="56" spans="1:21">
      <c r="U56" s="714"/>
    </row>
    <row r="57" spans="1:21">
      <c r="U57" s="714"/>
    </row>
    <row r="58" spans="1:21">
      <c r="U58" s="714"/>
    </row>
    <row r="59" spans="1:21">
      <c r="U59" s="714"/>
    </row>
    <row r="60" spans="1:21">
      <c r="U60" s="714"/>
    </row>
    <row r="61" spans="1:21">
      <c r="U61" s="714"/>
    </row>
  </sheetData>
  <mergeCells count="4">
    <mergeCell ref="A49:S49"/>
    <mergeCell ref="A46:S46"/>
    <mergeCell ref="A32:S32"/>
    <mergeCell ref="A33:S33"/>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tTOC">
    <tabColor theme="1" tint="0.249977111117893"/>
  </sheetPr>
  <dimension ref="B2:C67"/>
  <sheetViews>
    <sheetView showGridLines="0" zoomScale="75" zoomScaleNormal="75" workbookViewId="0">
      <selection activeCell="F60" sqref="F60"/>
    </sheetView>
  </sheetViews>
  <sheetFormatPr defaultColWidth="8.6640625" defaultRowHeight="13.2"/>
  <cols>
    <col min="1" max="1" width="4.6640625" customWidth="1"/>
    <col min="2" max="2" width="5.5546875" customWidth="1"/>
    <col min="3" max="3" width="32.109375" customWidth="1"/>
  </cols>
  <sheetData>
    <row r="2" spans="2:3" ht="15.45" customHeight="1">
      <c r="B2" s="660" t="s">
        <v>545</v>
      </c>
    </row>
    <row r="4" spans="2:3">
      <c r="B4" s="662" t="s">
        <v>546</v>
      </c>
      <c r="C4" s="659" t="s">
        <v>547</v>
      </c>
    </row>
    <row r="5" spans="2:3">
      <c r="B5">
        <v>1</v>
      </c>
      <c r="C5" s="661" t="s">
        <v>607</v>
      </c>
    </row>
    <row r="6" spans="2:3">
      <c r="B6">
        <v>2</v>
      </c>
      <c r="C6" s="661" t="s">
        <v>548</v>
      </c>
    </row>
    <row r="7" spans="2:3">
      <c r="B7">
        <v>3</v>
      </c>
      <c r="C7" s="661" t="s">
        <v>549</v>
      </c>
    </row>
    <row r="8" spans="2:3">
      <c r="B8">
        <v>4</v>
      </c>
      <c r="C8" s="661" t="s">
        <v>904</v>
      </c>
    </row>
    <row r="9" spans="2:3">
      <c r="B9">
        <v>5</v>
      </c>
      <c r="C9" s="661" t="s">
        <v>550</v>
      </c>
    </row>
    <row r="10" spans="2:3">
      <c r="B10">
        <v>6</v>
      </c>
      <c r="C10" s="661" t="s">
        <v>551</v>
      </c>
    </row>
    <row r="11" spans="2:3">
      <c r="B11">
        <v>7</v>
      </c>
      <c r="C11" s="661" t="s">
        <v>552</v>
      </c>
    </row>
    <row r="12" spans="2:3">
      <c r="B12">
        <v>8</v>
      </c>
      <c r="C12" s="661" t="s">
        <v>601</v>
      </c>
    </row>
    <row r="13" spans="2:3">
      <c r="B13">
        <v>9</v>
      </c>
      <c r="C13" s="661" t="s">
        <v>1001</v>
      </c>
    </row>
    <row r="14" spans="2:3">
      <c r="B14">
        <v>10</v>
      </c>
      <c r="C14" s="661" t="s">
        <v>553</v>
      </c>
    </row>
    <row r="15" spans="2:3">
      <c r="B15">
        <v>11</v>
      </c>
      <c r="C15" s="661" t="s">
        <v>554</v>
      </c>
    </row>
    <row r="16" spans="2:3">
      <c r="B16">
        <v>12</v>
      </c>
      <c r="C16" s="661" t="s">
        <v>555</v>
      </c>
    </row>
    <row r="17" spans="2:3">
      <c r="B17">
        <v>13</v>
      </c>
      <c r="C17" s="661" t="s">
        <v>556</v>
      </c>
    </row>
    <row r="18" spans="2:3">
      <c r="B18">
        <v>14</v>
      </c>
      <c r="C18" s="661" t="s">
        <v>699</v>
      </c>
    </row>
    <row r="19" spans="2:3">
      <c r="B19">
        <v>15</v>
      </c>
      <c r="C19" s="661" t="s">
        <v>557</v>
      </c>
    </row>
    <row r="20" spans="2:3">
      <c r="B20">
        <v>16</v>
      </c>
      <c r="C20" s="661" t="s">
        <v>558</v>
      </c>
    </row>
    <row r="21" spans="2:3">
      <c r="B21">
        <v>17</v>
      </c>
      <c r="C21" s="661" t="s">
        <v>559</v>
      </c>
    </row>
    <row r="22" spans="2:3">
      <c r="B22">
        <v>18</v>
      </c>
      <c r="C22" s="661" t="s">
        <v>560</v>
      </c>
    </row>
    <row r="23" spans="2:3">
      <c r="B23">
        <v>19</v>
      </c>
      <c r="C23" s="661" t="s">
        <v>561</v>
      </c>
    </row>
    <row r="24" spans="2:3">
      <c r="B24">
        <v>20</v>
      </c>
      <c r="C24" s="661" t="s">
        <v>562</v>
      </c>
    </row>
    <row r="25" spans="2:3">
      <c r="B25">
        <v>21</v>
      </c>
      <c r="C25" s="661" t="s">
        <v>812</v>
      </c>
    </row>
    <row r="26" spans="2:3">
      <c r="B26">
        <v>22</v>
      </c>
      <c r="C26" s="661" t="s">
        <v>563</v>
      </c>
    </row>
    <row r="27" spans="2:3">
      <c r="B27">
        <v>23</v>
      </c>
      <c r="C27" s="661" t="s">
        <v>813</v>
      </c>
    </row>
    <row r="28" spans="2:3">
      <c r="B28">
        <v>24</v>
      </c>
      <c r="C28" s="661" t="s">
        <v>564</v>
      </c>
    </row>
    <row r="29" spans="2:3">
      <c r="B29">
        <v>25</v>
      </c>
      <c r="C29" s="661" t="s">
        <v>565</v>
      </c>
    </row>
    <row r="30" spans="2:3">
      <c r="B30">
        <v>26</v>
      </c>
      <c r="C30" s="661" t="s">
        <v>566</v>
      </c>
    </row>
    <row r="31" spans="2:3">
      <c r="B31">
        <v>27</v>
      </c>
      <c r="C31" s="661" t="s">
        <v>567</v>
      </c>
    </row>
    <row r="32" spans="2:3">
      <c r="B32">
        <v>28</v>
      </c>
      <c r="C32" s="661" t="s">
        <v>931</v>
      </c>
    </row>
    <row r="33" spans="2:3">
      <c r="B33">
        <v>29</v>
      </c>
      <c r="C33" s="661" t="s">
        <v>932</v>
      </c>
    </row>
    <row r="34" spans="2:3">
      <c r="B34">
        <v>30</v>
      </c>
      <c r="C34" s="661" t="s">
        <v>568</v>
      </c>
    </row>
    <row r="35" spans="2:3">
      <c r="B35">
        <v>31</v>
      </c>
      <c r="C35" s="661" t="s">
        <v>603</v>
      </c>
    </row>
    <row r="36" spans="2:3">
      <c r="B36">
        <v>32</v>
      </c>
      <c r="C36" s="661" t="s">
        <v>604</v>
      </c>
    </row>
    <row r="37" spans="2:3">
      <c r="B37">
        <v>33</v>
      </c>
      <c r="C37" s="661" t="s">
        <v>1002</v>
      </c>
    </row>
    <row r="38" spans="2:3">
      <c r="B38">
        <v>34</v>
      </c>
      <c r="C38" s="661" t="s">
        <v>791</v>
      </c>
    </row>
    <row r="39" spans="2:3">
      <c r="B39">
        <v>35</v>
      </c>
      <c r="C39" s="661" t="s">
        <v>933</v>
      </c>
    </row>
    <row r="40" spans="2:3">
      <c r="B40">
        <v>36</v>
      </c>
      <c r="C40" s="661" t="s">
        <v>569</v>
      </c>
    </row>
    <row r="41" spans="2:3">
      <c r="B41">
        <v>37</v>
      </c>
      <c r="C41" s="661" t="s">
        <v>570</v>
      </c>
    </row>
    <row r="42" spans="2:3">
      <c r="B42">
        <v>38</v>
      </c>
      <c r="C42" s="661" t="s">
        <v>701</v>
      </c>
    </row>
    <row r="43" spans="2:3">
      <c r="B43">
        <v>39</v>
      </c>
      <c r="C43" s="661" t="s">
        <v>571</v>
      </c>
    </row>
    <row r="44" spans="2:3">
      <c r="B44">
        <v>40</v>
      </c>
      <c r="C44" s="661" t="s">
        <v>572</v>
      </c>
    </row>
    <row r="45" spans="2:3">
      <c r="B45">
        <v>41</v>
      </c>
      <c r="C45" s="661" t="s">
        <v>573</v>
      </c>
    </row>
    <row r="46" spans="2:3">
      <c r="B46">
        <v>42</v>
      </c>
      <c r="C46" s="661" t="s">
        <v>574</v>
      </c>
    </row>
    <row r="47" spans="2:3">
      <c r="B47">
        <v>43</v>
      </c>
      <c r="C47" s="661" t="s">
        <v>575</v>
      </c>
    </row>
    <row r="48" spans="2:3">
      <c r="B48">
        <v>44</v>
      </c>
      <c r="C48" s="661" t="s">
        <v>632</v>
      </c>
    </row>
    <row r="49" spans="2:3">
      <c r="B49">
        <v>45</v>
      </c>
      <c r="C49" s="661" t="s">
        <v>879</v>
      </c>
    </row>
    <row r="50" spans="2:3">
      <c r="B50">
        <v>46</v>
      </c>
      <c r="C50" s="661" t="s">
        <v>576</v>
      </c>
    </row>
    <row r="51" spans="2:3">
      <c r="B51">
        <v>47</v>
      </c>
      <c r="C51" s="661" t="s">
        <v>577</v>
      </c>
    </row>
    <row r="52" spans="2:3">
      <c r="B52">
        <v>48</v>
      </c>
      <c r="C52" s="661" t="s">
        <v>578</v>
      </c>
    </row>
    <row r="53" spans="2:3">
      <c r="B53">
        <v>49</v>
      </c>
      <c r="C53" s="661" t="s">
        <v>880</v>
      </c>
    </row>
    <row r="54" spans="2:3">
      <c r="B54">
        <v>50</v>
      </c>
      <c r="C54" s="661" t="s">
        <v>881</v>
      </c>
    </row>
    <row r="55" spans="2:3">
      <c r="B55">
        <v>51</v>
      </c>
      <c r="C55" s="661" t="s">
        <v>579</v>
      </c>
    </row>
    <row r="56" spans="2:3">
      <c r="B56">
        <v>52</v>
      </c>
      <c r="C56" s="661" t="s">
        <v>580</v>
      </c>
    </row>
    <row r="57" spans="2:3">
      <c r="B57">
        <v>53</v>
      </c>
      <c r="C57" s="661" t="s">
        <v>581</v>
      </c>
    </row>
    <row r="58" spans="2:3">
      <c r="B58">
        <v>54</v>
      </c>
      <c r="C58" s="661" t="s">
        <v>582</v>
      </c>
    </row>
    <row r="59" spans="2:3">
      <c r="B59">
        <v>55</v>
      </c>
      <c r="C59" s="661" t="s">
        <v>583</v>
      </c>
    </row>
    <row r="60" spans="2:3">
      <c r="B60">
        <v>56</v>
      </c>
      <c r="C60" s="661" t="s">
        <v>584</v>
      </c>
    </row>
    <row r="61" spans="2:3">
      <c r="B61">
        <v>57</v>
      </c>
      <c r="C61" s="661" t="s">
        <v>605</v>
      </c>
    </row>
    <row r="62" spans="2:3">
      <c r="B62">
        <v>58</v>
      </c>
      <c r="C62" s="661" t="s">
        <v>606</v>
      </c>
    </row>
    <row r="63" spans="2:3">
      <c r="B63">
        <v>59</v>
      </c>
      <c r="C63" s="661" t="s">
        <v>982</v>
      </c>
    </row>
    <row r="64" spans="2:3">
      <c r="B64">
        <v>60</v>
      </c>
      <c r="C64" s="661" t="s">
        <v>613</v>
      </c>
    </row>
    <row r="65" spans="2:3">
      <c r="B65">
        <v>61</v>
      </c>
      <c r="C65" s="661" t="s">
        <v>762</v>
      </c>
    </row>
    <row r="66" spans="2:3">
      <c r="B66">
        <v>62</v>
      </c>
      <c r="C66" s="661" t="s">
        <v>585</v>
      </c>
    </row>
    <row r="67" spans="2:3">
      <c r="B67">
        <v>63</v>
      </c>
      <c r="C67" s="661" t="s">
        <v>586</v>
      </c>
    </row>
  </sheetData>
  <autoFilter ref="B4:C67"/>
  <hyperlinks>
    <hyperlink ref="C5" location="'Introduction'!A1" display="Introduction"/>
    <hyperlink ref="C6" location="'Regional Definitions'!A1" display="Regional Definitions"/>
    <hyperlink ref="C7" location="'Wind Capacity Growth'!A1" display="Wind Capacity Growth"/>
    <hyperlink ref="C8" location="'Capacity Additions by Tech.'!A1" display="Capacity Additions by Tech."/>
    <hyperlink ref="C9" location="'Capacity Additions by Region'!A1" display="Capacity Additions by Region"/>
    <hyperlink ref="C10" location="'International Wind Ranking'!A1" display="International Wind Ranking"/>
    <hyperlink ref="C11" location="'International Wind Penetration'!A1" display="International Wind Penetration"/>
    <hyperlink ref="C12" location="'State Wind Deployment'!A1" display="State Wind Deployment"/>
    <hyperlink ref="C13" location="'Wind Penetration by Region'!A1" display="Wind Penetration by Region"/>
    <hyperlink ref="C14" location="'Online Wind Hybrids'!A1" display="Online Wind Hybrids"/>
    <hyperlink ref="C15" location="'All Hybrid Comparison'!A1" display="All Hybrid Comparison"/>
    <hyperlink ref="C16" location="'Generator+Storage Hybrids'!A1" display="Generator+Storage Hybrids"/>
    <hyperlink ref="C17" location="'All Capacity in Queues'!A1" display="All Capacity in Queues"/>
    <hyperlink ref="C18" location="'Capacity in Queues, Time+Region'!A1" display="Capacity in Queues, Time+Region"/>
    <hyperlink ref="C19" location="'Wind Capacity in Queues, Region'!A1" display="Wind Capacity in Queues, Region"/>
    <hyperlink ref="C20" location="'Hybrid Capacity in Queues'!A1" display="Hybrid Capacity in Queues"/>
    <hyperlink ref="C21" location="'OEM Market Share'!A1" display="OEM Market Share"/>
    <hyperlink ref="C22" location="'Manufacturing Facilities'!A1" display="Manufacturing Facilities"/>
    <hyperlink ref="C23" location="'Manufacturing Capability'!A1" display="Manufacturing Capability"/>
    <hyperlink ref="C24" location="'OEM Profitability'!A1" display="OEM Profitability"/>
    <hyperlink ref="C25" location="'Wind Equip Imports over Time'!A1" display="Wind Equip Imports over Time"/>
    <hyperlink ref="C26" location="'Wind Equip Imports by Country'!A1" display="Wind Equip Imports by Country"/>
    <hyperlink ref="C27" location="'Equip Import by Component'!A1" display="Equip Import by Component"/>
    <hyperlink ref="C28" location="'Domestic Content'!A1" display="Domestic Content"/>
    <hyperlink ref="C29" location="'Capacity by Owner'!A1" display="Capacity by Owner"/>
    <hyperlink ref="C30" location="'Capacity by Offtake'!A1" display="Capacity by Offtake"/>
    <hyperlink ref="C31" location="'Avg Capacity, Height &amp; Diameter'!A1" display="Avg Capacity, Height &amp; Diameter"/>
    <hyperlink ref="C32" location="'Cap, Height &amp; Diameter Trends'!A1" display="Cap, Height &amp; Diameter Trends"/>
    <hyperlink ref="C33" location="'Trends in Specific Power'!A1" display="Trends in Specific Power"/>
    <hyperlink ref="C34" location="'Wind Resource by Year'!A1" display="Wind Resource by Year"/>
    <hyperlink ref="C35" location="'Location of Tall Tower &amp; Low SP'!A1" display="Location of Tall Tower &amp; Low SP"/>
    <hyperlink ref="C36" location="'Future Total Height Trends'!A1" display="Future Total Height Trends"/>
    <hyperlink ref="C37" location="'Partial Repowering Over Time'!A1" display="Partial Repowering Over Time"/>
    <hyperlink ref="C38" location="'Average Retrofit Tech Change'!A1" display="Average Retrofit Tech Change"/>
    <hyperlink ref="C39" location="'Capacity Factor in 2021 by COD'!A1" display="Capacity Factor in 2021 by COD"/>
    <hyperlink ref="C40" location="'Capacity Factor by State'!A1" display="Capacity Factor by State"/>
    <hyperlink ref="C41" location="'Capacity Factor Drivers'!A1" display="Capacity Factor Drivers"/>
    <hyperlink ref="C42" location="'Influence of Specific Power '!A1" display="Influence of Specific Power "/>
    <hyperlink ref="C43" location="'Curtailment and Penetration'!A1" display="Curtailment and Penetration"/>
    <hyperlink ref="C44" location="'Inter-Annual Variability'!A1" display="Inter-Annual Variability"/>
    <hyperlink ref="C45" location="'Performance with Project Age'!A1" display="Performance with Project Age"/>
    <hyperlink ref="C46" location="'Wind Turbine Prices'!A1" display="Wind Turbine Prices"/>
    <hyperlink ref="C47" location="'CapEx Over Time'!A1" display="CapEx Over Time"/>
    <hyperlink ref="C48" location="'CapEx Trend by Region'!A1" display="CapEx Trend by Region"/>
    <hyperlink ref="C49" location="'2021 CapEx by Region'!A1" display="2021 CapEx by Region"/>
    <hyperlink ref="C50" location="'CapEx by Project Capacity'!A1" display="CapEx by Project Capacity"/>
    <hyperlink ref="C51" location="'O&amp;M Over Time'!A1" display="O&amp;M Over Time"/>
    <hyperlink ref="C52" location="'O&amp;M by Project Age'!A1" display="O&amp;M by Project Age"/>
    <hyperlink ref="C53" location="'Wind PPAs by Plant_Real'!A1" display="Wind PPAs by Plant_Real"/>
    <hyperlink ref="C54" location="'Wind PPAs by Plant_Nominal'!A1" display="Wind PPAs by Plant_Nominal"/>
    <hyperlink ref="C55" location="'Wind PPA Average'!A1" display="Wind PPA Average"/>
    <hyperlink ref="C56" location="'Level10 Wind PPA Prices'!A1" display="Level10 Wind PPA Prices"/>
    <hyperlink ref="C57" location="'Wind LCOE Over Time'!A1" display="Wind LCOE Over Time"/>
    <hyperlink ref="C58" location="'Wind LCOE by Region'!A1" display="Wind LCOE by Region"/>
    <hyperlink ref="C59" location="'REC Prices'!A1" display="REC Prices"/>
    <hyperlink ref="C60" location="'Wind &amp; PV PPAs vs Gas'!A1" display="Wind &amp; PV PPAs vs Gas"/>
    <hyperlink ref="C61" location="'Recent Wind PPAs v Gas Forecast'!A1" display="Recent Wind PPAs v Gas Forecast"/>
    <hyperlink ref="C62" location="'Market Value and PPAs over Time'!A1" display="Market Value and PPAs over Time"/>
    <hyperlink ref="C63" location="'2021 Market Value by Location'!A1" display="2021 Market Value by Location"/>
    <hyperlink ref="C64" location="'Value Relative to Flat Block'!A1" display="Value Relative to Flat Block"/>
    <hyperlink ref="C65" location="'Health and Climate Benefits'!A1" display="Health and Climate Benefits"/>
    <hyperlink ref="C66" location="'Transmission Build'!A1" display="Transmission Build"/>
    <hyperlink ref="C67" location="'Wind Capacity Forecasts'!A1" display="Wind Capacity Forecasts"/>
  </hyperlink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9" tint="0.39997558519241921"/>
  </sheetPr>
  <dimension ref="A1:Q24"/>
  <sheetViews>
    <sheetView zoomScale="75" zoomScaleNormal="75" workbookViewId="0"/>
  </sheetViews>
  <sheetFormatPr defaultColWidth="8.6640625" defaultRowHeight="13.2"/>
  <sheetData>
    <row r="1" spans="1:17" ht="14.4">
      <c r="A1" s="947" t="s">
        <v>930</v>
      </c>
    </row>
    <row r="2" spans="1:17">
      <c r="L2" s="98"/>
      <c r="M2" s="98"/>
      <c r="N2" s="98"/>
      <c r="O2" s="98"/>
      <c r="P2" s="98"/>
      <c r="Q2" s="98"/>
    </row>
    <row r="3" spans="1:17">
      <c r="L3" s="98"/>
      <c r="M3" s="98"/>
      <c r="N3" s="98"/>
      <c r="O3" s="98"/>
      <c r="P3" s="98"/>
      <c r="Q3" s="98"/>
    </row>
    <row r="4" spans="1:17">
      <c r="L4" s="111"/>
      <c r="M4" s="98"/>
      <c r="N4" s="98"/>
      <c r="O4" s="98"/>
      <c r="P4" s="98"/>
      <c r="Q4" s="98"/>
    </row>
    <row r="5" spans="1:17">
      <c r="L5" s="98"/>
      <c r="M5" s="98"/>
      <c r="N5" s="98"/>
      <c r="O5" s="98"/>
      <c r="P5" s="98"/>
      <c r="Q5" s="98"/>
    </row>
    <row r="6" spans="1:17">
      <c r="L6" s="98"/>
      <c r="M6" s="98"/>
      <c r="N6" s="98"/>
      <c r="O6" s="98"/>
      <c r="P6" s="98"/>
      <c r="Q6" s="98"/>
    </row>
    <row r="7" spans="1:17">
      <c r="L7" s="98"/>
      <c r="M7" s="98"/>
      <c r="N7" s="98"/>
      <c r="O7" s="98"/>
      <c r="P7" s="98"/>
      <c r="Q7" s="98"/>
    </row>
    <row r="8" spans="1:17">
      <c r="L8" s="98"/>
      <c r="M8" s="98"/>
      <c r="N8" s="98"/>
      <c r="O8" s="98"/>
      <c r="P8" s="98"/>
      <c r="Q8" s="98"/>
    </row>
    <row r="9" spans="1:17">
      <c r="L9" s="98"/>
      <c r="M9" s="98"/>
      <c r="N9" s="98"/>
      <c r="O9" s="98"/>
      <c r="P9" s="98"/>
      <c r="Q9" s="98"/>
    </row>
    <row r="10" spans="1:17">
      <c r="L10" s="98"/>
      <c r="M10" s="98"/>
      <c r="N10" s="98"/>
      <c r="O10" s="98"/>
      <c r="P10" s="98"/>
      <c r="Q10" s="98"/>
    </row>
    <row r="11" spans="1:17">
      <c r="L11" s="98"/>
      <c r="M11" s="98"/>
      <c r="N11" s="98"/>
      <c r="O11" s="98"/>
      <c r="P11" s="98"/>
      <c r="Q11" s="98"/>
    </row>
    <row r="12" spans="1:17">
      <c r="L12" s="98"/>
      <c r="M12" s="98"/>
      <c r="N12" s="98"/>
      <c r="O12" s="98"/>
      <c r="P12" s="98"/>
      <c r="Q12" s="98"/>
    </row>
    <row r="17" spans="1:15" ht="14.4">
      <c r="O17" s="703"/>
    </row>
    <row r="24" spans="1:15">
      <c r="A24" s="145" t="s">
        <v>420</v>
      </c>
    </row>
  </sheetData>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9">
    <tabColor theme="9" tint="0.39997558519241921"/>
  </sheetPr>
  <dimension ref="A1:O55"/>
  <sheetViews>
    <sheetView zoomScale="80" zoomScaleNormal="80" workbookViewId="0"/>
  </sheetViews>
  <sheetFormatPr defaultColWidth="8.77734375" defaultRowHeight="13.2"/>
  <cols>
    <col min="1" max="1" width="5.33203125" style="3" customWidth="1"/>
    <col min="2" max="2" width="10.109375" style="3" bestFit="1" customWidth="1"/>
    <col min="3" max="5" width="8.77734375" style="3"/>
    <col min="6" max="6" width="10.33203125" style="3" bestFit="1" customWidth="1"/>
    <col min="7" max="10" width="8.77734375" style="3"/>
    <col min="11" max="11" width="13.77734375" style="3" bestFit="1" customWidth="1"/>
    <col min="12" max="12" width="18.21875" style="3" bestFit="1" customWidth="1"/>
    <col min="13" max="13" width="17.88671875" style="3" bestFit="1" customWidth="1"/>
    <col min="14" max="19" width="8.77734375" style="3"/>
    <col min="20" max="21" width="8" style="3" bestFit="1" customWidth="1"/>
    <col min="22" max="22" width="13.77734375" style="3" bestFit="1" customWidth="1"/>
    <col min="23" max="23" width="17.88671875" style="3" bestFit="1" customWidth="1"/>
    <col min="24" max="16384" width="8.77734375" style="3"/>
  </cols>
  <sheetData>
    <row r="1" spans="1:12" ht="14.4">
      <c r="A1" s="1333" t="s">
        <v>283</v>
      </c>
    </row>
    <row r="2" spans="1:12">
      <c r="A2" s="224"/>
    </row>
    <row r="8" spans="1:12">
      <c r="K8" s="225"/>
      <c r="L8" s="225"/>
    </row>
    <row r="22" spans="1:15">
      <c r="A22" s="107" t="s">
        <v>728</v>
      </c>
      <c r="D22" s="226"/>
      <c r="E22" s="226"/>
      <c r="F22" s="226"/>
      <c r="G22" s="226"/>
      <c r="H22" s="226"/>
    </row>
    <row r="23" spans="1:15">
      <c r="D23" s="8"/>
      <c r="E23" s="226"/>
      <c r="F23" s="226"/>
      <c r="G23" s="226"/>
      <c r="H23" s="226"/>
    </row>
    <row r="24" spans="1:15">
      <c r="A24" s="5"/>
      <c r="B24" s="1308" t="s">
        <v>284</v>
      </c>
      <c r="C24" s="301" t="s">
        <v>285</v>
      </c>
      <c r="D24" s="1308" t="s">
        <v>285</v>
      </c>
      <c r="E24" s="1309" t="s">
        <v>285</v>
      </c>
      <c r="F24" s="1309" t="s">
        <v>285</v>
      </c>
      <c r="G24" s="1309" t="s">
        <v>285</v>
      </c>
      <c r="H24" s="1309" t="s">
        <v>285</v>
      </c>
      <c r="I24" s="1309" t="s">
        <v>285</v>
      </c>
      <c r="J24" s="1309" t="s">
        <v>285</v>
      </c>
      <c r="K24" s="1309" t="s">
        <v>285</v>
      </c>
      <c r="L24" s="1309" t="s">
        <v>285</v>
      </c>
      <c r="M24" s="1310" t="s">
        <v>285</v>
      </c>
    </row>
    <row r="25" spans="1:15">
      <c r="A25" s="5"/>
      <c r="B25" s="1306" t="s">
        <v>286</v>
      </c>
      <c r="C25" s="250" t="s">
        <v>286</v>
      </c>
      <c r="D25" s="1306" t="s">
        <v>239</v>
      </c>
      <c r="E25" s="1307" t="s">
        <v>239</v>
      </c>
      <c r="F25" s="1307" t="s">
        <v>239</v>
      </c>
      <c r="G25" s="1307" t="s">
        <v>239</v>
      </c>
      <c r="H25" s="1307" t="s">
        <v>239</v>
      </c>
      <c r="I25" s="1307" t="s">
        <v>239</v>
      </c>
      <c r="J25" s="1307" t="s">
        <v>239</v>
      </c>
      <c r="K25" s="1307" t="s">
        <v>239</v>
      </c>
      <c r="L25" s="1307" t="s">
        <v>239</v>
      </c>
      <c r="M25" s="227" t="s">
        <v>239</v>
      </c>
    </row>
    <row r="26" spans="1:15">
      <c r="A26" s="5"/>
      <c r="B26" s="1306" t="s">
        <v>13</v>
      </c>
      <c r="C26" s="250" t="s">
        <v>13</v>
      </c>
      <c r="D26" s="1306" t="s">
        <v>630</v>
      </c>
      <c r="E26" s="1307" t="s">
        <v>630</v>
      </c>
      <c r="F26" s="1307" t="s">
        <v>630</v>
      </c>
      <c r="G26" s="1307" t="s">
        <v>630</v>
      </c>
      <c r="H26" s="1307" t="s">
        <v>630</v>
      </c>
      <c r="I26" s="1307" t="s">
        <v>630</v>
      </c>
      <c r="J26" s="1307" t="s">
        <v>630</v>
      </c>
      <c r="K26" s="1307" t="s">
        <v>287</v>
      </c>
      <c r="L26" s="1307" t="s">
        <v>287</v>
      </c>
      <c r="M26" s="227" t="s">
        <v>287</v>
      </c>
    </row>
    <row r="27" spans="1:15">
      <c r="A27" s="5"/>
      <c r="B27" s="1306" t="s">
        <v>239</v>
      </c>
      <c r="C27" s="250" t="s">
        <v>239</v>
      </c>
      <c r="D27" s="1306" t="s">
        <v>11</v>
      </c>
      <c r="E27" s="1307" t="s">
        <v>2</v>
      </c>
      <c r="F27" s="1307" t="s">
        <v>3</v>
      </c>
      <c r="G27" s="1307" t="s">
        <v>5</v>
      </c>
      <c r="H27" s="1307" t="s">
        <v>1</v>
      </c>
      <c r="I27" s="1307" t="s">
        <v>6</v>
      </c>
      <c r="J27" s="1307" t="s">
        <v>7</v>
      </c>
      <c r="K27" s="1307" t="s">
        <v>442</v>
      </c>
      <c r="L27" s="1307" t="s">
        <v>443</v>
      </c>
      <c r="M27" s="227" t="s">
        <v>703</v>
      </c>
    </row>
    <row r="28" spans="1:15">
      <c r="A28" s="5"/>
      <c r="B28" s="1306" t="s">
        <v>14</v>
      </c>
      <c r="C28" s="250" t="s">
        <v>14</v>
      </c>
      <c r="D28" s="1304" t="s">
        <v>14</v>
      </c>
      <c r="E28" s="1305" t="s">
        <v>14</v>
      </c>
      <c r="F28" s="1305" t="s">
        <v>14</v>
      </c>
      <c r="G28" s="1305" t="s">
        <v>14</v>
      </c>
      <c r="H28" s="1305" t="s">
        <v>14</v>
      </c>
      <c r="I28" s="1305" t="s">
        <v>14</v>
      </c>
      <c r="J28" s="1305" t="s">
        <v>14</v>
      </c>
      <c r="K28" s="1305" t="s">
        <v>14</v>
      </c>
      <c r="L28" s="1305" t="s">
        <v>14</v>
      </c>
      <c r="M28" s="96" t="s">
        <v>14</v>
      </c>
    </row>
    <row r="29" spans="1:15">
      <c r="A29" s="249">
        <v>1998</v>
      </c>
      <c r="B29" s="1206">
        <v>1.512</v>
      </c>
      <c r="C29" s="1329">
        <v>0.14232</v>
      </c>
      <c r="D29" s="1207">
        <v>0</v>
      </c>
      <c r="E29" s="1207">
        <v>0</v>
      </c>
      <c r="F29" s="1207">
        <v>2.16E-3</v>
      </c>
      <c r="G29" s="1207">
        <v>0.11343</v>
      </c>
      <c r="H29" s="1207">
        <v>0</v>
      </c>
      <c r="I29" s="1207">
        <v>0</v>
      </c>
      <c r="J29" s="1207">
        <v>0</v>
      </c>
      <c r="K29" s="1207">
        <v>2.6729999999999997E-2</v>
      </c>
      <c r="L29" s="1207">
        <v>0</v>
      </c>
      <c r="M29" s="1208">
        <v>0</v>
      </c>
      <c r="O29" s="891"/>
    </row>
    <row r="30" spans="1:15">
      <c r="A30" s="302">
        <v>1999</v>
      </c>
      <c r="B30" s="1209">
        <v>2.431</v>
      </c>
      <c r="C30" s="1330">
        <v>0.89246999999999999</v>
      </c>
      <c r="D30" s="1210">
        <v>0.25441999999999998</v>
      </c>
      <c r="E30" s="1210">
        <v>0.14432</v>
      </c>
      <c r="F30" s="1210">
        <v>3.5700000000000003E-3</v>
      </c>
      <c r="G30" s="1210">
        <v>0.38930999999999999</v>
      </c>
      <c r="H30" s="1210">
        <v>0</v>
      </c>
      <c r="I30" s="1210">
        <v>0</v>
      </c>
      <c r="J30" s="1210">
        <v>0</v>
      </c>
      <c r="K30" s="1210">
        <v>9.3074999999999991E-2</v>
      </c>
      <c r="L30" s="1210">
        <v>0</v>
      </c>
      <c r="M30" s="1211">
        <v>5.7499999999999999E-4</v>
      </c>
      <c r="O30" s="891"/>
    </row>
    <row r="31" spans="1:15">
      <c r="A31" s="302">
        <v>2000</v>
      </c>
      <c r="B31" s="1209">
        <v>2.5019999999999998</v>
      </c>
      <c r="C31" s="1330">
        <v>7.0955000000000004E-2</v>
      </c>
      <c r="D31" s="1210">
        <v>0.01</v>
      </c>
      <c r="E31" s="1210">
        <v>0</v>
      </c>
      <c r="F31" s="1210">
        <v>0</v>
      </c>
      <c r="G31" s="1210">
        <v>1.188E-2</v>
      </c>
      <c r="H31" s="1210">
        <v>1.04E-2</v>
      </c>
      <c r="I31" s="1210">
        <v>1.8149999999999999E-2</v>
      </c>
      <c r="J31" s="1210">
        <v>0</v>
      </c>
      <c r="K31" s="1210">
        <v>1.8345000000000004E-2</v>
      </c>
      <c r="L31" s="1210">
        <v>1.98E-3</v>
      </c>
      <c r="M31" s="1211">
        <v>1E-4</v>
      </c>
      <c r="O31" s="891"/>
    </row>
    <row r="32" spans="1:15">
      <c r="A32" s="302">
        <v>2001</v>
      </c>
      <c r="B32" s="1209">
        <v>4.1950000000000003</v>
      </c>
      <c r="C32" s="1330">
        <v>1.6919999999999999</v>
      </c>
      <c r="D32" s="1210">
        <v>6.6599999999999993E-2</v>
      </c>
      <c r="E32" s="1210">
        <v>0.8309200000000001</v>
      </c>
      <c r="F32" s="1210">
        <v>0.19642599999999999</v>
      </c>
      <c r="G32" s="1210">
        <v>0.14229000000000003</v>
      </c>
      <c r="H32" s="1210">
        <v>2.4E-2</v>
      </c>
      <c r="I32" s="1210">
        <v>0.03</v>
      </c>
      <c r="J32" s="1210">
        <v>6.6E-4</v>
      </c>
      <c r="K32" s="1210">
        <v>0.39956000000000003</v>
      </c>
      <c r="L32" s="1210">
        <v>0</v>
      </c>
      <c r="M32" s="1211">
        <v>0</v>
      </c>
      <c r="O32" s="891"/>
    </row>
    <row r="33" spans="1:15">
      <c r="A33" s="302">
        <v>2002</v>
      </c>
      <c r="B33" s="1209">
        <v>4.6029999999999998</v>
      </c>
      <c r="C33" s="1330">
        <v>0.40899999999999997</v>
      </c>
      <c r="D33" s="1210">
        <v>0.10242</v>
      </c>
      <c r="E33" s="1210">
        <v>0</v>
      </c>
      <c r="F33" s="1210">
        <v>2.7080000000000003E-3</v>
      </c>
      <c r="G33" s="1210">
        <v>0.11573</v>
      </c>
      <c r="H33" s="1210">
        <v>6.6000000000000003E-2</v>
      </c>
      <c r="I33" s="1210">
        <v>2.5000000000000001E-4</v>
      </c>
      <c r="J33" s="1210">
        <v>0</v>
      </c>
      <c r="K33" s="1210">
        <v>0.12340000000000001</v>
      </c>
      <c r="L33" s="1210">
        <v>0</v>
      </c>
      <c r="M33" s="1211">
        <v>1E-4</v>
      </c>
      <c r="O33" s="891"/>
    </row>
    <row r="34" spans="1:15">
      <c r="A34" s="302">
        <v>2003</v>
      </c>
      <c r="B34" s="1209">
        <v>6.2679999999999998</v>
      </c>
      <c r="C34" s="1330">
        <v>1.665</v>
      </c>
      <c r="D34" s="1210">
        <v>0.20250000000000001</v>
      </c>
      <c r="E34" s="1210">
        <v>0.19750000000000001</v>
      </c>
      <c r="F34" s="1210">
        <v>0.18131999999999998</v>
      </c>
      <c r="G34" s="1210">
        <v>0.32762000000000002</v>
      </c>
      <c r="H34" s="1210">
        <v>0.14849999999999999</v>
      </c>
      <c r="I34" s="1210">
        <v>0</v>
      </c>
      <c r="J34" s="1210">
        <v>0</v>
      </c>
      <c r="K34" s="1210">
        <v>0.60731600000000008</v>
      </c>
      <c r="L34" s="1210">
        <v>1E-4</v>
      </c>
      <c r="M34" s="1211">
        <v>0</v>
      </c>
      <c r="O34" s="891"/>
    </row>
    <row r="35" spans="1:15">
      <c r="A35" s="302">
        <v>2004</v>
      </c>
      <c r="B35" s="1209">
        <v>6.665</v>
      </c>
      <c r="C35" s="1330">
        <v>0.39600000000000002</v>
      </c>
      <c r="D35" s="1210">
        <v>9.3530000000000016E-2</v>
      </c>
      <c r="E35" s="1210">
        <v>0</v>
      </c>
      <c r="F35" s="1210">
        <v>0.06</v>
      </c>
      <c r="G35" s="1210">
        <v>0.20461800000000002</v>
      </c>
      <c r="H35" s="1210">
        <v>3.5999999999999999E-3</v>
      </c>
      <c r="I35" s="1210">
        <v>0</v>
      </c>
      <c r="J35" s="1210">
        <v>0</v>
      </c>
      <c r="K35" s="1210">
        <v>7.4999999999999997E-3</v>
      </c>
      <c r="L35" s="1210">
        <v>2.7E-2</v>
      </c>
      <c r="M35" s="1211">
        <v>1.4999999999999999E-4</v>
      </c>
      <c r="O35" s="891"/>
    </row>
    <row r="36" spans="1:15">
      <c r="A36" s="302">
        <v>2005</v>
      </c>
      <c r="B36" s="1209">
        <v>9.0459999999999994</v>
      </c>
      <c r="C36" s="1330">
        <v>2.3820000000000001</v>
      </c>
      <c r="D36" s="1210">
        <v>5.9749999999999998E-2</v>
      </c>
      <c r="E36" s="1210">
        <v>0.67176000000000013</v>
      </c>
      <c r="F36" s="1210">
        <v>0.64759999999999995</v>
      </c>
      <c r="G36" s="1210">
        <v>0.35576000000000002</v>
      </c>
      <c r="H36" s="1210">
        <v>6.2145000000000006E-2</v>
      </c>
      <c r="I36" s="1210">
        <v>0.13694999999999999</v>
      </c>
      <c r="J36" s="1210">
        <v>1E-4</v>
      </c>
      <c r="K36" s="1210">
        <v>0.44005</v>
      </c>
      <c r="L36" s="1210">
        <v>0</v>
      </c>
      <c r="M36" s="1211">
        <v>2.9999999999999997E-4</v>
      </c>
      <c r="O36" s="891"/>
    </row>
    <row r="37" spans="1:15">
      <c r="A37" s="302">
        <v>2006</v>
      </c>
      <c r="B37" s="1209">
        <v>11.512</v>
      </c>
      <c r="C37" s="1330">
        <v>2.4660000000000002</v>
      </c>
      <c r="D37" s="1210">
        <v>0.21199999999999999</v>
      </c>
      <c r="E37" s="1210">
        <v>0.73370000000000002</v>
      </c>
      <c r="F37" s="1210">
        <v>0.20050000000000001</v>
      </c>
      <c r="G37" s="1210">
        <v>0.33038000000000001</v>
      </c>
      <c r="H37" s="1210">
        <v>5.0224999999999999E-2</v>
      </c>
      <c r="I37" s="1210">
        <v>0.18480000000000002</v>
      </c>
      <c r="J37" s="1210">
        <v>1.3470000000000001E-2</v>
      </c>
      <c r="K37" s="1210">
        <v>0.68759999999999999</v>
      </c>
      <c r="L37" s="1210">
        <v>0</v>
      </c>
      <c r="M37" s="1211">
        <v>4.0775000000000006E-2</v>
      </c>
      <c r="O37" s="891"/>
    </row>
    <row r="38" spans="1:15">
      <c r="A38" s="302">
        <v>2007</v>
      </c>
      <c r="B38" s="1209">
        <v>16.765000000000001</v>
      </c>
      <c r="C38" s="1330">
        <v>5.2530000000000001</v>
      </c>
      <c r="D38" s="1210">
        <v>6.3E-2</v>
      </c>
      <c r="E38" s="1210">
        <v>1.5366</v>
      </c>
      <c r="F38" s="1210">
        <v>0.40720000000000001</v>
      </c>
      <c r="G38" s="1210">
        <v>0.86194999999999999</v>
      </c>
      <c r="H38" s="1210">
        <v>0.70669999999999999</v>
      </c>
      <c r="I38" s="1210">
        <v>5.45E-2</v>
      </c>
      <c r="J38" s="1210">
        <v>3.4500000000000003E-2</v>
      </c>
      <c r="K38" s="1210">
        <v>1.5670500000000003</v>
      </c>
      <c r="L38" s="1210">
        <v>0</v>
      </c>
      <c r="M38" s="1211">
        <v>2.1000000000000001E-2</v>
      </c>
      <c r="O38" s="891"/>
    </row>
    <row r="39" spans="1:15">
      <c r="A39" s="302">
        <v>2008</v>
      </c>
      <c r="B39" s="1209">
        <v>25.135000000000002</v>
      </c>
      <c r="C39" s="1330">
        <v>8.3699999999999992</v>
      </c>
      <c r="D39" s="1210">
        <v>8.8999999999999996E-2</v>
      </c>
      <c r="E39" s="1210">
        <v>2.5615000000000001</v>
      </c>
      <c r="F39" s="1210">
        <v>0.89429999999999987</v>
      </c>
      <c r="G39" s="1210">
        <v>3.0618099999999999</v>
      </c>
      <c r="H39" s="1210">
        <v>0.53970000000000007</v>
      </c>
      <c r="I39" s="1210">
        <v>0.28199999999999997</v>
      </c>
      <c r="J39" s="1210">
        <v>2.9799999999999997E-2</v>
      </c>
      <c r="K39" s="1210">
        <v>0.90259999999999996</v>
      </c>
      <c r="L39" s="1210">
        <v>0</v>
      </c>
      <c r="M39" s="1211">
        <v>1.7250000000000002E-3</v>
      </c>
      <c r="O39" s="891"/>
    </row>
    <row r="40" spans="1:15">
      <c r="A40" s="302">
        <v>2009</v>
      </c>
      <c r="B40" s="1209">
        <v>35.130000000000003</v>
      </c>
      <c r="C40" s="1330">
        <v>9.9969999999999999</v>
      </c>
      <c r="D40" s="1210">
        <v>0.16122500000000001</v>
      </c>
      <c r="E40" s="1210">
        <v>2.0191599999999998</v>
      </c>
      <c r="F40" s="1210">
        <v>1.0690999999999999</v>
      </c>
      <c r="G40" s="1210">
        <v>1.7644499999999996</v>
      </c>
      <c r="H40" s="1210">
        <v>1.7202579999999998</v>
      </c>
      <c r="I40" s="1210">
        <v>0.5675</v>
      </c>
      <c r="J40" s="1210">
        <v>0.13764999999999994</v>
      </c>
      <c r="K40" s="1210">
        <v>2.5601500000000001</v>
      </c>
      <c r="L40" s="1210">
        <v>1E-4</v>
      </c>
      <c r="M40" s="1211">
        <v>5.5999999999999999E-3</v>
      </c>
      <c r="O40" s="891"/>
    </row>
    <row r="41" spans="1:15">
      <c r="A41" s="302">
        <v>2010</v>
      </c>
      <c r="B41" s="1209">
        <v>40.345999999999997</v>
      </c>
      <c r="C41" s="1330">
        <v>5.218</v>
      </c>
      <c r="D41" s="1210">
        <v>0.4395</v>
      </c>
      <c r="E41" s="1210">
        <v>0.65397000000000005</v>
      </c>
      <c r="F41" s="1210">
        <v>0.8298000000000002</v>
      </c>
      <c r="G41" s="1210">
        <v>0.88752000000000009</v>
      </c>
      <c r="H41" s="1210">
        <v>0.97720000000000029</v>
      </c>
      <c r="I41" s="1210">
        <v>2.0000000000000001E-4</v>
      </c>
      <c r="J41" s="1210">
        <v>9.8099999999999979E-2</v>
      </c>
      <c r="K41" s="1210">
        <v>1.3317000000000001</v>
      </c>
      <c r="L41" s="1210">
        <v>0</v>
      </c>
      <c r="M41" s="1211">
        <v>2E-3</v>
      </c>
      <c r="O41" s="891"/>
    </row>
    <row r="42" spans="1:15">
      <c r="A42" s="302">
        <v>2011</v>
      </c>
      <c r="B42" s="1209">
        <v>46.779000000000003</v>
      </c>
      <c r="C42" s="1330">
        <v>6.6040000000000001</v>
      </c>
      <c r="D42" s="1210">
        <v>0.92330000000000012</v>
      </c>
      <c r="E42" s="1210">
        <v>0.19950000000000001</v>
      </c>
      <c r="F42" s="1210">
        <v>1.0231000000000001</v>
      </c>
      <c r="G42" s="1210">
        <v>2.0381</v>
      </c>
      <c r="H42" s="1210">
        <v>0.56725000000000003</v>
      </c>
      <c r="I42" s="1210">
        <v>0.12855</v>
      </c>
      <c r="J42" s="1210">
        <v>0.1983</v>
      </c>
      <c r="K42" s="1210">
        <v>1.7114500000000001</v>
      </c>
      <c r="L42" s="1210">
        <v>0</v>
      </c>
      <c r="M42" s="1211">
        <v>0.03</v>
      </c>
      <c r="O42" s="891"/>
    </row>
    <row r="43" spans="1:15">
      <c r="A43" s="302">
        <v>2012</v>
      </c>
      <c r="B43" s="1209">
        <v>60.067</v>
      </c>
      <c r="C43" s="1330">
        <v>13.34</v>
      </c>
      <c r="D43" s="1210">
        <v>1.6581799999999998</v>
      </c>
      <c r="E43" s="1210">
        <v>1.5040800000000001</v>
      </c>
      <c r="F43" s="1210">
        <v>3.0378499999999997</v>
      </c>
      <c r="G43" s="1210">
        <v>2.246855</v>
      </c>
      <c r="H43" s="1210">
        <v>1.612355</v>
      </c>
      <c r="I43" s="1210">
        <v>0.23669999999999999</v>
      </c>
      <c r="J43" s="1210">
        <v>0.31697500000000001</v>
      </c>
      <c r="K43" s="1210">
        <v>2.2355750000000003</v>
      </c>
      <c r="L43" s="1210">
        <v>0</v>
      </c>
      <c r="M43" s="1211">
        <v>0.28710000000000002</v>
      </c>
      <c r="O43" s="891"/>
    </row>
    <row r="44" spans="1:15">
      <c r="A44" s="302">
        <v>2013</v>
      </c>
      <c r="B44" s="1212">
        <v>61.137</v>
      </c>
      <c r="C44" s="1331">
        <v>1.087</v>
      </c>
      <c r="D44" s="1210">
        <v>0.26911000000000002</v>
      </c>
      <c r="E44" s="1210">
        <v>0.1411</v>
      </c>
      <c r="F44" s="1210">
        <v>0.32855000000000001</v>
      </c>
      <c r="G44" s="1210">
        <v>0.22134999999999999</v>
      </c>
      <c r="H44" s="1210">
        <v>4.3E-3</v>
      </c>
      <c r="I44" s="1210">
        <v>8.4240000000000009E-2</v>
      </c>
      <c r="J44" s="1210">
        <v>3.3599999999999997E-3</v>
      </c>
      <c r="K44" s="1210">
        <v>3.1800000000000002E-2</v>
      </c>
      <c r="L44" s="1210">
        <v>0</v>
      </c>
      <c r="M44" s="1211">
        <v>3.5250000000000004E-3</v>
      </c>
      <c r="O44" s="891"/>
    </row>
    <row r="45" spans="1:15">
      <c r="A45" s="302">
        <v>2014</v>
      </c>
      <c r="B45" s="1212">
        <v>65.873999999999995</v>
      </c>
      <c r="C45" s="1331">
        <v>4.8570000000000002</v>
      </c>
      <c r="D45" s="1210">
        <v>0.1069</v>
      </c>
      <c r="E45" s="1210">
        <v>1.54939</v>
      </c>
      <c r="F45" s="1210">
        <v>1.2412000000000001</v>
      </c>
      <c r="G45" s="1210">
        <v>1.1324080000000001</v>
      </c>
      <c r="H45" s="1210">
        <v>0.24174999999999999</v>
      </c>
      <c r="I45" s="1210">
        <v>2.5920000000000002E-2</v>
      </c>
      <c r="J45" s="1210">
        <v>9.1500000000000001E-3</v>
      </c>
      <c r="K45" s="1210">
        <v>0.54712000000000016</v>
      </c>
      <c r="L45" s="1210">
        <v>0</v>
      </c>
      <c r="M45" s="1211">
        <v>0</v>
      </c>
      <c r="O45" s="891"/>
    </row>
    <row r="46" spans="1:15">
      <c r="A46" s="302">
        <v>2015</v>
      </c>
      <c r="B46" s="1212">
        <v>73.891000000000005</v>
      </c>
      <c r="C46" s="1331">
        <v>8.5990000000000002</v>
      </c>
      <c r="D46" s="1210">
        <v>0.19390000000000002</v>
      </c>
      <c r="E46" s="1210">
        <v>3.5954800000000002</v>
      </c>
      <c r="F46" s="1210">
        <v>2.7406599999999997</v>
      </c>
      <c r="G46" s="1210">
        <v>1.08</v>
      </c>
      <c r="H46" s="1210">
        <v>0.36210000000000003</v>
      </c>
      <c r="I46" s="1210">
        <v>1.1000000000000001E-3</v>
      </c>
      <c r="J46" s="1210">
        <v>0.1925</v>
      </c>
      <c r="K46" s="1210">
        <v>0.42879999999999996</v>
      </c>
      <c r="L46" s="1210">
        <v>0</v>
      </c>
      <c r="M46" s="1211">
        <v>0</v>
      </c>
      <c r="O46" s="891"/>
    </row>
    <row r="47" spans="1:15">
      <c r="A47" s="302">
        <v>2016</v>
      </c>
      <c r="B47" s="1212">
        <v>82.037000000000006</v>
      </c>
      <c r="C47" s="1331">
        <v>8.2329999999999988</v>
      </c>
      <c r="D47" s="1210">
        <v>0</v>
      </c>
      <c r="E47" s="1210">
        <v>2.6109400000000003</v>
      </c>
      <c r="F47" s="1210">
        <v>3.117235</v>
      </c>
      <c r="G47" s="1210">
        <v>1.278797</v>
      </c>
      <c r="H47" s="1210">
        <v>0.42869999999999997</v>
      </c>
      <c r="I47" s="1210">
        <v>7.7700000000000005E-2</v>
      </c>
      <c r="J47" s="1210">
        <v>0.3407</v>
      </c>
      <c r="K47" s="1210">
        <v>0.34855000000000003</v>
      </c>
      <c r="L47" s="1210">
        <v>0</v>
      </c>
      <c r="M47" s="1211">
        <v>0</v>
      </c>
      <c r="O47" s="891"/>
    </row>
    <row r="48" spans="1:15">
      <c r="A48" s="194">
        <v>2017</v>
      </c>
      <c r="B48" s="1212">
        <v>88.963999999999999</v>
      </c>
      <c r="C48" s="1331">
        <v>7.0170000000000003</v>
      </c>
      <c r="D48" s="1210">
        <v>4.9700000000000001E-2</v>
      </c>
      <c r="E48" s="1210">
        <v>1.946315</v>
      </c>
      <c r="F48" s="1210">
        <v>2.363985</v>
      </c>
      <c r="G48" s="1210">
        <v>1.0436700000000001</v>
      </c>
      <c r="H48" s="1210">
        <v>0.80625000000000002</v>
      </c>
      <c r="I48" s="1210">
        <v>1.5E-3</v>
      </c>
      <c r="J48" s="1210">
        <v>5.4299999999999994E-2</v>
      </c>
      <c r="K48" s="1210">
        <v>0.74750000000000005</v>
      </c>
      <c r="L48" s="1210">
        <v>0</v>
      </c>
      <c r="M48" s="1211">
        <v>3.3E-3</v>
      </c>
      <c r="O48" s="891"/>
    </row>
    <row r="49" spans="1:15">
      <c r="A49" s="194">
        <v>2018</v>
      </c>
      <c r="B49" s="1212">
        <v>96.382999999999996</v>
      </c>
      <c r="C49" s="1331">
        <v>7.5880000000000001</v>
      </c>
      <c r="D49" s="1210">
        <v>0.32985000000000003</v>
      </c>
      <c r="E49" s="1210">
        <v>2.1244000000000001</v>
      </c>
      <c r="F49" s="1210">
        <v>1.9669749999999997</v>
      </c>
      <c r="G49" s="1210">
        <v>1.6901499999999998</v>
      </c>
      <c r="H49" s="1210">
        <v>0.50949999999999995</v>
      </c>
      <c r="I49" s="1210">
        <v>0.15840000000000001</v>
      </c>
      <c r="J49" s="1210">
        <v>2.2499999999999999E-2</v>
      </c>
      <c r="K49" s="1210">
        <v>0.78570999999999991</v>
      </c>
      <c r="L49" s="1210">
        <v>0</v>
      </c>
      <c r="M49" s="1211">
        <v>8.9999999999999998E-4</v>
      </c>
      <c r="O49" s="891"/>
    </row>
    <row r="50" spans="1:15">
      <c r="A50" s="194">
        <v>2019</v>
      </c>
      <c r="B50" s="1213">
        <v>105.59099999999999</v>
      </c>
      <c r="C50" s="1331">
        <v>9.1319999999999997</v>
      </c>
      <c r="D50" s="1210">
        <v>0.13279999999999997</v>
      </c>
      <c r="E50" s="1210">
        <v>3.4553699999999998</v>
      </c>
      <c r="F50" s="1210">
        <v>1.2129699999999999</v>
      </c>
      <c r="G50" s="1210">
        <v>3.0743049999999998</v>
      </c>
      <c r="H50" s="1210">
        <v>0.63985500000000006</v>
      </c>
      <c r="I50" s="1210">
        <v>0</v>
      </c>
      <c r="J50" s="1210">
        <v>3.8399999999999997E-2</v>
      </c>
      <c r="K50" s="1210">
        <v>0.57745000000000002</v>
      </c>
      <c r="L50" s="1210">
        <v>0</v>
      </c>
      <c r="M50" s="1211">
        <v>8.9999999999999998E-4</v>
      </c>
      <c r="O50" s="891"/>
    </row>
    <row r="51" spans="1:15">
      <c r="A51" s="194">
        <v>2020</v>
      </c>
      <c r="B51" s="1213">
        <v>122.464</v>
      </c>
      <c r="C51" s="1331">
        <v>17.213000000000001</v>
      </c>
      <c r="D51" s="1210">
        <v>0.111</v>
      </c>
      <c r="E51" s="1210">
        <v>4.1371749999999992</v>
      </c>
      <c r="F51" s="1210">
        <v>3.8824700000000005</v>
      </c>
      <c r="G51" s="1210">
        <v>4.1147400000000003</v>
      </c>
      <c r="H51" s="1210">
        <v>0.83605999999999991</v>
      </c>
      <c r="I51" s="1210">
        <v>0</v>
      </c>
      <c r="J51" s="1210">
        <v>7.2599999999999998E-2</v>
      </c>
      <c r="K51" s="1210">
        <v>3.5524550000000006</v>
      </c>
      <c r="L51" s="1210">
        <v>0.47849999999999998</v>
      </c>
      <c r="M51" s="1211">
        <v>2.7600000000000003E-2</v>
      </c>
      <c r="O51" s="891"/>
    </row>
    <row r="52" spans="1:15">
      <c r="A52" s="892">
        <v>2021</v>
      </c>
      <c r="B52" s="1214">
        <v>135.886</v>
      </c>
      <c r="C52" s="1332">
        <v>13.413</v>
      </c>
      <c r="D52" s="1215">
        <v>0.28844999999999998</v>
      </c>
      <c r="E52" s="1215">
        <v>3.3430849999999994</v>
      </c>
      <c r="F52" s="1215">
        <v>3.9190499999999999</v>
      </c>
      <c r="G52" s="1215">
        <v>2.7545399999999995</v>
      </c>
      <c r="H52" s="1215">
        <v>0.62570500000000007</v>
      </c>
      <c r="I52" s="1215">
        <v>0.20519999999999999</v>
      </c>
      <c r="J52" s="1215">
        <v>1.52E-2</v>
      </c>
      <c r="K52" s="1215">
        <v>2.2619000000000002</v>
      </c>
      <c r="L52" s="1215">
        <v>0</v>
      </c>
      <c r="M52" s="1216">
        <v>0</v>
      </c>
      <c r="O52" s="891"/>
    </row>
    <row r="53" spans="1:15">
      <c r="B53" s="1327"/>
    </row>
    <row r="54" spans="1:15">
      <c r="B54" s="1328"/>
      <c r="C54" s="891"/>
      <c r="D54" s="1161"/>
    </row>
    <row r="55" spans="1:15">
      <c r="B55" s="1328"/>
    </row>
  </sheetData>
  <pageMargins left="0.7" right="0.7" top="0.75" bottom="0.75" header="0.3" footer="0.3"/>
  <pageSetup orientation="portrait" horizontalDpi="1200" verticalDpi="1200" r:id="rId1"/>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theme="9" tint="0.39997558519241921"/>
  </sheetPr>
  <dimension ref="A1:W36"/>
  <sheetViews>
    <sheetView zoomScale="75" zoomScaleNormal="75" zoomScalePageLayoutView="75" workbookViewId="0">
      <selection activeCell="AD19" sqref="AD19"/>
    </sheetView>
  </sheetViews>
  <sheetFormatPr defaultColWidth="8.5546875" defaultRowHeight="13.2"/>
  <cols>
    <col min="1" max="1" width="19.44140625" style="229" customWidth="1"/>
    <col min="2" max="22" width="6" style="229" customWidth="1"/>
    <col min="23" max="23" width="6.5546875" style="229" customWidth="1"/>
    <col min="24" max="16384" width="8.5546875" style="229"/>
  </cols>
  <sheetData>
    <row r="1" spans="1:22" ht="14.4">
      <c r="A1" s="6" t="s">
        <v>898</v>
      </c>
      <c r="B1" s="6"/>
      <c r="C1" s="6"/>
      <c r="D1" s="3"/>
      <c r="E1" s="3"/>
      <c r="F1" s="3"/>
      <c r="G1" s="3"/>
      <c r="H1" s="3"/>
      <c r="I1" s="3"/>
      <c r="J1" s="3"/>
      <c r="K1" s="3"/>
      <c r="L1" s="3"/>
      <c r="M1" s="3"/>
      <c r="N1" s="3"/>
      <c r="O1" s="3"/>
      <c r="P1" s="3"/>
      <c r="Q1" s="3"/>
      <c r="R1" s="3"/>
      <c r="S1" s="3"/>
      <c r="T1" s="3"/>
      <c r="U1" s="3"/>
      <c r="V1" s="3"/>
    </row>
    <row r="2" spans="1:22" ht="14.4">
      <c r="B2" s="6"/>
      <c r="C2" s="6"/>
      <c r="D2" s="3"/>
      <c r="E2" s="3"/>
      <c r="F2" s="3"/>
      <c r="G2" s="3"/>
      <c r="H2" s="3"/>
      <c r="I2" s="3"/>
      <c r="J2" s="3"/>
      <c r="K2" s="3"/>
      <c r="L2" s="3"/>
      <c r="M2" s="3"/>
      <c r="N2" s="3"/>
      <c r="O2" s="3"/>
      <c r="P2" s="3"/>
      <c r="Q2" s="3"/>
      <c r="R2" s="3"/>
      <c r="S2" s="3"/>
      <c r="T2" s="3"/>
      <c r="U2" s="3"/>
      <c r="V2" s="3"/>
    </row>
    <row r="3" spans="1:22" ht="14.4">
      <c r="A3" s="6"/>
      <c r="B3" s="6"/>
      <c r="C3" s="6"/>
      <c r="D3" s="3"/>
      <c r="E3" s="3"/>
      <c r="F3" s="3"/>
      <c r="G3" s="3"/>
      <c r="H3" s="3"/>
      <c r="I3" s="3"/>
      <c r="J3" s="3"/>
      <c r="K3" s="3"/>
      <c r="L3" s="3"/>
      <c r="M3" s="3"/>
      <c r="N3" s="3"/>
      <c r="O3" s="3"/>
      <c r="P3" s="3"/>
      <c r="Q3" s="3"/>
      <c r="R3" s="3"/>
      <c r="S3" s="3"/>
      <c r="T3" s="3"/>
      <c r="U3" s="3"/>
      <c r="V3" s="3"/>
    </row>
    <row r="4" spans="1:22" ht="14.4">
      <c r="A4" s="6"/>
      <c r="B4" s="6"/>
      <c r="C4" s="6"/>
      <c r="D4" s="3"/>
      <c r="E4" s="3"/>
      <c r="F4" s="3"/>
      <c r="G4" s="3"/>
      <c r="H4" s="3"/>
      <c r="I4" s="3"/>
      <c r="J4" s="3"/>
      <c r="K4" s="3"/>
      <c r="L4" s="3"/>
      <c r="M4" s="3"/>
      <c r="N4" s="3"/>
      <c r="O4" s="3"/>
      <c r="P4" s="3"/>
      <c r="Q4" s="3"/>
      <c r="R4" s="3"/>
      <c r="S4" s="3"/>
      <c r="T4" s="3"/>
      <c r="U4" s="3"/>
      <c r="V4" s="3"/>
    </row>
    <row r="5" spans="1:22" ht="14.4">
      <c r="A5" s="6"/>
      <c r="B5" s="6"/>
      <c r="C5" s="6"/>
      <c r="D5" s="3"/>
      <c r="E5" s="3"/>
      <c r="F5" s="3"/>
      <c r="G5" s="3"/>
      <c r="H5" s="3"/>
      <c r="I5" s="3"/>
      <c r="J5" s="3"/>
      <c r="K5" s="3"/>
      <c r="L5" s="3"/>
      <c r="M5" s="3"/>
      <c r="N5" s="3"/>
      <c r="O5" s="3"/>
      <c r="P5" s="3"/>
      <c r="Q5" s="3"/>
      <c r="R5" s="3"/>
      <c r="S5" s="3"/>
      <c r="T5" s="3"/>
      <c r="U5" s="3"/>
      <c r="V5" s="3"/>
    </row>
    <row r="6" spans="1:22" ht="14.4">
      <c r="A6" s="6"/>
      <c r="B6" s="6"/>
      <c r="C6" s="6"/>
      <c r="D6" s="3"/>
      <c r="E6" s="3"/>
      <c r="F6" s="3"/>
      <c r="G6" s="3"/>
      <c r="H6" s="3"/>
      <c r="I6" s="3"/>
      <c r="J6" s="3"/>
      <c r="K6" s="3"/>
      <c r="L6" s="3"/>
      <c r="M6" s="3"/>
      <c r="N6" s="3"/>
      <c r="O6" s="3"/>
      <c r="P6" s="3"/>
      <c r="Q6" s="3"/>
      <c r="R6" s="3"/>
      <c r="S6" s="3"/>
      <c r="T6" s="3"/>
      <c r="U6" s="3"/>
      <c r="V6" s="3"/>
    </row>
    <row r="7" spans="1:22" ht="14.4">
      <c r="A7" s="6"/>
      <c r="B7" s="6"/>
      <c r="C7" s="6"/>
      <c r="D7" s="3"/>
      <c r="E7" s="3"/>
      <c r="F7" s="3"/>
      <c r="G7" s="3"/>
      <c r="H7" s="3"/>
      <c r="I7" s="3"/>
      <c r="J7" s="3"/>
      <c r="K7" s="3"/>
      <c r="L7" s="3"/>
      <c r="M7" s="3"/>
      <c r="N7" s="3"/>
      <c r="O7" s="3"/>
      <c r="P7" s="3"/>
      <c r="Q7" s="3"/>
      <c r="R7" s="3"/>
      <c r="S7" s="3"/>
      <c r="T7" s="3"/>
      <c r="U7" s="3"/>
      <c r="V7" s="3"/>
    </row>
    <row r="8" spans="1:22" ht="14.4">
      <c r="A8" s="6"/>
      <c r="B8" s="6"/>
      <c r="C8" s="6"/>
      <c r="D8" s="3"/>
      <c r="E8" s="3"/>
      <c r="F8" s="3"/>
      <c r="G8" s="3"/>
      <c r="H8" s="3"/>
      <c r="I8" s="3"/>
      <c r="J8" s="3"/>
      <c r="K8" s="3"/>
      <c r="L8" s="3"/>
      <c r="M8" s="3"/>
      <c r="N8" s="3"/>
      <c r="O8" s="3"/>
      <c r="P8" s="3"/>
      <c r="Q8" s="3"/>
      <c r="R8" s="3"/>
      <c r="S8" s="3"/>
      <c r="T8" s="3"/>
      <c r="U8" s="3"/>
      <c r="V8" s="3"/>
    </row>
    <row r="9" spans="1:22" ht="14.4">
      <c r="A9" s="6"/>
      <c r="B9" s="6"/>
      <c r="C9" s="6"/>
      <c r="D9" s="3"/>
      <c r="E9" s="3"/>
      <c r="F9" s="3"/>
      <c r="G9" s="3"/>
      <c r="H9" s="3"/>
      <c r="I9" s="3"/>
      <c r="J9" s="3"/>
      <c r="K9" s="3"/>
      <c r="L9" s="3"/>
      <c r="M9" s="3"/>
      <c r="N9" s="3"/>
      <c r="O9" s="3"/>
      <c r="P9" s="3"/>
      <c r="Q9" s="3"/>
      <c r="R9" s="3"/>
      <c r="S9" s="3"/>
      <c r="T9" s="3"/>
      <c r="U9" s="3"/>
      <c r="V9" s="3"/>
    </row>
    <row r="10" spans="1:22" ht="14.4">
      <c r="A10" s="6"/>
      <c r="B10" s="6"/>
      <c r="C10" s="6"/>
      <c r="D10" s="3"/>
      <c r="E10" s="3"/>
      <c r="F10" s="3"/>
      <c r="G10" s="3"/>
      <c r="H10" s="3"/>
      <c r="I10" s="3"/>
      <c r="J10" s="3"/>
      <c r="K10" s="3"/>
      <c r="L10" s="3"/>
      <c r="M10" s="3"/>
      <c r="N10" s="3"/>
      <c r="O10" s="3"/>
      <c r="P10" s="3"/>
      <c r="Q10" s="3"/>
      <c r="R10" s="3"/>
      <c r="S10" s="3"/>
      <c r="T10" s="3"/>
      <c r="U10" s="3"/>
      <c r="V10" s="3"/>
    </row>
    <row r="11" spans="1:22" ht="14.4">
      <c r="A11" s="6"/>
      <c r="B11" s="6"/>
      <c r="C11" s="6"/>
      <c r="D11" s="3"/>
      <c r="E11" s="3"/>
      <c r="F11" s="3"/>
      <c r="G11" s="3"/>
      <c r="H11" s="3"/>
      <c r="I11" s="3"/>
      <c r="J11" s="3"/>
      <c r="K11" s="3"/>
      <c r="L11" s="3"/>
      <c r="M11" s="3"/>
      <c r="N11" s="3"/>
      <c r="O11" s="3"/>
      <c r="P11" s="3"/>
      <c r="Q11" s="3"/>
      <c r="R11" s="3"/>
      <c r="S11" s="3"/>
      <c r="T11" s="3"/>
      <c r="U11" s="3"/>
      <c r="V11" s="3"/>
    </row>
    <row r="12" spans="1:22" ht="14.4">
      <c r="A12" s="6"/>
      <c r="B12" s="6"/>
      <c r="C12" s="6"/>
      <c r="D12" s="3"/>
      <c r="E12" s="3"/>
      <c r="F12" s="3"/>
      <c r="G12" s="3"/>
      <c r="H12" s="3"/>
      <c r="I12" s="3"/>
      <c r="J12" s="3"/>
      <c r="K12" s="3"/>
      <c r="L12" s="3"/>
      <c r="M12" s="3"/>
      <c r="N12" s="3"/>
      <c r="O12" s="3"/>
      <c r="P12" s="3"/>
      <c r="Q12" s="3"/>
      <c r="R12" s="3"/>
      <c r="S12" s="3"/>
      <c r="T12" s="3"/>
      <c r="U12" s="3"/>
      <c r="V12" s="3"/>
    </row>
    <row r="13" spans="1:22" ht="14.4">
      <c r="A13" s="6"/>
      <c r="B13" s="6"/>
      <c r="C13" s="6"/>
      <c r="D13" s="3"/>
      <c r="E13" s="3"/>
      <c r="F13" s="3"/>
      <c r="G13" s="3"/>
      <c r="H13" s="3"/>
      <c r="I13" s="3"/>
      <c r="J13" s="3"/>
      <c r="K13" s="3"/>
      <c r="L13" s="3"/>
      <c r="M13" s="3"/>
      <c r="N13" s="3"/>
      <c r="O13" s="3"/>
      <c r="P13" s="3"/>
      <c r="Q13" s="3"/>
      <c r="R13" s="3"/>
      <c r="S13" s="3"/>
      <c r="T13" s="3"/>
      <c r="U13" s="3"/>
      <c r="V13" s="3"/>
    </row>
    <row r="14" spans="1:22" ht="14.4">
      <c r="A14" s="6"/>
      <c r="B14" s="6"/>
      <c r="C14" s="6"/>
      <c r="D14" s="3"/>
      <c r="E14" s="3"/>
      <c r="F14" s="3"/>
      <c r="G14" s="3"/>
      <c r="H14" s="3"/>
      <c r="I14" s="3"/>
      <c r="J14" s="3"/>
      <c r="K14" s="3"/>
      <c r="L14" s="3"/>
      <c r="M14" s="3"/>
      <c r="N14" s="3"/>
      <c r="O14" s="3"/>
      <c r="P14" s="3"/>
      <c r="Q14" s="3"/>
      <c r="R14" s="3"/>
      <c r="S14" s="3"/>
      <c r="T14" s="3"/>
      <c r="U14" s="3"/>
      <c r="V14" s="3"/>
    </row>
    <row r="15" spans="1:22" ht="14.4">
      <c r="A15" s="6"/>
      <c r="B15" s="6"/>
      <c r="C15" s="6"/>
      <c r="D15" s="3"/>
      <c r="E15" s="3"/>
      <c r="F15" s="3"/>
      <c r="G15" s="3"/>
      <c r="H15" s="3"/>
      <c r="I15" s="3"/>
      <c r="J15" s="3"/>
      <c r="K15" s="3"/>
      <c r="L15" s="3"/>
      <c r="M15" s="3"/>
      <c r="N15" s="3"/>
      <c r="O15" s="3"/>
      <c r="P15" s="3"/>
      <c r="Q15" s="3"/>
      <c r="R15" s="3"/>
      <c r="S15" s="3"/>
      <c r="T15" s="3"/>
      <c r="U15" s="3"/>
      <c r="V15" s="3"/>
    </row>
    <row r="16" spans="1:22" ht="14.4">
      <c r="A16" s="6"/>
      <c r="B16" s="6"/>
      <c r="C16" s="6"/>
      <c r="D16" s="3"/>
      <c r="E16" s="3"/>
      <c r="F16" s="3"/>
      <c r="G16" s="3"/>
      <c r="H16" s="3"/>
      <c r="I16" s="3"/>
      <c r="J16" s="3"/>
      <c r="K16" s="3"/>
      <c r="L16" s="3"/>
      <c r="M16" s="3"/>
      <c r="N16" s="3"/>
      <c r="O16" s="3"/>
      <c r="P16" s="3"/>
      <c r="Q16" s="3"/>
      <c r="R16" s="3"/>
      <c r="S16" s="3"/>
      <c r="T16" s="3"/>
      <c r="U16" s="3"/>
      <c r="V16" s="3"/>
    </row>
    <row r="17" spans="1:23" ht="14.4">
      <c r="A17" s="6"/>
      <c r="B17" s="6"/>
      <c r="C17" s="6"/>
      <c r="D17" s="3"/>
      <c r="E17" s="3"/>
      <c r="F17" s="3"/>
      <c r="G17" s="3"/>
      <c r="H17" s="3"/>
      <c r="I17" s="3"/>
      <c r="J17" s="3"/>
      <c r="K17" s="3"/>
      <c r="L17" s="3"/>
      <c r="M17" s="3"/>
      <c r="N17" s="3"/>
      <c r="O17" s="3"/>
      <c r="P17" s="3"/>
      <c r="Q17" s="3"/>
      <c r="R17" s="3"/>
      <c r="S17" s="3"/>
      <c r="T17" s="3"/>
      <c r="U17" s="3"/>
      <c r="V17" s="3"/>
    </row>
    <row r="18" spans="1:23" ht="14.4">
      <c r="A18" s="6"/>
      <c r="B18" s="6"/>
      <c r="C18" s="6"/>
      <c r="D18" s="3"/>
      <c r="E18" s="3"/>
      <c r="F18" s="3"/>
      <c r="G18" s="3"/>
      <c r="H18" s="3"/>
      <c r="I18" s="3"/>
      <c r="J18" s="3"/>
      <c r="K18" s="3"/>
      <c r="L18" s="3"/>
      <c r="M18" s="3"/>
      <c r="N18" s="3"/>
      <c r="O18" s="3"/>
      <c r="P18" s="3"/>
      <c r="Q18" s="3"/>
      <c r="R18" s="3"/>
      <c r="S18" s="3"/>
      <c r="T18" s="3"/>
      <c r="U18" s="3"/>
      <c r="V18" s="3"/>
    </row>
    <row r="19" spans="1:23" ht="14.4">
      <c r="A19" s="6"/>
      <c r="B19" s="6"/>
      <c r="C19" s="6"/>
      <c r="D19" s="3"/>
      <c r="E19" s="3"/>
      <c r="F19" s="3"/>
      <c r="G19" s="3"/>
      <c r="H19" s="3"/>
      <c r="I19" s="3"/>
      <c r="J19" s="3"/>
      <c r="K19" s="3"/>
      <c r="L19" s="3"/>
      <c r="M19" s="3"/>
      <c r="N19" s="3"/>
      <c r="O19" s="3"/>
      <c r="P19" s="3"/>
      <c r="Q19" s="3"/>
      <c r="R19" s="3"/>
      <c r="S19" s="3"/>
      <c r="T19" s="3"/>
      <c r="U19" s="3"/>
      <c r="V19" s="3"/>
    </row>
    <row r="20" spans="1:23" ht="14.4">
      <c r="A20" s="6"/>
      <c r="B20" s="6"/>
      <c r="C20" s="6"/>
      <c r="D20" s="3"/>
      <c r="E20" s="3"/>
      <c r="F20" s="3"/>
      <c r="G20" s="3"/>
      <c r="H20" s="3"/>
      <c r="I20" s="3"/>
      <c r="J20" s="3"/>
      <c r="K20" s="3"/>
      <c r="L20" s="3"/>
      <c r="M20" s="3"/>
      <c r="N20" s="3"/>
      <c r="O20" s="3"/>
      <c r="P20" s="3"/>
      <c r="Q20" s="3"/>
      <c r="R20" s="3"/>
      <c r="S20" s="3"/>
      <c r="T20" s="3"/>
      <c r="U20" s="3"/>
      <c r="V20" s="3"/>
    </row>
    <row r="21" spans="1:23" ht="14.4">
      <c r="A21" s="104" t="s">
        <v>899</v>
      </c>
      <c r="B21" s="6"/>
      <c r="C21" s="6"/>
      <c r="D21" s="3"/>
      <c r="E21" s="3"/>
      <c r="F21" s="3"/>
      <c r="G21" s="3"/>
      <c r="H21" s="3"/>
      <c r="I21" s="3"/>
      <c r="J21" s="3"/>
      <c r="K21" s="3"/>
      <c r="L21" s="3"/>
      <c r="M21" s="3"/>
      <c r="N21" s="3"/>
      <c r="O21" s="3"/>
      <c r="P21" s="3"/>
      <c r="Q21" s="3"/>
      <c r="R21" s="3"/>
      <c r="S21" s="3"/>
      <c r="T21" s="3"/>
      <c r="U21" s="3"/>
      <c r="V21" s="3"/>
    </row>
    <row r="22" spans="1:23">
      <c r="A22" s="79"/>
      <c r="B22" s="79"/>
      <c r="C22" s="79"/>
      <c r="D22" s="3"/>
      <c r="E22" s="3"/>
      <c r="F22" s="3"/>
      <c r="G22" s="3"/>
      <c r="H22" s="3"/>
      <c r="I22" s="3"/>
      <c r="J22" s="3"/>
      <c r="K22" s="3"/>
      <c r="L22" s="3"/>
      <c r="M22" s="3"/>
      <c r="N22" s="3"/>
      <c r="O22" s="3"/>
      <c r="P22" s="3"/>
      <c r="Q22" s="3"/>
      <c r="R22" s="3"/>
      <c r="S22" s="3"/>
      <c r="T22" s="3"/>
      <c r="U22" s="3"/>
      <c r="V22" s="3"/>
    </row>
    <row r="23" spans="1:23">
      <c r="A23" s="83"/>
      <c r="B23" s="1535" t="s">
        <v>95</v>
      </c>
      <c r="C23" s="1536"/>
      <c r="D23" s="1536"/>
      <c r="E23" s="1536"/>
      <c r="F23" s="1536"/>
      <c r="G23" s="1536"/>
      <c r="H23" s="1536"/>
      <c r="I23" s="1536"/>
      <c r="J23" s="1536"/>
      <c r="K23" s="1536"/>
      <c r="L23" s="1536"/>
      <c r="M23" s="1536"/>
      <c r="N23" s="1536"/>
      <c r="O23" s="1536"/>
      <c r="P23" s="1536"/>
      <c r="Q23" s="1536"/>
      <c r="R23" s="1536"/>
      <c r="S23" s="1536"/>
      <c r="T23" s="1536"/>
      <c r="U23" s="1536"/>
      <c r="V23" s="1536"/>
      <c r="W23" s="1537"/>
    </row>
    <row r="24" spans="1:23">
      <c r="A24" s="162" t="s">
        <v>900</v>
      </c>
      <c r="B24" s="1504">
        <v>2000</v>
      </c>
      <c r="C24" s="1505">
        <v>2001</v>
      </c>
      <c r="D24" s="1505">
        <v>2002</v>
      </c>
      <c r="E24" s="1505">
        <v>2003</v>
      </c>
      <c r="F24" s="1505">
        <v>2004</v>
      </c>
      <c r="G24" s="1505">
        <v>2005</v>
      </c>
      <c r="H24" s="1505">
        <v>2006</v>
      </c>
      <c r="I24" s="1505">
        <v>2007</v>
      </c>
      <c r="J24" s="1505">
        <v>2008</v>
      </c>
      <c r="K24" s="1505">
        <v>2009</v>
      </c>
      <c r="L24" s="1505">
        <v>2010</v>
      </c>
      <c r="M24" s="1505">
        <v>2011</v>
      </c>
      <c r="N24" s="1505">
        <v>2012</v>
      </c>
      <c r="O24" s="1505">
        <v>2013</v>
      </c>
      <c r="P24" s="1505">
        <v>2014</v>
      </c>
      <c r="Q24" s="1505">
        <v>2015</v>
      </c>
      <c r="R24" s="1505">
        <v>2016</v>
      </c>
      <c r="S24" s="1505">
        <v>2017</v>
      </c>
      <c r="T24" s="1505">
        <v>2018</v>
      </c>
      <c r="U24" s="1505">
        <v>2019</v>
      </c>
      <c r="V24" s="1505">
        <v>2020</v>
      </c>
      <c r="W24" s="1506">
        <v>2021</v>
      </c>
    </row>
    <row r="25" spans="1:23">
      <c r="A25" s="117" t="s">
        <v>13</v>
      </c>
      <c r="B25" s="163">
        <v>7.0854999999999987E-2</v>
      </c>
      <c r="C25" s="158">
        <v>1.6904560000000002</v>
      </c>
      <c r="D25" s="158">
        <v>0.41060800000000008</v>
      </c>
      <c r="E25" s="158">
        <v>1.6648559999999999</v>
      </c>
      <c r="F25" s="158">
        <v>0.39639800000000003</v>
      </c>
      <c r="G25" s="158">
        <v>2.3744150000000004</v>
      </c>
      <c r="H25" s="158">
        <v>2.4534499999999997</v>
      </c>
      <c r="I25" s="158">
        <v>5.2524999999999995</v>
      </c>
      <c r="J25" s="158">
        <v>8.3624349999999978</v>
      </c>
      <c r="K25" s="158">
        <v>10.005193000000007</v>
      </c>
      <c r="L25" s="158">
        <v>5.2199900000000099</v>
      </c>
      <c r="M25" s="158">
        <v>6.8195500000000004</v>
      </c>
      <c r="N25" s="158">
        <v>13.011069999999998</v>
      </c>
      <c r="O25" s="158">
        <v>1.0865100000000001</v>
      </c>
      <c r="P25" s="158">
        <v>4.8538380000000005</v>
      </c>
      <c r="Q25" s="158">
        <v>8.5945399999999985</v>
      </c>
      <c r="R25" s="158">
        <v>8.2026219999999999</v>
      </c>
      <c r="S25" s="158">
        <v>7.016519999999999</v>
      </c>
      <c r="T25" s="158">
        <v>7.5883849999999997</v>
      </c>
      <c r="U25" s="158">
        <v>9.1320500000000013</v>
      </c>
      <c r="V25" s="158">
        <v>17.202999999999999</v>
      </c>
      <c r="W25" s="160">
        <v>13.422005000000002</v>
      </c>
    </row>
    <row r="26" spans="1:23">
      <c r="A26" s="159" t="s">
        <v>96</v>
      </c>
      <c r="B26" s="163">
        <v>3.8227107760751408E-3</v>
      </c>
      <c r="C26" s="158">
        <v>1.1127183096768122E-2</v>
      </c>
      <c r="D26" s="158">
        <v>2.2280932395311082E-2</v>
      </c>
      <c r="E26" s="158">
        <v>4.4504863686651103E-2</v>
      </c>
      <c r="F26" s="158">
        <v>5.6587204046324419E-2</v>
      </c>
      <c r="G26" s="158">
        <v>7.7616039921333257E-2</v>
      </c>
      <c r="H26" s="158">
        <v>0.10258654652475377</v>
      </c>
      <c r="I26" s="158">
        <v>0.24144107990925101</v>
      </c>
      <c r="J26" s="158">
        <v>0.30296078431372564</v>
      </c>
      <c r="K26" s="158">
        <v>0.41693775250657766</v>
      </c>
      <c r="L26" s="158">
        <v>0.88478051154762349</v>
      </c>
      <c r="M26" s="158">
        <v>1.879620642139008</v>
      </c>
      <c r="N26" s="158">
        <v>3.015640487372353</v>
      </c>
      <c r="O26" s="158">
        <v>5.6573112670292618</v>
      </c>
      <c r="P26" s="158">
        <v>5.2171226327802618</v>
      </c>
      <c r="Q26" s="158">
        <v>6.3246826991449305</v>
      </c>
      <c r="R26" s="158">
        <v>11.404055942013448</v>
      </c>
      <c r="S26" s="158">
        <v>8.6498377816762506</v>
      </c>
      <c r="T26" s="158">
        <v>8.1986580114901297</v>
      </c>
      <c r="U26" s="158">
        <v>9.6950370753408492</v>
      </c>
      <c r="V26" s="158">
        <v>14.813045929667286</v>
      </c>
      <c r="W26" s="160">
        <v>18.851284873364637</v>
      </c>
    </row>
    <row r="27" spans="1:23">
      <c r="A27" s="159" t="s">
        <v>438</v>
      </c>
      <c r="B27" s="163">
        <v>0</v>
      </c>
      <c r="C27" s="158">
        <v>0</v>
      </c>
      <c r="D27" s="158">
        <v>0.32800000000000001</v>
      </c>
      <c r="E27" s="158">
        <v>0.04</v>
      </c>
      <c r="F27" s="158">
        <v>0</v>
      </c>
      <c r="G27" s="158">
        <v>0</v>
      </c>
      <c r="H27" s="158">
        <v>0</v>
      </c>
      <c r="I27" s="158">
        <v>0</v>
      </c>
      <c r="J27" s="158">
        <v>0</v>
      </c>
      <c r="K27" s="158">
        <v>0</v>
      </c>
      <c r="L27" s="158">
        <v>4.0000000000000001E-3</v>
      </c>
      <c r="M27" s="158">
        <v>3.6999999999999998E-2</v>
      </c>
      <c r="N27" s="158">
        <v>0.127</v>
      </c>
      <c r="O27" s="158">
        <v>0.29740000000000144</v>
      </c>
      <c r="P27" s="158">
        <v>3.1299999999999273E-2</v>
      </c>
      <c r="Q27" s="158">
        <v>0.29759999999999853</v>
      </c>
      <c r="R27" s="158">
        <v>0.2400699999999997</v>
      </c>
      <c r="S27" s="158">
        <v>0.15680500000000028</v>
      </c>
      <c r="T27" s="158">
        <v>0.35471800000000075</v>
      </c>
      <c r="U27" s="158">
        <v>0.3373709999999992</v>
      </c>
      <c r="V27" s="158">
        <v>0.71982799999999769</v>
      </c>
      <c r="W27" s="160">
        <v>3.6013819999999979</v>
      </c>
    </row>
    <row r="28" spans="1:23">
      <c r="A28" s="159" t="s">
        <v>227</v>
      </c>
      <c r="B28" s="163">
        <v>0.17577000000000001</v>
      </c>
      <c r="C28" s="158">
        <v>0.62333999999999778</v>
      </c>
      <c r="D28" s="158">
        <v>0.42131500000000011</v>
      </c>
      <c r="E28" s="158">
        <v>0.33204000000000056</v>
      </c>
      <c r="F28" s="158">
        <v>0.20831499999999997</v>
      </c>
      <c r="G28" s="158">
        <v>0.11469999999999995</v>
      </c>
      <c r="H28" s="158">
        <v>0.41683999999999999</v>
      </c>
      <c r="I28" s="158">
        <v>0.55269500000000094</v>
      </c>
      <c r="J28" s="158">
        <v>0.46920800000000107</v>
      </c>
      <c r="K28" s="158">
        <v>0.6913599999999992</v>
      </c>
      <c r="L28" s="158">
        <v>0.42108600000000102</v>
      </c>
      <c r="M28" s="158">
        <v>0.80460400000000021</v>
      </c>
      <c r="N28" s="158">
        <v>1.1657980000000001</v>
      </c>
      <c r="O28" s="158">
        <v>1.4577469999999983</v>
      </c>
      <c r="P28" s="158">
        <v>0.68157500000000037</v>
      </c>
      <c r="Q28" s="158">
        <v>0.49753700000000034</v>
      </c>
      <c r="R28" s="158">
        <v>0.51558800000000016</v>
      </c>
      <c r="S28" s="158">
        <v>0.526833</v>
      </c>
      <c r="T28" s="158">
        <v>0.37910000000000005</v>
      </c>
      <c r="U28" s="158">
        <v>0.29627300000000012</v>
      </c>
      <c r="V28" s="158">
        <v>0.33481</v>
      </c>
      <c r="W28" s="160">
        <v>8.7218000000000004E-2</v>
      </c>
    </row>
    <row r="29" spans="1:23">
      <c r="A29" s="159" t="s">
        <v>97</v>
      </c>
      <c r="B29" s="163">
        <v>29.300832999999994</v>
      </c>
      <c r="C29" s="158">
        <v>49.206400000000023</v>
      </c>
      <c r="D29" s="158">
        <v>71.423945000000032</v>
      </c>
      <c r="E29" s="158">
        <v>55.029325999999998</v>
      </c>
      <c r="F29" s="158">
        <v>27.163830000000004</v>
      </c>
      <c r="G29" s="158">
        <v>19.47868999999999</v>
      </c>
      <c r="H29" s="158">
        <v>10.77298</v>
      </c>
      <c r="I29" s="158">
        <v>8.4048160000000003</v>
      </c>
      <c r="J29" s="158">
        <v>10.548152</v>
      </c>
      <c r="K29" s="158">
        <v>12.027625</v>
      </c>
      <c r="L29" s="158">
        <v>7.3621120000000015</v>
      </c>
      <c r="M29" s="158">
        <v>12.063777</v>
      </c>
      <c r="N29" s="158">
        <v>9.7503380000000011</v>
      </c>
      <c r="O29" s="158">
        <v>7.8722979999999989</v>
      </c>
      <c r="P29" s="158">
        <v>9.0130099999999995</v>
      </c>
      <c r="Q29" s="158">
        <v>6.5611000000000006</v>
      </c>
      <c r="R29" s="158">
        <v>9.4531999999999989</v>
      </c>
      <c r="S29" s="158">
        <v>12.393820000000003</v>
      </c>
      <c r="T29" s="158">
        <v>21.831291999999998</v>
      </c>
      <c r="U29" s="158">
        <v>8.8884070000000008</v>
      </c>
      <c r="V29" s="158">
        <v>7.6068600000000064</v>
      </c>
      <c r="W29" s="160">
        <v>6.2162040000000118</v>
      </c>
    </row>
    <row r="30" spans="1:23">
      <c r="A30" s="159" t="s">
        <v>98</v>
      </c>
      <c r="B30" s="163">
        <v>0.18049999999999999</v>
      </c>
      <c r="C30" s="158">
        <v>0</v>
      </c>
      <c r="D30" s="158">
        <v>0.5242</v>
      </c>
      <c r="E30" s="158">
        <v>0.09</v>
      </c>
      <c r="F30" s="158">
        <v>0.74199999999999999</v>
      </c>
      <c r="G30" s="158">
        <v>0.37269999999999998</v>
      </c>
      <c r="H30" s="158">
        <v>0.60470000000000002</v>
      </c>
      <c r="I30" s="158">
        <v>1.513504</v>
      </c>
      <c r="J30" s="158">
        <v>1.591</v>
      </c>
      <c r="K30" s="158">
        <v>3.5987000000000005</v>
      </c>
      <c r="L30" s="158">
        <v>6.0142980000000001</v>
      </c>
      <c r="M30" s="158">
        <v>1.7349989999999997</v>
      </c>
      <c r="N30" s="158">
        <v>4.76</v>
      </c>
      <c r="O30" s="158">
        <v>1.8125</v>
      </c>
      <c r="P30" s="158">
        <v>0.1062</v>
      </c>
      <c r="Q30" s="158">
        <v>5.4999999999999997E-3</v>
      </c>
      <c r="R30" s="158">
        <v>0</v>
      </c>
      <c r="S30" s="158">
        <v>0</v>
      </c>
      <c r="T30" s="158">
        <v>0</v>
      </c>
      <c r="U30" s="158">
        <v>1.7000000000000001E-2</v>
      </c>
      <c r="V30" s="158">
        <v>0</v>
      </c>
      <c r="W30" s="160">
        <v>0</v>
      </c>
    </row>
    <row r="31" spans="1:23">
      <c r="A31" s="159" t="s">
        <v>228</v>
      </c>
      <c r="B31" s="163">
        <v>1.3346009999999977</v>
      </c>
      <c r="C31" s="158">
        <v>0.82099999999999851</v>
      </c>
      <c r="D31" s="158">
        <v>1.1815500000000003</v>
      </c>
      <c r="E31" s="158">
        <v>0.40589999999999993</v>
      </c>
      <c r="F31" s="158">
        <v>0.52439999999999987</v>
      </c>
      <c r="G31" s="158">
        <v>0.25767000000000012</v>
      </c>
      <c r="H31" s="158">
        <v>0.34459800000000013</v>
      </c>
      <c r="I31" s="158">
        <v>0.37298499999999996</v>
      </c>
      <c r="J31" s="158">
        <v>0.144401</v>
      </c>
      <c r="K31" s="158">
        <v>0.25318499999999994</v>
      </c>
      <c r="L31" s="158">
        <v>1.2189899999999985</v>
      </c>
      <c r="M31" s="158">
        <v>0.84727499999999978</v>
      </c>
      <c r="N31" s="158">
        <v>0.30758000000000008</v>
      </c>
      <c r="O31" s="158">
        <v>0.14268999999999996</v>
      </c>
      <c r="P31" s="158">
        <v>0.19144799999999998</v>
      </c>
      <c r="Q31" s="158">
        <v>0.18890000000000007</v>
      </c>
      <c r="R31" s="158">
        <v>1.4272</v>
      </c>
      <c r="S31" s="158">
        <v>0.11104999999999994</v>
      </c>
      <c r="T31" s="158">
        <v>9.0900000000000009E-2</v>
      </c>
      <c r="U31" s="158">
        <v>9.4299999999999995E-2</v>
      </c>
      <c r="V31" s="158">
        <v>4.859999999999999E-2</v>
      </c>
      <c r="W31" s="160">
        <v>4.1989999999999993E-2</v>
      </c>
    </row>
    <row r="32" spans="1:23">
      <c r="A32" s="162" t="s">
        <v>99</v>
      </c>
      <c r="B32" s="182">
        <v>31.066381710776067</v>
      </c>
      <c r="C32" s="884">
        <v>52.352323183096786</v>
      </c>
      <c r="D32" s="884">
        <v>74.311898932395337</v>
      </c>
      <c r="E32" s="884">
        <v>57.606626863686657</v>
      </c>
      <c r="F32" s="884">
        <v>29.091530204046329</v>
      </c>
      <c r="G32" s="884">
        <v>22.675791039921322</v>
      </c>
      <c r="H32" s="884">
        <v>14.695154546524753</v>
      </c>
      <c r="I32" s="884">
        <v>16.337941079909253</v>
      </c>
      <c r="J32" s="884">
        <v>21.418156784313727</v>
      </c>
      <c r="K32" s="884">
        <v>26.993000752506585</v>
      </c>
      <c r="L32" s="884">
        <v>21.125256511547633</v>
      </c>
      <c r="M32" s="884">
        <v>24.186825642139006</v>
      </c>
      <c r="N32" s="884">
        <v>32.137426487372352</v>
      </c>
      <c r="O32" s="884">
        <v>18.326456267029258</v>
      </c>
      <c r="P32" s="884">
        <v>20.094493632780264</v>
      </c>
      <c r="Q32" s="884">
        <v>22.46985969914493</v>
      </c>
      <c r="R32" s="884">
        <v>31.242735942013447</v>
      </c>
      <c r="S32" s="884">
        <v>28.854865781676253</v>
      </c>
      <c r="T32" s="884">
        <v>38.443053011490129</v>
      </c>
      <c r="U32" s="884">
        <v>28.460438075340846</v>
      </c>
      <c r="V32" s="884">
        <v>40.726143929667288</v>
      </c>
      <c r="W32" s="165">
        <v>42.220083873364651</v>
      </c>
    </row>
    <row r="33" spans="1:23">
      <c r="A33" s="161" t="s">
        <v>100</v>
      </c>
      <c r="B33" s="885">
        <v>2.2807612634020507E-3</v>
      </c>
      <c r="C33" s="886">
        <v>3.2289990151684517E-2</v>
      </c>
      <c r="D33" s="886">
        <v>5.525467736648036E-3</v>
      </c>
      <c r="E33" s="886">
        <v>2.8900425014287218E-2</v>
      </c>
      <c r="F33" s="886">
        <v>1.3625890326830082E-2</v>
      </c>
      <c r="G33" s="886">
        <v>0.10471145177779161</v>
      </c>
      <c r="H33" s="886">
        <v>0.16695639315887387</v>
      </c>
      <c r="I33" s="886">
        <v>0.32149093783053195</v>
      </c>
      <c r="J33" s="886">
        <v>0.39043672544803176</v>
      </c>
      <c r="K33" s="886">
        <v>0.37065879009657415</v>
      </c>
      <c r="L33" s="886">
        <v>0.24709711795199377</v>
      </c>
      <c r="M33" s="886">
        <v>0.28195308061090818</v>
      </c>
      <c r="N33" s="886">
        <v>0.40485724658483135</v>
      </c>
      <c r="O33" s="886">
        <v>5.9286420908046332E-2</v>
      </c>
      <c r="P33" s="886">
        <v>0.24155065007868159</v>
      </c>
      <c r="Q33" s="886">
        <v>0.38249192985958236</v>
      </c>
      <c r="R33" s="886">
        <v>0.26254493253164751</v>
      </c>
      <c r="S33" s="886">
        <v>0.24316592054487079</v>
      </c>
      <c r="T33" s="886">
        <v>0.19739288130242752</v>
      </c>
      <c r="U33" s="886">
        <v>0.32086821628765932</v>
      </c>
      <c r="V33" s="886">
        <v>0.4224067967178286</v>
      </c>
      <c r="W33" s="887">
        <v>0.31790569247228645</v>
      </c>
    </row>
    <row r="35" spans="1:23">
      <c r="W35" s="1188"/>
    </row>
    <row r="36" spans="1:23">
      <c r="W36" s="1188"/>
    </row>
  </sheetData>
  <mergeCells count="1">
    <mergeCell ref="B23:W23"/>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theme="9" tint="0.39997558519241921"/>
  </sheetPr>
  <dimension ref="A1:M46"/>
  <sheetViews>
    <sheetView zoomScale="75" zoomScaleNormal="75" zoomScalePageLayoutView="75" workbookViewId="0">
      <selection activeCell="O47" sqref="O47"/>
    </sheetView>
  </sheetViews>
  <sheetFormatPr defaultColWidth="8.5546875" defaultRowHeight="13.2"/>
  <cols>
    <col min="1" max="1" width="19.5546875" style="229" customWidth="1"/>
    <col min="2" max="10" width="10.5546875" style="229" customWidth="1"/>
    <col min="11" max="11" width="11.109375" style="229" customWidth="1"/>
    <col min="12" max="16384" width="8.5546875" style="229"/>
  </cols>
  <sheetData>
    <row r="1" spans="1:13" ht="14.4">
      <c r="A1" s="6" t="s">
        <v>901</v>
      </c>
      <c r="B1" s="3"/>
      <c r="C1" s="3"/>
      <c r="D1" s="3"/>
      <c r="E1" s="3"/>
      <c r="F1" s="3"/>
      <c r="G1" s="3"/>
      <c r="H1" s="3"/>
      <c r="I1" s="3"/>
      <c r="J1" s="79"/>
      <c r="K1" s="276"/>
      <c r="L1" s="276"/>
      <c r="M1" s="276"/>
    </row>
    <row r="2" spans="1:13">
      <c r="A2" s="79"/>
      <c r="B2" s="9"/>
      <c r="C2" s="3"/>
      <c r="D2" s="3"/>
      <c r="E2" s="3"/>
      <c r="F2" s="3"/>
      <c r="G2" s="3"/>
      <c r="H2" s="3"/>
      <c r="I2" s="3"/>
      <c r="J2" s="9"/>
      <c r="K2" s="276"/>
      <c r="L2" s="276"/>
      <c r="M2" s="276"/>
    </row>
    <row r="3" spans="1:13" ht="14.4">
      <c r="A3" s="6"/>
      <c r="B3" s="3"/>
      <c r="C3" s="3"/>
      <c r="D3" s="3"/>
      <c r="E3" s="3"/>
      <c r="F3" s="3"/>
      <c r="G3" s="3"/>
      <c r="H3" s="3"/>
      <c r="I3" s="3"/>
      <c r="J3" s="9"/>
      <c r="K3" s="276"/>
      <c r="L3" s="276"/>
      <c r="M3" s="276"/>
    </row>
    <row r="4" spans="1:13" ht="14.4">
      <c r="A4" s="6"/>
      <c r="B4" s="3"/>
      <c r="C4" s="3"/>
      <c r="D4" s="3"/>
      <c r="E4" s="3"/>
      <c r="F4" s="3"/>
      <c r="G4" s="3"/>
      <c r="H4" s="3"/>
      <c r="I4" s="3"/>
      <c r="J4" s="9"/>
      <c r="K4" s="276"/>
      <c r="L4" s="276"/>
      <c r="M4" s="276"/>
    </row>
    <row r="5" spans="1:13" ht="14.4">
      <c r="A5" s="6"/>
      <c r="B5" s="3"/>
      <c r="C5" s="3"/>
      <c r="D5" s="3"/>
      <c r="E5" s="3"/>
      <c r="F5" s="3"/>
      <c r="G5" s="3"/>
      <c r="H5" s="3"/>
      <c r="I5" s="3"/>
      <c r="J5" s="3"/>
    </row>
    <row r="6" spans="1:13" ht="14.4">
      <c r="A6" s="6"/>
      <c r="B6" s="3"/>
      <c r="C6" s="3"/>
      <c r="D6" s="3"/>
      <c r="E6" s="3"/>
      <c r="F6" s="3"/>
      <c r="G6" s="3"/>
      <c r="H6" s="3"/>
      <c r="I6" s="3"/>
      <c r="J6" s="3"/>
    </row>
    <row r="7" spans="1:13" ht="14.4">
      <c r="A7" s="6"/>
      <c r="B7" s="3"/>
      <c r="C7" s="3"/>
      <c r="D7" s="3"/>
      <c r="E7" s="3"/>
      <c r="F7" s="3"/>
      <c r="G7" s="3"/>
      <c r="H7" s="3"/>
      <c r="I7" s="3"/>
      <c r="J7" s="3"/>
    </row>
    <row r="8" spans="1:13" ht="14.4">
      <c r="A8" s="6"/>
      <c r="B8" s="3"/>
      <c r="C8" s="3"/>
      <c r="D8" s="3"/>
      <c r="E8" s="3"/>
      <c r="F8" s="3"/>
      <c r="G8" s="3"/>
      <c r="H8" s="3"/>
      <c r="I8" s="3"/>
      <c r="J8" s="3"/>
    </row>
    <row r="9" spans="1:13" ht="14.4">
      <c r="A9" s="6"/>
      <c r="B9" s="3"/>
      <c r="C9" s="3"/>
      <c r="D9" s="3"/>
      <c r="E9" s="3"/>
      <c r="F9" s="3"/>
      <c r="G9" s="3"/>
      <c r="H9" s="3"/>
      <c r="I9" s="3"/>
      <c r="J9" s="3"/>
    </row>
    <row r="10" spans="1:13" ht="14.4">
      <c r="A10" s="6"/>
      <c r="B10" s="3"/>
      <c r="C10" s="3"/>
      <c r="D10" s="3"/>
      <c r="E10" s="3"/>
      <c r="F10" s="3"/>
      <c r="G10" s="3"/>
      <c r="H10" s="3"/>
      <c r="I10" s="3"/>
      <c r="J10" s="3"/>
    </row>
    <row r="11" spans="1:13" ht="14.4">
      <c r="A11" s="6"/>
      <c r="B11" s="3"/>
      <c r="C11" s="3"/>
      <c r="D11" s="3"/>
      <c r="E11" s="3"/>
      <c r="F11" s="3"/>
      <c r="G11" s="3"/>
      <c r="H11" s="3"/>
      <c r="I11" s="3"/>
      <c r="J11" s="3"/>
    </row>
    <row r="12" spans="1:13" ht="14.4">
      <c r="A12" s="6"/>
      <c r="B12" s="3"/>
      <c r="C12" s="3"/>
      <c r="D12" s="3"/>
      <c r="E12" s="3"/>
      <c r="F12" s="3"/>
      <c r="G12" s="3"/>
      <c r="H12" s="3"/>
      <c r="I12" s="3"/>
      <c r="J12" s="3"/>
    </row>
    <row r="13" spans="1:13" ht="14.4">
      <c r="A13" s="6"/>
      <c r="B13" s="3"/>
      <c r="C13" s="3"/>
      <c r="D13" s="3"/>
      <c r="E13" s="3"/>
      <c r="F13" s="3"/>
      <c r="G13" s="3"/>
      <c r="H13" s="3"/>
      <c r="I13" s="3"/>
      <c r="J13" s="3"/>
    </row>
    <row r="14" spans="1:13" ht="14.4">
      <c r="A14" s="6"/>
      <c r="B14" s="3"/>
      <c r="C14" s="3"/>
      <c r="D14" s="3"/>
      <c r="E14" s="3"/>
      <c r="F14" s="3"/>
      <c r="G14" s="3"/>
      <c r="H14" s="3"/>
      <c r="I14" s="3"/>
      <c r="J14" s="3"/>
    </row>
    <row r="15" spans="1:13" ht="14.4">
      <c r="A15" s="6"/>
      <c r="B15" s="3"/>
      <c r="C15" s="3"/>
      <c r="D15" s="3"/>
      <c r="E15" s="3"/>
      <c r="F15" s="3"/>
      <c r="G15" s="3"/>
      <c r="H15" s="3"/>
      <c r="I15" s="3"/>
      <c r="J15" s="3"/>
    </row>
    <row r="16" spans="1:13" ht="14.4">
      <c r="A16" s="6"/>
      <c r="B16" s="3"/>
      <c r="C16" s="3"/>
      <c r="D16" s="3"/>
      <c r="E16" s="3"/>
      <c r="F16" s="3"/>
      <c r="G16" s="3"/>
      <c r="H16" s="3"/>
      <c r="I16" s="3"/>
      <c r="J16" s="3"/>
    </row>
    <row r="17" spans="1:11" ht="14.4">
      <c r="A17" s="6"/>
      <c r="B17" s="3"/>
      <c r="C17" s="3"/>
      <c r="D17" s="3"/>
      <c r="E17" s="3"/>
      <c r="F17" s="3"/>
      <c r="G17" s="3"/>
      <c r="H17" s="3"/>
      <c r="I17" s="3"/>
      <c r="J17" s="3"/>
    </row>
    <row r="18" spans="1:11" ht="14.4">
      <c r="A18" s="6"/>
      <c r="B18" s="3"/>
      <c r="C18" s="3"/>
      <c r="D18" s="3"/>
      <c r="E18" s="3"/>
      <c r="F18" s="3"/>
      <c r="G18" s="3"/>
      <c r="H18" s="3"/>
      <c r="I18" s="3"/>
      <c r="J18" s="3"/>
    </row>
    <row r="19" spans="1:11" ht="14.4">
      <c r="A19" s="6"/>
      <c r="B19" s="3"/>
      <c r="C19" s="3"/>
      <c r="D19" s="3"/>
      <c r="E19" s="3"/>
      <c r="F19" s="3"/>
      <c r="G19" s="3"/>
      <c r="H19" s="3"/>
      <c r="I19" s="3"/>
      <c r="J19" s="3"/>
    </row>
    <row r="20" spans="1:11" ht="14.4">
      <c r="A20" s="6"/>
      <c r="B20" s="3"/>
      <c r="C20" s="3"/>
      <c r="D20" s="3"/>
      <c r="E20" s="3"/>
      <c r="F20" s="3"/>
      <c r="G20" s="3"/>
      <c r="H20" s="3"/>
      <c r="I20" s="3"/>
      <c r="J20" s="3"/>
    </row>
    <row r="21" spans="1:11">
      <c r="A21" s="104" t="s">
        <v>899</v>
      </c>
      <c r="B21" s="3"/>
      <c r="C21" s="3"/>
      <c r="D21" s="3"/>
      <c r="E21" s="3"/>
      <c r="F21" s="3"/>
      <c r="G21" s="3"/>
      <c r="H21" s="3"/>
      <c r="I21" s="3"/>
      <c r="J21" s="3"/>
    </row>
    <row r="22" spans="1:11">
      <c r="A22" s="3"/>
      <c r="B22" s="3"/>
      <c r="C22" s="3"/>
      <c r="D22" s="3"/>
      <c r="E22" s="3"/>
      <c r="F22" s="3"/>
      <c r="G22" s="3"/>
      <c r="H22" s="3"/>
      <c r="I22" s="3"/>
      <c r="J22" s="3"/>
    </row>
    <row r="23" spans="1:11">
      <c r="A23" s="83"/>
      <c r="B23" s="347"/>
      <c r="C23" s="422"/>
      <c r="D23" s="422"/>
      <c r="E23" s="726" t="s">
        <v>896</v>
      </c>
      <c r="F23" s="726"/>
      <c r="G23" s="726"/>
      <c r="H23" s="726"/>
      <c r="I23" s="726"/>
      <c r="J23" s="726"/>
      <c r="K23" s="727"/>
    </row>
    <row r="24" spans="1:11" ht="26.4">
      <c r="A24" s="733" t="s">
        <v>900</v>
      </c>
      <c r="B24" s="1507" t="s">
        <v>3</v>
      </c>
      <c r="C24" s="1508" t="s">
        <v>2</v>
      </c>
      <c r="D24" s="1508" t="s">
        <v>5</v>
      </c>
      <c r="E24" s="1509" t="s">
        <v>442</v>
      </c>
      <c r="F24" s="1508" t="s">
        <v>1</v>
      </c>
      <c r="G24" s="1508" t="s">
        <v>6</v>
      </c>
      <c r="H24" s="1508" t="s">
        <v>7</v>
      </c>
      <c r="I24" s="1508" t="s">
        <v>11</v>
      </c>
      <c r="J24" s="1509" t="s">
        <v>443</v>
      </c>
      <c r="K24" s="734" t="s">
        <v>902</v>
      </c>
    </row>
    <row r="25" spans="1:11">
      <c r="A25" s="159" t="s">
        <v>13</v>
      </c>
      <c r="B25" s="163">
        <v>23.811945000000005</v>
      </c>
      <c r="C25" s="158">
        <v>24.407335000000007</v>
      </c>
      <c r="D25" s="158">
        <v>18.636815000000006</v>
      </c>
      <c r="E25" s="158">
        <v>11.516859999999998</v>
      </c>
      <c r="F25" s="158">
        <v>6.0665750000000012</v>
      </c>
      <c r="G25" s="158">
        <v>0.79003500000000004</v>
      </c>
      <c r="H25" s="158">
        <v>1.0646849999999999</v>
      </c>
      <c r="I25" s="158">
        <v>3.1398899999999985</v>
      </c>
      <c r="J25" s="158">
        <v>0.47849999999999998</v>
      </c>
      <c r="K25" s="731">
        <v>90.110540000000015</v>
      </c>
    </row>
    <row r="26" spans="1:11">
      <c r="A26" s="159" t="s">
        <v>96</v>
      </c>
      <c r="B26" s="163">
        <v>0.64926823456682292</v>
      </c>
      <c r="C26" s="158">
        <v>9.8538409914086955</v>
      </c>
      <c r="D26" s="158">
        <v>4.2985743007550772</v>
      </c>
      <c r="E26" s="158">
        <v>14.56688152464473</v>
      </c>
      <c r="F26" s="158">
        <v>10.37539055752117</v>
      </c>
      <c r="G26" s="158">
        <v>3.4335340266609742</v>
      </c>
      <c r="H26" s="158">
        <v>5.6386908017078001</v>
      </c>
      <c r="I26" s="158">
        <v>25.530242583623892</v>
      </c>
      <c r="J26" s="158">
        <v>15.725706288882861</v>
      </c>
      <c r="K26" s="731">
        <v>91.826676699879258</v>
      </c>
    </row>
    <row r="27" spans="1:11">
      <c r="A27" s="159" t="s">
        <v>438</v>
      </c>
      <c r="B27" s="163">
        <v>2.8548E-2</v>
      </c>
      <c r="C27" s="158">
        <v>0.81501599999999963</v>
      </c>
      <c r="D27" s="158">
        <v>6.6218999999999598E-2</v>
      </c>
      <c r="E27" s="158">
        <v>0.77413799999999977</v>
      </c>
      <c r="F27" s="158">
        <v>0.34522000000000025</v>
      </c>
      <c r="G27" s="158">
        <v>8.3605000000000013E-2</v>
      </c>
      <c r="H27" s="158">
        <v>0.23298600000000008</v>
      </c>
      <c r="I27" s="158">
        <v>3.0773540000000001</v>
      </c>
      <c r="J27" s="158">
        <v>0.57541299999999962</v>
      </c>
      <c r="K27" s="731">
        <v>6.163473999999999</v>
      </c>
    </row>
    <row r="28" spans="1:11">
      <c r="A28" s="159" t="s">
        <v>227</v>
      </c>
      <c r="B28" s="163">
        <v>0.11369899999999995</v>
      </c>
      <c r="C28" s="158">
        <v>0.17509999999999998</v>
      </c>
      <c r="D28" s="158">
        <v>0.75224200000000041</v>
      </c>
      <c r="E28" s="158">
        <v>1.9739910000000001</v>
      </c>
      <c r="F28" s="158">
        <v>0.66622100000000029</v>
      </c>
      <c r="G28" s="158">
        <v>7.5310000000000016E-2</v>
      </c>
      <c r="H28" s="158">
        <v>0.19124500000000003</v>
      </c>
      <c r="I28" s="158">
        <v>0.39060000000000006</v>
      </c>
      <c r="J28" s="158">
        <v>1.2967159999999969</v>
      </c>
      <c r="K28" s="731">
        <v>5.9424789999999978</v>
      </c>
    </row>
    <row r="29" spans="1:11">
      <c r="A29" s="159" t="s">
        <v>97</v>
      </c>
      <c r="B29" s="163">
        <v>3.5375120000000031</v>
      </c>
      <c r="C29" s="158">
        <v>10.477059999999918</v>
      </c>
      <c r="D29" s="158">
        <v>9.3003899999999877</v>
      </c>
      <c r="E29" s="158">
        <v>5.648220000000002</v>
      </c>
      <c r="F29" s="158">
        <v>31.917167000000038</v>
      </c>
      <c r="G29" s="158">
        <v>2.5406300000000002</v>
      </c>
      <c r="H29" s="158">
        <v>3.013881</v>
      </c>
      <c r="I29" s="158">
        <v>7.7439950000000044</v>
      </c>
      <c r="J29" s="158">
        <v>24.784040000000005</v>
      </c>
      <c r="K29" s="731">
        <v>99.58652899999997</v>
      </c>
    </row>
    <row r="30" spans="1:11">
      <c r="A30" s="159" t="s">
        <v>98</v>
      </c>
      <c r="B30" s="163">
        <v>0.60899999999999999</v>
      </c>
      <c r="C30" s="158">
        <v>1.008</v>
      </c>
      <c r="D30" s="158">
        <v>2.6766999999999999</v>
      </c>
      <c r="E30" s="158">
        <v>0</v>
      </c>
      <c r="F30" s="158">
        <v>1.478</v>
      </c>
      <c r="G30" s="158">
        <v>3.0000000000000001E-3</v>
      </c>
      <c r="H30" s="158">
        <v>0</v>
      </c>
      <c r="I30" s="158">
        <v>0</v>
      </c>
      <c r="J30" s="158">
        <v>0.90949999999999998</v>
      </c>
      <c r="K30" s="731">
        <v>6.7012000000000009</v>
      </c>
    </row>
    <row r="31" spans="1:11">
      <c r="A31" s="159" t="s">
        <v>228</v>
      </c>
      <c r="B31" s="163">
        <v>0.10479799999999996</v>
      </c>
      <c r="C31" s="158">
        <v>9.4899999999999998E-2</v>
      </c>
      <c r="D31" s="158">
        <v>0.16920000000000007</v>
      </c>
      <c r="E31" s="158">
        <v>1.23E-2</v>
      </c>
      <c r="F31" s="158">
        <v>0.24073000000000019</v>
      </c>
      <c r="G31" s="158">
        <v>9.2500000000000013E-2</v>
      </c>
      <c r="H31" s="158">
        <v>0.27637099999999998</v>
      </c>
      <c r="I31" s="158">
        <v>0.10068999999999996</v>
      </c>
      <c r="J31" s="158">
        <v>1.4285690000000002</v>
      </c>
      <c r="K31" s="731">
        <v>2.6446580000000011</v>
      </c>
    </row>
    <row r="32" spans="1:11">
      <c r="A32" s="162" t="s">
        <v>99</v>
      </c>
      <c r="B32" s="164">
        <v>28.854770234566832</v>
      </c>
      <c r="C32" s="728">
        <v>46.831251991408628</v>
      </c>
      <c r="D32" s="728">
        <v>35.900140300755069</v>
      </c>
      <c r="E32" s="728">
        <v>34.49239052464474</v>
      </c>
      <c r="F32" s="728">
        <v>51.089303557521212</v>
      </c>
      <c r="G32" s="728">
        <v>7.0186140266609751</v>
      </c>
      <c r="H32" s="728">
        <v>10.4178588017078</v>
      </c>
      <c r="I32" s="728">
        <v>39.982771583623894</v>
      </c>
      <c r="J32" s="728">
        <v>45.198444288882868</v>
      </c>
      <c r="K32" s="732">
        <v>302.97555669987929</v>
      </c>
    </row>
    <row r="33" spans="1:11">
      <c r="A33" s="117" t="s">
        <v>702</v>
      </c>
    </row>
    <row r="34" spans="1:11">
      <c r="B34" s="997"/>
      <c r="C34" s="997"/>
      <c r="D34" s="997"/>
      <c r="E34" s="997"/>
      <c r="F34" s="997"/>
      <c r="G34" s="997"/>
      <c r="H34" s="997"/>
      <c r="I34" s="997"/>
      <c r="J34" s="997"/>
    </row>
    <row r="36" spans="1:11">
      <c r="A36" s="83"/>
      <c r="B36" s="347"/>
      <c r="C36" s="422"/>
      <c r="D36" s="422"/>
      <c r="E36" s="726" t="s">
        <v>903</v>
      </c>
      <c r="F36" s="726"/>
      <c r="G36" s="726"/>
      <c r="H36" s="726"/>
      <c r="I36" s="726"/>
      <c r="J36" s="726"/>
      <c r="K36" s="727"/>
    </row>
    <row r="37" spans="1:11" ht="26.4">
      <c r="A37" s="733" t="s">
        <v>900</v>
      </c>
      <c r="B37" s="1507" t="str">
        <f t="shared" ref="B37:J37" si="0">B24</f>
        <v>SPP</v>
      </c>
      <c r="C37" s="1508" t="str">
        <f t="shared" si="0"/>
        <v>ERCOT</v>
      </c>
      <c r="D37" s="1508" t="str">
        <f t="shared" si="0"/>
        <v>MISO</v>
      </c>
      <c r="E37" s="1509" t="str">
        <f t="shared" si="0"/>
        <v>West (non-ISO)</v>
      </c>
      <c r="F37" s="1508" t="str">
        <f t="shared" si="0"/>
        <v>PJM</v>
      </c>
      <c r="G37" s="1508" t="str">
        <f t="shared" si="0"/>
        <v>NYISO</v>
      </c>
      <c r="H37" s="1508" t="str">
        <f t="shared" si="0"/>
        <v>ISO-NE</v>
      </c>
      <c r="I37" s="1508" t="str">
        <f t="shared" si="0"/>
        <v>CAISO</v>
      </c>
      <c r="J37" s="1509" t="str">
        <f t="shared" si="0"/>
        <v>Southeast (non-ISO)</v>
      </c>
      <c r="K37" s="734" t="s">
        <v>902</v>
      </c>
    </row>
    <row r="38" spans="1:11">
      <c r="A38" s="159" t="s">
        <v>13</v>
      </c>
      <c r="B38" s="1189">
        <f t="shared" ref="B38:K38" si="1">B25/B$32</f>
        <v>0.82523426131719013</v>
      </c>
      <c r="C38" s="1190">
        <f t="shared" si="1"/>
        <v>0.52117622233284788</v>
      </c>
      <c r="D38" s="1190">
        <f t="shared" si="1"/>
        <v>0.51912930823860948</v>
      </c>
      <c r="E38" s="1190">
        <f t="shared" si="1"/>
        <v>0.33389567451902835</v>
      </c>
      <c r="F38" s="1190">
        <f t="shared" si="1"/>
        <v>0.11874452336524165</v>
      </c>
      <c r="G38" s="1190">
        <f t="shared" si="1"/>
        <v>0.11256282180484145</v>
      </c>
      <c r="H38" s="1190">
        <f t="shared" si="1"/>
        <v>0.10219806394625602</v>
      </c>
      <c r="I38" s="1190">
        <f t="shared" si="1"/>
        <v>7.8531074151098418E-2</v>
      </c>
      <c r="J38" s="1190">
        <f t="shared" si="1"/>
        <v>1.0586647561179293E-2</v>
      </c>
      <c r="K38" s="1191">
        <f t="shared" si="1"/>
        <v>0.2974185144884855</v>
      </c>
    </row>
    <row r="39" spans="1:11">
      <c r="A39" s="159" t="s">
        <v>96</v>
      </c>
      <c r="B39" s="1189">
        <f t="shared" ref="B39:K39" si="2">B26/B$32</f>
        <v>2.2501244310343744E-2</v>
      </c>
      <c r="C39" s="1190">
        <f t="shared" si="2"/>
        <v>0.21041164975082066</v>
      </c>
      <c r="D39" s="1190">
        <f t="shared" si="2"/>
        <v>0.11973697775951776</v>
      </c>
      <c r="E39" s="1190">
        <f t="shared" si="2"/>
        <v>0.42232159914334505</v>
      </c>
      <c r="F39" s="1190">
        <f t="shared" si="2"/>
        <v>0.20308342128484028</v>
      </c>
      <c r="G39" s="1190">
        <f t="shared" si="2"/>
        <v>0.48920399577727436</v>
      </c>
      <c r="H39" s="1190">
        <f t="shared" si="2"/>
        <v>0.54125237335559295</v>
      </c>
      <c r="I39" s="1190">
        <f t="shared" si="2"/>
        <v>0.63853108657631286</v>
      </c>
      <c r="J39" s="1190">
        <f t="shared" si="2"/>
        <v>0.34792583099482471</v>
      </c>
      <c r="K39" s="1191">
        <f t="shared" si="2"/>
        <v>0.30308278892227825</v>
      </c>
    </row>
    <row r="40" spans="1:11">
      <c r="A40" s="159" t="s">
        <v>438</v>
      </c>
      <c r="B40" s="1189">
        <f t="shared" ref="B40:K40" si="3">B27/B$32</f>
        <v>9.8936847418735173E-4</v>
      </c>
      <c r="C40" s="1190">
        <f t="shared" si="3"/>
        <v>1.7403250294259001E-2</v>
      </c>
      <c r="D40" s="1190">
        <f t="shared" si="3"/>
        <v>1.8445331813538024E-3</v>
      </c>
      <c r="E40" s="1190">
        <f t="shared" si="3"/>
        <v>2.2443732899489231E-2</v>
      </c>
      <c r="F40" s="1190">
        <f t="shared" si="3"/>
        <v>6.7571874337906887E-3</v>
      </c>
      <c r="G40" s="1190">
        <f t="shared" si="3"/>
        <v>1.1911895950171537E-2</v>
      </c>
      <c r="H40" s="1190">
        <f t="shared" si="3"/>
        <v>2.2364096541777536E-2</v>
      </c>
      <c r="I40" s="1190">
        <f t="shared" si="3"/>
        <v>7.6967000488290804E-2</v>
      </c>
      <c r="J40" s="1190">
        <f t="shared" si="3"/>
        <v>1.2730814280294373E-2</v>
      </c>
      <c r="K40" s="1191">
        <f t="shared" si="3"/>
        <v>2.0343139450372878E-2</v>
      </c>
    </row>
    <row r="41" spans="1:11">
      <c r="A41" s="159" t="s">
        <v>227</v>
      </c>
      <c r="B41" s="1189">
        <f t="shared" ref="B41:K41" si="4">B28/B$32</f>
        <v>3.9403883335654916E-3</v>
      </c>
      <c r="C41" s="1190">
        <f t="shared" si="4"/>
        <v>3.7389562002767456E-3</v>
      </c>
      <c r="D41" s="1190">
        <f t="shared" si="4"/>
        <v>2.095373426672037E-2</v>
      </c>
      <c r="E41" s="1190">
        <f t="shared" si="4"/>
        <v>5.7229753286876059E-2</v>
      </c>
      <c r="F41" s="1190">
        <f t="shared" si="4"/>
        <v>1.3040322603926379E-2</v>
      </c>
      <c r="G41" s="1190">
        <f t="shared" si="4"/>
        <v>1.0730038681985748E-2</v>
      </c>
      <c r="H41" s="1190">
        <f t="shared" si="4"/>
        <v>1.835741908583453E-2</v>
      </c>
      <c r="I41" s="1190">
        <f t="shared" si="4"/>
        <v>9.7692076994477708E-3</v>
      </c>
      <c r="J41" s="1190">
        <f t="shared" si="4"/>
        <v>2.8689394522345112E-2</v>
      </c>
      <c r="K41" s="1191">
        <f t="shared" si="4"/>
        <v>1.9613724172100399E-2</v>
      </c>
    </row>
    <row r="42" spans="1:11">
      <c r="A42" s="159" t="s">
        <v>97</v>
      </c>
      <c r="B42" s="1189">
        <f t="shared" ref="B42:K42" si="5">B29/B$32</f>
        <v>0.12259712939118152</v>
      </c>
      <c r="C42" s="1190">
        <f t="shared" si="5"/>
        <v>0.22371940861034367</v>
      </c>
      <c r="D42" s="1190">
        <f t="shared" si="5"/>
        <v>0.25906277585785303</v>
      </c>
      <c r="E42" s="1190">
        <f t="shared" si="5"/>
        <v>0.16375263975874216</v>
      </c>
      <c r="F42" s="1190">
        <f t="shared" si="5"/>
        <v>0.62473286534557371</v>
      </c>
      <c r="G42" s="1190">
        <f t="shared" si="5"/>
        <v>0.36198457278732504</v>
      </c>
      <c r="H42" s="1190">
        <f t="shared" si="5"/>
        <v>0.2892994671329136</v>
      </c>
      <c r="I42" s="1190">
        <f t="shared" si="5"/>
        <v>0.19368329641189214</v>
      </c>
      <c r="J42" s="1190">
        <f t="shared" si="5"/>
        <v>0.54833834194810893</v>
      </c>
      <c r="K42" s="1191">
        <f t="shared" si="5"/>
        <v>0.32869492867587374</v>
      </c>
    </row>
    <row r="43" spans="1:11">
      <c r="A43" s="159" t="s">
        <v>98</v>
      </c>
      <c r="B43" s="1189">
        <f t="shared" ref="B43:K43" si="6">B30/B$32</f>
        <v>2.1105695697775578E-2</v>
      </c>
      <c r="C43" s="1190">
        <f t="shared" si="6"/>
        <v>2.1524088234602855E-2</v>
      </c>
      <c r="D43" s="1190">
        <f t="shared" si="6"/>
        <v>7.4559597193097946E-2</v>
      </c>
      <c r="E43" s="1190">
        <f t="shared" si="6"/>
        <v>0</v>
      </c>
      <c r="F43" s="1190">
        <f t="shared" si="6"/>
        <v>2.892973474057885E-2</v>
      </c>
      <c r="G43" s="1190">
        <f t="shared" si="6"/>
        <v>4.2743481670372112E-4</v>
      </c>
      <c r="H43" s="1190">
        <f t="shared" si="6"/>
        <v>0</v>
      </c>
      <c r="I43" s="1190">
        <f t="shared" si="6"/>
        <v>0</v>
      </c>
      <c r="J43" s="1190">
        <f t="shared" si="6"/>
        <v>2.0122373995595754E-2</v>
      </c>
      <c r="K43" s="1191">
        <f t="shared" si="6"/>
        <v>2.2117955893841489E-2</v>
      </c>
    </row>
    <row r="44" spans="1:11">
      <c r="A44" s="159" t="s">
        <v>228</v>
      </c>
      <c r="B44" s="1189">
        <f t="shared" ref="B44:K44" si="7">B31/B$32</f>
        <v>3.6319124757561317E-3</v>
      </c>
      <c r="C44" s="1190">
        <f t="shared" si="7"/>
        <v>2.0264245768490188E-3</v>
      </c>
      <c r="D44" s="1190">
        <f t="shared" si="7"/>
        <v>4.713073502847602E-3</v>
      </c>
      <c r="E44" s="1190">
        <f t="shared" si="7"/>
        <v>3.5660039251879849E-4</v>
      </c>
      <c r="F44" s="1190">
        <f t="shared" si="7"/>
        <v>4.7119452260484113E-3</v>
      </c>
      <c r="G44" s="1190">
        <f t="shared" si="7"/>
        <v>1.317924018169807E-2</v>
      </c>
      <c r="H44" s="1190">
        <f t="shared" si="7"/>
        <v>2.6528579937625425E-2</v>
      </c>
      <c r="I44" s="1190">
        <f t="shared" si="7"/>
        <v>2.5183346729580015E-3</v>
      </c>
      <c r="J44" s="1190">
        <f t="shared" si="7"/>
        <v>3.1606596697651715E-2</v>
      </c>
      <c r="K44" s="1191">
        <f t="shared" si="7"/>
        <v>8.7289483970475513E-3</v>
      </c>
    </row>
    <row r="45" spans="1:11">
      <c r="A45" s="162" t="s">
        <v>99</v>
      </c>
      <c r="B45" s="1192">
        <f t="shared" ref="B45:K45" si="8">B32/B$32</f>
        <v>1</v>
      </c>
      <c r="C45" s="1193">
        <f t="shared" si="8"/>
        <v>1</v>
      </c>
      <c r="D45" s="1193">
        <f t="shared" si="8"/>
        <v>1</v>
      </c>
      <c r="E45" s="1193">
        <f t="shared" si="8"/>
        <v>1</v>
      </c>
      <c r="F45" s="1193">
        <f t="shared" si="8"/>
        <v>1</v>
      </c>
      <c r="G45" s="1193">
        <f t="shared" si="8"/>
        <v>1</v>
      </c>
      <c r="H45" s="1193">
        <f t="shared" si="8"/>
        <v>1</v>
      </c>
      <c r="I45" s="1193">
        <f t="shared" si="8"/>
        <v>1</v>
      </c>
      <c r="J45" s="1193">
        <f t="shared" si="8"/>
        <v>1</v>
      </c>
      <c r="K45" s="1194">
        <f t="shared" si="8"/>
        <v>1</v>
      </c>
    </row>
    <row r="46" spans="1:11">
      <c r="A46" s="117" t="s">
        <v>702</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9" tint="0.39997558519241921"/>
  </sheetPr>
  <dimension ref="A1:M24"/>
  <sheetViews>
    <sheetView zoomScale="75" zoomScaleNormal="75" zoomScalePageLayoutView="75" workbookViewId="0"/>
  </sheetViews>
  <sheetFormatPr defaultColWidth="8.6640625" defaultRowHeight="13.2"/>
  <cols>
    <col min="1" max="1" width="14.33203125" customWidth="1"/>
    <col min="2" max="2" width="8.44140625" customWidth="1"/>
    <col min="3" max="3" width="2.44140625" customWidth="1"/>
    <col min="4" max="4" width="14.33203125" customWidth="1"/>
    <col min="5" max="5" width="9.6640625" customWidth="1"/>
  </cols>
  <sheetData>
    <row r="1" spans="1:13" ht="14.4">
      <c r="A1" s="2" t="s">
        <v>986</v>
      </c>
    </row>
    <row r="3" spans="1:13" ht="13.95" customHeight="1">
      <c r="A3" s="1538" t="s">
        <v>55</v>
      </c>
      <c r="B3" s="1538"/>
      <c r="C3" s="469"/>
      <c r="D3" s="1539" t="s">
        <v>56</v>
      </c>
      <c r="E3" s="1539"/>
    </row>
    <row r="4" spans="1:13" ht="13.95" customHeight="1">
      <c r="A4" s="1538" t="s">
        <v>906</v>
      </c>
      <c r="B4" s="1538"/>
      <c r="C4" s="469"/>
      <c r="D4" s="1539" t="s">
        <v>907</v>
      </c>
      <c r="E4" s="1539"/>
      <c r="H4" s="98"/>
      <c r="I4" s="98"/>
      <c r="J4" s="98"/>
      <c r="K4" s="98"/>
      <c r="L4" s="98"/>
      <c r="M4" s="98"/>
    </row>
    <row r="5" spans="1:13">
      <c r="A5" s="483" t="s">
        <v>34</v>
      </c>
      <c r="B5" s="1220">
        <v>47.57</v>
      </c>
      <c r="C5" s="470"/>
      <c r="D5" s="487" t="s">
        <v>34</v>
      </c>
      <c r="E5" s="1218">
        <v>338.30968999999999</v>
      </c>
      <c r="G5" s="198"/>
      <c r="H5" s="1217"/>
      <c r="I5" s="98"/>
      <c r="J5" s="98"/>
      <c r="K5" s="98"/>
      <c r="L5" s="98"/>
      <c r="M5" s="98"/>
    </row>
    <row r="6" spans="1:13">
      <c r="A6" s="484" t="s">
        <v>29</v>
      </c>
      <c r="B6" s="1221">
        <v>13.413</v>
      </c>
      <c r="C6" s="470"/>
      <c r="D6" s="488" t="s">
        <v>29</v>
      </c>
      <c r="E6" s="1219">
        <v>135.886</v>
      </c>
      <c r="G6" s="198"/>
      <c r="H6" s="1217"/>
      <c r="I6" s="98"/>
      <c r="J6" s="98"/>
      <c r="K6" s="98"/>
      <c r="L6" s="98"/>
      <c r="M6" s="98"/>
    </row>
    <row r="7" spans="1:13">
      <c r="A7" s="483" t="s">
        <v>32</v>
      </c>
      <c r="B7" s="1220">
        <v>3.8302299999999998</v>
      </c>
      <c r="C7" s="470"/>
      <c r="D7" s="487" t="s">
        <v>19</v>
      </c>
      <c r="E7" s="1218">
        <v>64.541939999999997</v>
      </c>
      <c r="G7" s="198"/>
      <c r="H7" s="1217"/>
      <c r="I7" s="98"/>
      <c r="J7" s="98"/>
      <c r="K7" s="98"/>
      <c r="L7" s="98"/>
      <c r="M7" s="98"/>
    </row>
    <row r="8" spans="1:13">
      <c r="A8" s="483" t="s">
        <v>140</v>
      </c>
      <c r="B8" s="1220">
        <v>3.49655</v>
      </c>
      <c r="C8" s="470"/>
      <c r="D8" s="487" t="s">
        <v>33</v>
      </c>
      <c r="E8" s="1218">
        <v>40.083629999999999</v>
      </c>
      <c r="G8" s="198"/>
      <c r="H8" s="1217"/>
      <c r="I8" s="98"/>
      <c r="J8" s="98"/>
      <c r="K8" s="98"/>
      <c r="L8" s="98"/>
      <c r="M8" s="98"/>
    </row>
    <row r="9" spans="1:13">
      <c r="A9" s="752" t="s">
        <v>57</v>
      </c>
      <c r="B9" s="1222">
        <v>2.64445</v>
      </c>
      <c r="C9" s="470"/>
      <c r="D9" s="487" t="s">
        <v>18</v>
      </c>
      <c r="E9" s="1218">
        <v>28.319799999999994</v>
      </c>
      <c r="G9" s="198"/>
      <c r="H9" s="1217"/>
    </row>
    <row r="10" spans="1:13">
      <c r="A10" s="483" t="s">
        <v>22</v>
      </c>
      <c r="B10" s="1220">
        <v>2.1040000000000001</v>
      </c>
      <c r="C10" s="470"/>
      <c r="D10" s="487" t="s">
        <v>57</v>
      </c>
      <c r="E10" s="1218">
        <v>26.586200000000002</v>
      </c>
      <c r="G10" s="198"/>
      <c r="H10" s="1217"/>
    </row>
    <row r="11" spans="1:13">
      <c r="A11" s="483" t="s">
        <v>19</v>
      </c>
      <c r="B11" s="1220">
        <v>1.925</v>
      </c>
      <c r="C11" s="470"/>
      <c r="D11" s="487" t="s">
        <v>32</v>
      </c>
      <c r="E11" s="1218">
        <v>21.579969000000002</v>
      </c>
      <c r="G11" s="198"/>
      <c r="H11" s="1217"/>
    </row>
    <row r="12" spans="1:13">
      <c r="A12" s="483" t="s">
        <v>816</v>
      </c>
      <c r="B12" s="1220">
        <v>1.7455000000000001</v>
      </c>
      <c r="C12" s="470"/>
      <c r="D12" s="487" t="s">
        <v>30</v>
      </c>
      <c r="E12" s="1218">
        <v>19.132539999999999</v>
      </c>
      <c r="G12" s="198"/>
      <c r="H12" s="1217"/>
    </row>
    <row r="13" spans="1:13">
      <c r="A13" s="483" t="s">
        <v>33</v>
      </c>
      <c r="B13" s="1220">
        <v>1.4585999999999999</v>
      </c>
      <c r="C13" s="470"/>
      <c r="D13" s="487" t="s">
        <v>815</v>
      </c>
      <c r="E13" s="1218">
        <v>14.2546</v>
      </c>
      <c r="G13" s="198"/>
      <c r="H13" s="1217"/>
    </row>
    <row r="14" spans="1:13">
      <c r="A14" s="752" t="s">
        <v>26</v>
      </c>
      <c r="B14" s="1220">
        <v>1.4</v>
      </c>
      <c r="C14" s="470"/>
      <c r="D14" s="487" t="s">
        <v>22</v>
      </c>
      <c r="E14" s="1218">
        <v>12.106150000000001</v>
      </c>
      <c r="G14" s="198"/>
      <c r="H14" s="1217"/>
    </row>
    <row r="15" spans="1:13">
      <c r="A15" s="485" t="s">
        <v>58</v>
      </c>
      <c r="B15" s="1220">
        <v>14.682834999999997</v>
      </c>
      <c r="C15" s="470"/>
      <c r="D15" s="489" t="s">
        <v>58</v>
      </c>
      <c r="E15" s="1218">
        <v>138.14023299999997</v>
      </c>
      <c r="G15" s="198"/>
      <c r="H15" s="1217"/>
    </row>
    <row r="16" spans="1:13">
      <c r="A16" s="486" t="s">
        <v>59</v>
      </c>
      <c r="B16" s="1223">
        <f>SUM(B5:B15)</f>
        <v>94.27016500000002</v>
      </c>
      <c r="C16" s="471"/>
      <c r="D16" s="490" t="s">
        <v>59</v>
      </c>
      <c r="E16" s="1224">
        <f>SUM(E5:E15)</f>
        <v>838.94075199999975</v>
      </c>
    </row>
    <row r="17" spans="1:7">
      <c r="A17" s="105" t="s">
        <v>772</v>
      </c>
      <c r="C17" s="59"/>
    </row>
    <row r="18" spans="1:7">
      <c r="C18" s="59"/>
    </row>
    <row r="19" spans="1:7">
      <c r="G19" s="99"/>
    </row>
    <row r="20" spans="1:7">
      <c r="A20" s="98"/>
      <c r="B20" s="98"/>
      <c r="C20" s="98"/>
      <c r="D20" s="1202"/>
      <c r="E20" s="1202"/>
    </row>
    <row r="21" spans="1:7">
      <c r="A21" s="98"/>
      <c r="B21" s="98"/>
      <c r="C21" s="98"/>
      <c r="D21" s="1203"/>
      <c r="E21" s="1204"/>
    </row>
    <row r="22" spans="1:7">
      <c r="A22" s="98"/>
      <c r="B22" s="883"/>
      <c r="C22" s="98"/>
      <c r="D22" s="1202"/>
      <c r="E22" s="58"/>
    </row>
    <row r="23" spans="1:7">
      <c r="A23" s="98"/>
      <c r="B23" s="98"/>
      <c r="C23" s="98"/>
      <c r="D23" s="98"/>
    </row>
    <row r="24" spans="1:7">
      <c r="A24" s="98"/>
      <c r="B24" s="98"/>
      <c r="C24" s="98"/>
      <c r="D24" s="98"/>
    </row>
  </sheetData>
  <mergeCells count="4">
    <mergeCell ref="A3:B3"/>
    <mergeCell ref="D3:E3"/>
    <mergeCell ref="A4:B4"/>
    <mergeCell ref="D4:E4"/>
  </mergeCells>
  <pageMargins left="0.7" right="0.7" top="0.75" bottom="0.75" header="0.3" footer="0.3"/>
  <pageSetup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9" tint="0.39997558519241921"/>
  </sheetPr>
  <dimension ref="A1:L55"/>
  <sheetViews>
    <sheetView zoomScale="75" zoomScaleNormal="75" zoomScalePageLayoutView="75" workbookViewId="0"/>
  </sheetViews>
  <sheetFormatPr defaultColWidth="8.6640625" defaultRowHeight="13.2"/>
  <cols>
    <col min="1" max="1" width="13.6640625" style="5" customWidth="1"/>
    <col min="2" max="2" width="14.6640625" style="19" bestFit="1" customWidth="1"/>
    <col min="3" max="3" width="15.44140625" style="3" customWidth="1"/>
    <col min="4" max="5" width="11" style="3" customWidth="1"/>
    <col min="6" max="16384" width="8.6640625" style="3"/>
  </cols>
  <sheetData>
    <row r="1" spans="1:1" ht="14.4">
      <c r="A1" s="18" t="s">
        <v>421</v>
      </c>
    </row>
    <row r="2" spans="1:1" ht="14.4">
      <c r="A2" s="18"/>
    </row>
    <row r="3" spans="1:1" ht="14.4">
      <c r="A3" s="18"/>
    </row>
    <row r="4" spans="1:1" ht="14.4">
      <c r="A4" s="18"/>
    </row>
    <row r="5" spans="1:1" ht="14.4">
      <c r="A5" s="18"/>
    </row>
    <row r="6" spans="1:1" ht="14.4">
      <c r="A6" s="18"/>
    </row>
    <row r="7" spans="1:1" ht="14.4">
      <c r="A7" s="18"/>
    </row>
    <row r="8" spans="1:1" ht="14.4">
      <c r="A8" s="18"/>
    </row>
    <row r="9" spans="1:1" ht="14.4">
      <c r="A9" s="18"/>
    </row>
    <row r="10" spans="1:1" ht="14.4">
      <c r="A10" s="18"/>
    </row>
    <row r="11" spans="1:1" ht="14.4">
      <c r="A11" s="18"/>
    </row>
    <row r="12" spans="1:1" ht="14.4">
      <c r="A12" s="18"/>
    </row>
    <row r="13" spans="1:1" ht="14.4">
      <c r="A13" s="18"/>
    </row>
    <row r="14" spans="1:1" ht="14.4">
      <c r="A14" s="18"/>
    </row>
    <row r="15" spans="1:1" ht="14.4">
      <c r="A15" s="18"/>
    </row>
    <row r="16" spans="1:1" ht="14.4">
      <c r="A16" s="18"/>
    </row>
    <row r="17" spans="1:12" ht="14.4">
      <c r="A17" s="18"/>
    </row>
    <row r="18" spans="1:12" ht="14.4">
      <c r="A18" s="18"/>
    </row>
    <row r="19" spans="1:12" ht="14.4">
      <c r="A19" s="18"/>
    </row>
    <row r="20" spans="1:12" ht="14.4">
      <c r="A20" s="18"/>
    </row>
    <row r="21" spans="1:12">
      <c r="A21" s="103" t="s">
        <v>728</v>
      </c>
    </row>
    <row r="22" spans="1:12">
      <c r="C22" s="7"/>
      <c r="D22" s="7"/>
      <c r="E22" s="14"/>
    </row>
    <row r="23" spans="1:12">
      <c r="A23" s="50"/>
      <c r="B23" s="1120" t="s">
        <v>43</v>
      </c>
      <c r="C23" s="7"/>
      <c r="D23" s="7"/>
      <c r="E23" s="14"/>
    </row>
    <row r="24" spans="1:12">
      <c r="A24" s="81"/>
      <c r="B24" s="61" t="s">
        <v>12</v>
      </c>
      <c r="C24" s="8"/>
      <c r="D24" s="8"/>
      <c r="E24" s="15"/>
    </row>
    <row r="25" spans="1:12">
      <c r="A25" s="95"/>
      <c r="B25" s="96">
        <v>2021</v>
      </c>
      <c r="E25" s="9"/>
    </row>
    <row r="26" spans="1:12">
      <c r="A26" s="94" t="s">
        <v>15</v>
      </c>
      <c r="B26" s="100">
        <v>0.44</v>
      </c>
      <c r="C26" s="12"/>
      <c r="D26" s="13"/>
      <c r="E26" s="12"/>
      <c r="H26" s="10"/>
      <c r="I26" s="10"/>
      <c r="J26" s="10"/>
      <c r="K26" s="10"/>
      <c r="L26" s="10"/>
    </row>
    <row r="27" spans="1:12">
      <c r="A27" s="94" t="s">
        <v>17</v>
      </c>
      <c r="B27" s="100">
        <v>0.31</v>
      </c>
      <c r="C27" s="12"/>
      <c r="D27" s="13"/>
      <c r="E27" s="12"/>
      <c r="H27" s="10"/>
      <c r="I27" s="10"/>
      <c r="J27" s="10"/>
      <c r="K27" s="10"/>
      <c r="L27" s="10"/>
    </row>
    <row r="28" spans="1:12">
      <c r="A28" s="94" t="s">
        <v>16</v>
      </c>
      <c r="B28" s="100">
        <v>0.26</v>
      </c>
      <c r="C28" s="12"/>
      <c r="D28" s="13"/>
      <c r="E28" s="12"/>
      <c r="H28" s="10"/>
      <c r="I28" s="10"/>
      <c r="J28" s="10"/>
      <c r="K28" s="10"/>
      <c r="L28" s="10"/>
    </row>
    <row r="29" spans="1:12">
      <c r="A29" s="94" t="s">
        <v>18</v>
      </c>
      <c r="B29" s="100">
        <v>0.24</v>
      </c>
      <c r="C29" s="12"/>
      <c r="D29" s="13"/>
      <c r="E29" s="12"/>
      <c r="H29" s="10"/>
      <c r="I29" s="10"/>
      <c r="J29" s="10"/>
      <c r="K29" s="10"/>
      <c r="L29" s="10"/>
    </row>
    <row r="30" spans="1:12">
      <c r="A30" s="94" t="s">
        <v>19</v>
      </c>
      <c r="B30" s="100">
        <v>0.23</v>
      </c>
      <c r="C30" s="12"/>
      <c r="D30" s="13"/>
      <c r="E30" s="12"/>
      <c r="H30" s="10"/>
      <c r="I30" s="10"/>
      <c r="J30" s="10"/>
      <c r="K30" s="10"/>
      <c r="L30" s="10"/>
    </row>
    <row r="31" spans="1:12">
      <c r="A31" s="94" t="s">
        <v>21</v>
      </c>
      <c r="B31" s="100">
        <v>0.22</v>
      </c>
      <c r="C31" s="12"/>
      <c r="D31" s="13"/>
      <c r="E31" s="12"/>
      <c r="H31" s="10"/>
      <c r="I31" s="10"/>
      <c r="J31" s="10"/>
      <c r="K31" s="10"/>
      <c r="L31" s="10"/>
    </row>
    <row r="32" spans="1:12">
      <c r="A32" s="94" t="s">
        <v>22</v>
      </c>
      <c r="B32" s="100">
        <v>0.19</v>
      </c>
      <c r="C32" s="12"/>
      <c r="D32" s="13"/>
      <c r="E32" s="12"/>
      <c r="H32" s="10"/>
      <c r="I32" s="10"/>
      <c r="J32" s="10"/>
      <c r="K32" s="10"/>
      <c r="L32" s="10"/>
    </row>
    <row r="33" spans="1:12">
      <c r="A33" s="94" t="s">
        <v>123</v>
      </c>
      <c r="B33" s="100">
        <v>0.18</v>
      </c>
      <c r="C33" s="12"/>
      <c r="D33" s="13"/>
      <c r="E33" s="12"/>
      <c r="H33" s="10"/>
      <c r="I33" s="10"/>
      <c r="J33" s="10"/>
      <c r="K33" s="10"/>
      <c r="L33" s="10"/>
    </row>
    <row r="34" spans="1:12">
      <c r="A34" s="94" t="s">
        <v>24</v>
      </c>
      <c r="B34" s="100">
        <v>0.15</v>
      </c>
      <c r="C34" s="12"/>
      <c r="D34" s="13"/>
      <c r="E34" s="12"/>
      <c r="H34" s="10"/>
      <c r="I34" s="10"/>
      <c r="J34" s="10"/>
      <c r="K34" s="10"/>
      <c r="L34" s="10"/>
    </row>
    <row r="35" spans="1:12">
      <c r="A35" s="94" t="s">
        <v>44</v>
      </c>
      <c r="B35" s="100">
        <v>0.14000000000000001</v>
      </c>
      <c r="C35" s="12"/>
      <c r="D35" s="13"/>
      <c r="E35" s="12"/>
      <c r="H35" s="10"/>
      <c r="I35" s="10"/>
      <c r="J35" s="10"/>
      <c r="K35" s="10"/>
      <c r="L35" s="10"/>
    </row>
    <row r="36" spans="1:12">
      <c r="A36" s="94" t="s">
        <v>40</v>
      </c>
      <c r="B36" s="100">
        <v>0.13</v>
      </c>
      <c r="C36" s="12"/>
      <c r="D36" s="13"/>
      <c r="E36" s="12"/>
      <c r="H36" s="10"/>
      <c r="I36" s="10"/>
      <c r="J36" s="10"/>
      <c r="K36" s="10"/>
      <c r="L36" s="10"/>
    </row>
    <row r="37" spans="1:12">
      <c r="A37" s="94" t="s">
        <v>31</v>
      </c>
      <c r="B37" s="100">
        <v>0.11799999999999999</v>
      </c>
      <c r="C37" s="12"/>
      <c r="D37" s="13"/>
      <c r="E37" s="12"/>
      <c r="H37" s="10"/>
      <c r="I37" s="10"/>
      <c r="J37" s="10"/>
      <c r="K37" s="10"/>
      <c r="L37" s="10"/>
    </row>
    <row r="38" spans="1:12">
      <c r="A38" s="94" t="s">
        <v>32</v>
      </c>
      <c r="B38" s="100">
        <v>0.113</v>
      </c>
      <c r="C38" s="12"/>
      <c r="D38" s="13"/>
      <c r="E38" s="12"/>
      <c r="H38" s="10"/>
      <c r="I38" s="10"/>
      <c r="J38" s="10"/>
      <c r="K38" s="10"/>
      <c r="L38" s="10"/>
    </row>
    <row r="39" spans="1:12">
      <c r="A39" s="94" t="s">
        <v>20</v>
      </c>
      <c r="B39" s="100">
        <v>0.11</v>
      </c>
      <c r="C39" s="12"/>
      <c r="D39" s="13"/>
      <c r="E39" s="12"/>
      <c r="H39" s="10"/>
      <c r="I39" s="10"/>
      <c r="J39" s="10"/>
      <c r="K39" s="10"/>
      <c r="L39" s="10"/>
    </row>
    <row r="40" spans="1:12">
      <c r="A40" s="94" t="s">
        <v>23</v>
      </c>
      <c r="B40" s="100">
        <v>0.11</v>
      </c>
      <c r="C40" s="12"/>
      <c r="D40" s="13"/>
      <c r="E40" s="12"/>
      <c r="H40" s="10"/>
      <c r="I40" s="10"/>
      <c r="J40" s="10"/>
      <c r="K40" s="10"/>
      <c r="L40" s="10"/>
    </row>
    <row r="41" spans="1:12">
      <c r="A41" s="94" t="s">
        <v>126</v>
      </c>
      <c r="B41" s="100">
        <v>0.11</v>
      </c>
      <c r="C41" s="12"/>
      <c r="D41" s="13"/>
      <c r="E41" s="12"/>
      <c r="H41" s="10"/>
      <c r="I41" s="10"/>
      <c r="J41" s="10"/>
      <c r="K41" s="10"/>
      <c r="L41" s="10"/>
    </row>
    <row r="42" spans="1:12">
      <c r="A42" s="94" t="s">
        <v>20</v>
      </c>
      <c r="B42" s="100">
        <v>0.11</v>
      </c>
      <c r="C42" s="12"/>
      <c r="D42" s="13"/>
      <c r="E42" s="12"/>
      <c r="H42" s="10"/>
      <c r="I42" s="10"/>
      <c r="J42" s="10"/>
      <c r="K42" s="10"/>
      <c r="L42" s="10"/>
    </row>
    <row r="43" spans="1:12">
      <c r="A43" s="94" t="s">
        <v>26</v>
      </c>
      <c r="B43" s="100">
        <v>0.1</v>
      </c>
      <c r="C43" s="12"/>
      <c r="D43" s="13"/>
      <c r="E43" s="12"/>
      <c r="H43" s="10"/>
      <c r="I43" s="10"/>
      <c r="J43" s="10"/>
      <c r="K43" s="10"/>
      <c r="L43" s="10"/>
    </row>
    <row r="44" spans="1:12">
      <c r="A44" s="94" t="s">
        <v>124</v>
      </c>
      <c r="B44" s="100">
        <v>0.1</v>
      </c>
      <c r="C44" s="12"/>
      <c r="D44" s="13"/>
      <c r="E44" s="12"/>
      <c r="H44" s="10"/>
      <c r="I44" s="10"/>
      <c r="J44" s="10"/>
      <c r="K44" s="10"/>
      <c r="L44" s="10"/>
    </row>
    <row r="45" spans="1:12">
      <c r="A45" s="1174" t="s">
        <v>29</v>
      </c>
      <c r="B45" s="1175">
        <v>9.0999999999999998E-2</v>
      </c>
      <c r="C45" s="12"/>
      <c r="D45" s="13"/>
      <c r="E45" s="12"/>
      <c r="H45" s="10"/>
      <c r="I45" s="10"/>
      <c r="J45" s="10"/>
      <c r="K45" s="10"/>
      <c r="L45" s="10"/>
    </row>
    <row r="46" spans="1:12">
      <c r="A46" s="94" t="s">
        <v>25</v>
      </c>
      <c r="B46" s="100">
        <v>0.09</v>
      </c>
      <c r="C46" s="12"/>
      <c r="D46" s="13"/>
      <c r="E46" s="12"/>
      <c r="H46" s="10"/>
      <c r="I46" s="10"/>
      <c r="J46" s="10"/>
      <c r="K46" s="10"/>
      <c r="L46" s="10"/>
    </row>
    <row r="47" spans="1:12">
      <c r="A47" s="81" t="s">
        <v>127</v>
      </c>
      <c r="B47" s="101">
        <v>0.09</v>
      </c>
      <c r="C47" s="12"/>
      <c r="D47" s="13"/>
      <c r="E47" s="12"/>
    </row>
    <row r="48" spans="1:12">
      <c r="A48" s="94" t="s">
        <v>125</v>
      </c>
      <c r="B48" s="100">
        <v>0.09</v>
      </c>
      <c r="C48" s="16"/>
      <c r="D48" s="13"/>
      <c r="E48" s="12"/>
    </row>
    <row r="49" spans="1:5">
      <c r="A49" s="94" t="s">
        <v>818</v>
      </c>
      <c r="B49" s="100">
        <v>0.09</v>
      </c>
      <c r="C49" s="16"/>
      <c r="D49" s="13"/>
      <c r="E49" s="12"/>
    </row>
    <row r="50" spans="1:5">
      <c r="A50" s="94" t="s">
        <v>30</v>
      </c>
      <c r="B50" s="100">
        <v>0.08</v>
      </c>
    </row>
    <row r="51" spans="1:5">
      <c r="A51" s="81" t="s">
        <v>34</v>
      </c>
      <c r="B51" s="101">
        <v>7.8E-2</v>
      </c>
    </row>
    <row r="52" spans="1:5">
      <c r="A52" s="81" t="s">
        <v>27</v>
      </c>
      <c r="B52" s="101">
        <v>7.0000000000000007E-2</v>
      </c>
    </row>
    <row r="53" spans="1:5">
      <c r="A53" s="81" t="s">
        <v>35</v>
      </c>
      <c r="B53" s="101">
        <v>6.6000000000000003E-2</v>
      </c>
    </row>
    <row r="54" spans="1:5">
      <c r="A54" s="81" t="s">
        <v>28</v>
      </c>
      <c r="B54" s="101">
        <v>5.7700000000000001E-2</v>
      </c>
    </row>
    <row r="55" spans="1:5">
      <c r="A55" s="95" t="s">
        <v>33</v>
      </c>
      <c r="B55" s="102">
        <v>0.04</v>
      </c>
    </row>
  </sheetData>
  <sortState ref="A26:B55">
    <sortCondition descending="1" ref="B26:B55"/>
  </sortState>
  <pageMargins left="0.75" right="0.75" top="1" bottom="1" header="0.5" footer="0.5"/>
  <pageSetup orientation="portrait"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9" tint="0.39997558519241921"/>
  </sheetPr>
  <dimension ref="A1:R84"/>
  <sheetViews>
    <sheetView zoomScale="75" zoomScaleNormal="75" workbookViewId="0"/>
  </sheetViews>
  <sheetFormatPr defaultColWidth="8.6640625" defaultRowHeight="13.2"/>
  <cols>
    <col min="1" max="1" width="13.5546875" style="229" customWidth="1"/>
    <col min="2" max="2" width="8.5546875" style="229" customWidth="1"/>
    <col min="3" max="3" width="1.44140625" style="229" customWidth="1"/>
    <col min="4" max="4" width="13.5546875" style="229" customWidth="1"/>
    <col min="5" max="5" width="10.21875" style="229" customWidth="1"/>
    <col min="6" max="6" width="1.33203125" style="229" customWidth="1"/>
    <col min="7" max="7" width="12.5546875" style="229" customWidth="1"/>
    <col min="8" max="8" width="7.5546875" style="229" customWidth="1"/>
    <col min="9" max="9" width="1.33203125" style="229" customWidth="1"/>
    <col min="10" max="10" width="12.5546875" style="229" customWidth="1"/>
    <col min="11" max="11" width="7.5546875" style="229" customWidth="1"/>
    <col min="12" max="13" width="8.6640625" style="229"/>
    <col min="14" max="14" width="5.33203125" style="229" bestFit="1" customWidth="1"/>
    <col min="15" max="15" width="14.33203125" style="229" bestFit="1" customWidth="1"/>
    <col min="16" max="16" width="14.6640625" style="229" bestFit="1" customWidth="1"/>
    <col min="17" max="16384" width="8.6640625" style="229"/>
  </cols>
  <sheetData>
    <row r="1" spans="1:18" ht="14.4">
      <c r="A1" s="1333" t="s">
        <v>669</v>
      </c>
      <c r="R1" s="1201" t="s">
        <v>934</v>
      </c>
    </row>
    <row r="2" spans="1:18">
      <c r="A2" s="472"/>
      <c r="B2" s="472"/>
      <c r="C2" s="472"/>
      <c r="D2" s="472"/>
      <c r="E2" s="472"/>
      <c r="N2" s="230" t="s">
        <v>288</v>
      </c>
    </row>
    <row r="3" spans="1:18">
      <c r="A3" s="1540" t="s">
        <v>422</v>
      </c>
      <c r="B3" s="1540"/>
      <c r="C3" s="1540"/>
      <c r="D3" s="1540"/>
      <c r="E3" s="1540"/>
      <c r="F3" s="477"/>
      <c r="G3" s="1540" t="s">
        <v>873</v>
      </c>
      <c r="H3" s="1540"/>
      <c r="I3" s="1540"/>
      <c r="J3" s="1540"/>
      <c r="K3" s="1540"/>
      <c r="N3" s="320"/>
      <c r="O3" s="321" t="s">
        <v>289</v>
      </c>
      <c r="P3" s="322" t="s">
        <v>290</v>
      </c>
    </row>
    <row r="4" spans="1:18">
      <c r="A4" s="1541" t="s">
        <v>874</v>
      </c>
      <c r="B4" s="1541"/>
      <c r="C4" s="1303"/>
      <c r="D4" s="1540" t="s">
        <v>875</v>
      </c>
      <c r="E4" s="1540"/>
      <c r="F4" s="477"/>
      <c r="G4" s="1541" t="s">
        <v>291</v>
      </c>
      <c r="H4" s="1541"/>
      <c r="I4" s="1303"/>
      <c r="J4" s="1540" t="s">
        <v>292</v>
      </c>
      <c r="K4" s="1540"/>
      <c r="N4" s="323" t="s">
        <v>71</v>
      </c>
      <c r="O4" s="318" t="s">
        <v>876</v>
      </c>
      <c r="P4" s="324" t="s">
        <v>877</v>
      </c>
    </row>
    <row r="5" spans="1:18">
      <c r="A5" s="479" t="s">
        <v>293</v>
      </c>
      <c r="B5" s="473">
        <v>3343.0849999999996</v>
      </c>
      <c r="C5" s="473"/>
      <c r="D5" s="479" t="s">
        <v>293</v>
      </c>
      <c r="E5" s="473">
        <v>35969</v>
      </c>
      <c r="F5" s="477"/>
      <c r="G5" s="479" t="s">
        <v>294</v>
      </c>
      <c r="H5" s="475">
        <v>0.55113079901761364</v>
      </c>
      <c r="I5" s="475"/>
      <c r="J5" s="479" t="s">
        <v>301</v>
      </c>
      <c r="K5" s="475">
        <v>0.71553576911268035</v>
      </c>
      <c r="N5" s="310" t="s">
        <v>69</v>
      </c>
      <c r="O5" s="308">
        <v>35969</v>
      </c>
      <c r="P5" s="311">
        <v>3343.0849999999996</v>
      </c>
      <c r="R5" s="231"/>
    </row>
    <row r="6" spans="1:18">
      <c r="A6" s="479" t="s">
        <v>298</v>
      </c>
      <c r="B6" s="473">
        <v>1402.52</v>
      </c>
      <c r="C6" s="473"/>
      <c r="D6" s="479" t="s">
        <v>294</v>
      </c>
      <c r="E6" s="473">
        <v>12219</v>
      </c>
      <c r="F6" s="477"/>
      <c r="G6" s="479" t="s">
        <v>301</v>
      </c>
      <c r="H6" s="475">
        <v>0.52262151707125637</v>
      </c>
      <c r="I6" s="475"/>
      <c r="J6" s="479" t="s">
        <v>294</v>
      </c>
      <c r="K6" s="475">
        <v>0.6913510244197475</v>
      </c>
      <c r="N6" s="310" t="s">
        <v>296</v>
      </c>
      <c r="O6" s="308">
        <v>12219</v>
      </c>
      <c r="P6" s="311">
        <v>600.29999999999995</v>
      </c>
      <c r="R6" s="231"/>
    </row>
    <row r="7" spans="1:18">
      <c r="A7" s="479" t="s">
        <v>304</v>
      </c>
      <c r="B7" s="473">
        <v>1368.1999999999998</v>
      </c>
      <c r="C7" s="473"/>
      <c r="D7" s="479" t="s">
        <v>298</v>
      </c>
      <c r="E7" s="473">
        <v>10994</v>
      </c>
      <c r="F7" s="477"/>
      <c r="G7" s="479" t="s">
        <v>295</v>
      </c>
      <c r="H7" s="475">
        <v>0.45108083368539642</v>
      </c>
      <c r="I7" s="475"/>
      <c r="J7" s="479" t="s">
        <v>299</v>
      </c>
      <c r="K7" s="475">
        <v>0.63290533188248099</v>
      </c>
      <c r="N7" s="310" t="s">
        <v>300</v>
      </c>
      <c r="O7" s="308">
        <v>10994</v>
      </c>
      <c r="P7" s="311">
        <v>1402.52</v>
      </c>
      <c r="R7" s="231"/>
    </row>
    <row r="8" spans="1:18">
      <c r="A8" s="479" t="s">
        <v>295</v>
      </c>
      <c r="B8" s="473">
        <v>1228.3799999999999</v>
      </c>
      <c r="C8" s="473"/>
      <c r="D8" s="479" t="s">
        <v>295</v>
      </c>
      <c r="E8" s="473">
        <v>8245</v>
      </c>
      <c r="F8" s="477"/>
      <c r="G8" s="479" t="s">
        <v>298</v>
      </c>
      <c r="H8" s="475">
        <v>0.41417637353776687</v>
      </c>
      <c r="I8" s="475"/>
      <c r="J8" s="479" t="s">
        <v>295</v>
      </c>
      <c r="K8" s="475">
        <v>0.63038130381303814</v>
      </c>
      <c r="N8" s="310" t="s">
        <v>302</v>
      </c>
      <c r="O8" s="308">
        <v>8245</v>
      </c>
      <c r="P8" s="311">
        <v>1228.3799999999999</v>
      </c>
      <c r="R8" s="231"/>
    </row>
    <row r="9" spans="1:18">
      <c r="A9" s="479" t="s">
        <v>301</v>
      </c>
      <c r="B9" s="473">
        <v>609.74</v>
      </c>
      <c r="C9" s="473"/>
      <c r="D9" s="479" t="s">
        <v>297</v>
      </c>
      <c r="E9" s="473">
        <v>6997</v>
      </c>
      <c r="F9" s="477"/>
      <c r="G9" s="479" t="s">
        <v>299</v>
      </c>
      <c r="H9" s="475">
        <v>0.34049079754601225</v>
      </c>
      <c r="I9" s="475"/>
      <c r="J9" s="479" t="s">
        <v>309</v>
      </c>
      <c r="K9" s="475">
        <v>0.53292544468272995</v>
      </c>
      <c r="N9" s="310" t="s">
        <v>65</v>
      </c>
      <c r="O9" s="308">
        <v>6997</v>
      </c>
      <c r="P9" s="311">
        <v>579.70000000000005</v>
      </c>
      <c r="R9" s="231"/>
    </row>
    <row r="10" spans="1:18">
      <c r="A10" s="479" t="s">
        <v>294</v>
      </c>
      <c r="B10" s="473">
        <v>600.29999999999995</v>
      </c>
      <c r="C10" s="473"/>
      <c r="D10" s="479" t="s">
        <v>303</v>
      </c>
      <c r="E10" s="473">
        <v>6142</v>
      </c>
      <c r="F10" s="477"/>
      <c r="G10" s="479" t="s">
        <v>304</v>
      </c>
      <c r="H10" s="475">
        <v>0.29798785436431308</v>
      </c>
      <c r="I10" s="475"/>
      <c r="J10" s="479" t="s">
        <v>298</v>
      </c>
      <c r="K10" s="475">
        <v>0.51508793582227708</v>
      </c>
      <c r="N10" s="310" t="s">
        <v>142</v>
      </c>
      <c r="O10" s="308">
        <v>6142</v>
      </c>
      <c r="P10" s="311">
        <v>288.45</v>
      </c>
      <c r="R10" s="231"/>
    </row>
    <row r="11" spans="1:18">
      <c r="A11" s="479" t="s">
        <v>297</v>
      </c>
      <c r="B11" s="473">
        <v>579.70000000000005</v>
      </c>
      <c r="C11" s="473"/>
      <c r="D11" s="479" t="s">
        <v>310</v>
      </c>
      <c r="E11" s="473">
        <v>5035</v>
      </c>
      <c r="F11" s="477"/>
      <c r="G11" s="479" t="s">
        <v>310</v>
      </c>
      <c r="H11" s="475">
        <v>0.26014332202451013</v>
      </c>
      <c r="I11" s="475"/>
      <c r="J11" s="479" t="s">
        <v>304</v>
      </c>
      <c r="K11" s="475">
        <v>0.41359487279083318</v>
      </c>
      <c r="N11" s="310" t="s">
        <v>311</v>
      </c>
      <c r="O11" s="308">
        <v>5035</v>
      </c>
      <c r="P11" s="311">
        <v>304.8</v>
      </c>
      <c r="R11" s="231"/>
    </row>
    <row r="12" spans="1:18">
      <c r="A12" s="479" t="s">
        <v>307</v>
      </c>
      <c r="B12" s="473">
        <v>549.6</v>
      </c>
      <c r="C12" s="473"/>
      <c r="D12" s="479" t="s">
        <v>308</v>
      </c>
      <c r="E12" s="473">
        <v>4591</v>
      </c>
      <c r="F12" s="477"/>
      <c r="G12" s="479" t="s">
        <v>306</v>
      </c>
      <c r="H12" s="475">
        <v>0.25135764158262219</v>
      </c>
      <c r="I12" s="475"/>
      <c r="J12" s="479" t="s">
        <v>306</v>
      </c>
      <c r="K12" s="475">
        <v>0.3048646614183107</v>
      </c>
      <c r="N12" s="310" t="s">
        <v>152</v>
      </c>
      <c r="O12" s="308">
        <v>4591</v>
      </c>
      <c r="P12" s="311">
        <v>266.39999999999998</v>
      </c>
      <c r="R12" s="231"/>
    </row>
    <row r="13" spans="1:18">
      <c r="A13" s="479" t="s">
        <v>314</v>
      </c>
      <c r="B13" s="473">
        <v>500.4</v>
      </c>
      <c r="C13" s="473"/>
      <c r="D13" s="479" t="s">
        <v>299</v>
      </c>
      <c r="E13" s="473">
        <v>4302</v>
      </c>
      <c r="F13" s="477"/>
      <c r="G13" s="479" t="s">
        <v>305</v>
      </c>
      <c r="H13" s="475">
        <v>0.22995761565515377</v>
      </c>
      <c r="I13" s="475"/>
      <c r="J13" s="479" t="s">
        <v>310</v>
      </c>
      <c r="K13" s="475">
        <v>0.26417183737322247</v>
      </c>
      <c r="N13" s="310" t="s">
        <v>165</v>
      </c>
      <c r="O13" s="308">
        <v>4302</v>
      </c>
      <c r="P13" s="311">
        <v>298.8</v>
      </c>
      <c r="R13" s="231"/>
    </row>
    <row r="14" spans="1:18">
      <c r="A14" s="479" t="s">
        <v>727</v>
      </c>
      <c r="B14" s="473">
        <v>448</v>
      </c>
      <c r="C14" s="473"/>
      <c r="D14" s="479" t="s">
        <v>304</v>
      </c>
      <c r="E14" s="473">
        <v>4001</v>
      </c>
      <c r="F14" s="477"/>
      <c r="G14" s="479" t="s">
        <v>308</v>
      </c>
      <c r="H14" s="475">
        <v>0.2163793535873727</v>
      </c>
      <c r="I14" s="475"/>
      <c r="J14" s="479" t="s">
        <v>293</v>
      </c>
      <c r="K14" s="475">
        <v>0.23458147713950761</v>
      </c>
      <c r="N14" s="310" t="s">
        <v>66</v>
      </c>
      <c r="O14" s="308">
        <v>4001</v>
      </c>
      <c r="P14" s="311">
        <v>1368.1999999999998</v>
      </c>
      <c r="R14" s="231"/>
    </row>
    <row r="15" spans="1:18">
      <c r="A15" s="479" t="s">
        <v>306</v>
      </c>
      <c r="B15" s="473">
        <v>387.75</v>
      </c>
      <c r="C15" s="473"/>
      <c r="D15" s="479" t="s">
        <v>312</v>
      </c>
      <c r="E15" s="473">
        <v>3842</v>
      </c>
      <c r="F15" s="477"/>
      <c r="G15" s="479" t="s">
        <v>293</v>
      </c>
      <c r="H15" s="475">
        <v>0.20595155509902446</v>
      </c>
      <c r="I15" s="475"/>
      <c r="J15" s="479" t="s">
        <v>305</v>
      </c>
      <c r="K15" s="475">
        <v>0.2219707520891365</v>
      </c>
      <c r="N15" s="310" t="s">
        <v>144</v>
      </c>
      <c r="O15" s="308">
        <v>3842</v>
      </c>
      <c r="P15" s="311">
        <v>0</v>
      </c>
      <c r="R15" s="231"/>
    </row>
    <row r="16" spans="1:18">
      <c r="A16" s="479" t="s">
        <v>309</v>
      </c>
      <c r="B16" s="473">
        <v>349.1</v>
      </c>
      <c r="C16" s="473"/>
      <c r="D16" s="479" t="s">
        <v>314</v>
      </c>
      <c r="E16" s="473">
        <v>3468.0599999340006</v>
      </c>
      <c r="F16" s="477"/>
      <c r="G16" s="479" t="s">
        <v>309</v>
      </c>
      <c r="H16" s="475">
        <v>0.19347821108795712</v>
      </c>
      <c r="I16" s="475"/>
      <c r="J16" s="479" t="s">
        <v>308</v>
      </c>
      <c r="K16" s="475">
        <v>0.19634945681859561</v>
      </c>
      <c r="N16" s="312" t="s">
        <v>316</v>
      </c>
      <c r="O16" s="308">
        <v>3468.0599999340006</v>
      </c>
      <c r="P16" s="311">
        <v>500.4</v>
      </c>
      <c r="R16" s="231"/>
    </row>
    <row r="17" spans="1:18">
      <c r="A17" s="479" t="s">
        <v>310</v>
      </c>
      <c r="B17" s="473">
        <v>304.8</v>
      </c>
      <c r="C17" s="473"/>
      <c r="D17" s="479" t="s">
        <v>313</v>
      </c>
      <c r="E17" s="473">
        <v>3396</v>
      </c>
      <c r="F17" s="477"/>
      <c r="G17" s="479" t="s">
        <v>312</v>
      </c>
      <c r="H17" s="475">
        <v>0.15627341739158765</v>
      </c>
      <c r="I17" s="475"/>
      <c r="J17" s="479" t="s">
        <v>318</v>
      </c>
      <c r="K17" s="475">
        <v>0.18925625377238281</v>
      </c>
      <c r="N17" s="310" t="s">
        <v>173</v>
      </c>
      <c r="O17" s="308">
        <v>3396</v>
      </c>
      <c r="P17" s="311">
        <v>0</v>
      </c>
      <c r="R17" s="231"/>
    </row>
    <row r="18" spans="1:18">
      <c r="A18" s="479" t="s">
        <v>299</v>
      </c>
      <c r="B18" s="473">
        <v>298.8</v>
      </c>
      <c r="C18" s="473"/>
      <c r="D18" s="479" t="s">
        <v>309</v>
      </c>
      <c r="E18" s="473">
        <v>3178</v>
      </c>
      <c r="F18" s="477"/>
      <c r="G18" s="479" t="s">
        <v>317</v>
      </c>
      <c r="H18" s="475">
        <v>0.15567143191938129</v>
      </c>
      <c r="I18" s="475"/>
      <c r="J18" s="479" t="s">
        <v>312</v>
      </c>
      <c r="K18" s="475">
        <v>0.18490391472793508</v>
      </c>
      <c r="N18" s="310" t="s">
        <v>322</v>
      </c>
      <c r="O18" s="308">
        <v>3178</v>
      </c>
      <c r="P18" s="311">
        <v>349.1</v>
      </c>
      <c r="R18" s="231"/>
    </row>
    <row r="19" spans="1:18">
      <c r="A19" s="479" t="s">
        <v>303</v>
      </c>
      <c r="B19" s="473">
        <v>288.45</v>
      </c>
      <c r="C19" s="473"/>
      <c r="D19" s="479" t="s">
        <v>307</v>
      </c>
      <c r="E19" s="473">
        <v>3158.59</v>
      </c>
      <c r="F19" s="477"/>
      <c r="G19" s="479" t="s">
        <v>315</v>
      </c>
      <c r="H19" s="475">
        <v>0.14475374732334048</v>
      </c>
      <c r="I19" s="475"/>
      <c r="J19" s="479" t="s">
        <v>297</v>
      </c>
      <c r="K19" s="475">
        <v>0.13756099715162623</v>
      </c>
      <c r="N19" s="310" t="s">
        <v>137</v>
      </c>
      <c r="O19" s="308">
        <v>3158.59</v>
      </c>
      <c r="P19" s="311">
        <v>549.6</v>
      </c>
      <c r="R19" s="231"/>
    </row>
    <row r="20" spans="1:18">
      <c r="A20" s="479" t="s">
        <v>308</v>
      </c>
      <c r="B20" s="473">
        <v>266.39999999999998</v>
      </c>
      <c r="C20" s="473"/>
      <c r="D20" s="479" t="s">
        <v>306</v>
      </c>
      <c r="E20" s="473">
        <v>2942</v>
      </c>
      <c r="F20" s="477"/>
      <c r="G20" s="479" t="s">
        <v>318</v>
      </c>
      <c r="H20" s="475">
        <v>0.11513667890656874</v>
      </c>
      <c r="I20" s="475"/>
      <c r="J20" s="479" t="s">
        <v>313</v>
      </c>
      <c r="K20" s="475">
        <v>0.10846947157068541</v>
      </c>
      <c r="N20" s="310" t="s">
        <v>320</v>
      </c>
      <c r="O20" s="308">
        <v>2942</v>
      </c>
      <c r="P20" s="311">
        <v>387.75</v>
      </c>
      <c r="R20" s="231"/>
    </row>
    <row r="21" spans="1:18">
      <c r="A21" s="479" t="s">
        <v>323</v>
      </c>
      <c r="B21" s="473">
        <v>247</v>
      </c>
      <c r="C21" s="473"/>
      <c r="D21" s="479" t="s">
        <v>301</v>
      </c>
      <c r="E21" s="473">
        <v>2915.1940000029999</v>
      </c>
      <c r="F21" s="477"/>
      <c r="G21" s="479" t="s">
        <v>297</v>
      </c>
      <c r="H21" s="475">
        <v>0.10225463537933789</v>
      </c>
      <c r="I21" s="475"/>
      <c r="J21" s="479" t="s">
        <v>317</v>
      </c>
      <c r="K21" s="475">
        <v>0.1054825519075787</v>
      </c>
      <c r="N21" s="310" t="s">
        <v>68</v>
      </c>
      <c r="O21" s="308">
        <v>2915.1940000029999</v>
      </c>
      <c r="P21" s="311">
        <v>609.74</v>
      </c>
      <c r="R21" s="231"/>
    </row>
    <row r="22" spans="1:18">
      <c r="A22" s="479" t="s">
        <v>318</v>
      </c>
      <c r="B22" s="473">
        <v>239.8</v>
      </c>
      <c r="C22" s="473"/>
      <c r="D22" s="479" t="s">
        <v>727</v>
      </c>
      <c r="E22" s="473">
        <v>2435.3099999999986</v>
      </c>
      <c r="F22" s="477"/>
      <c r="G22" s="479" t="s">
        <v>313</v>
      </c>
      <c r="H22" s="475">
        <v>8.6883418316062652E-2</v>
      </c>
      <c r="I22" s="475"/>
      <c r="J22" s="479" t="s">
        <v>727</v>
      </c>
      <c r="K22" s="475">
        <v>8.4202074783982866E-2</v>
      </c>
      <c r="N22" s="310" t="s">
        <v>154</v>
      </c>
      <c r="O22" s="308">
        <v>2435.3099999999986</v>
      </c>
      <c r="P22" s="311">
        <v>448</v>
      </c>
      <c r="R22" s="231"/>
    </row>
    <row r="23" spans="1:18">
      <c r="A23" s="479" t="s">
        <v>321</v>
      </c>
      <c r="B23" s="473">
        <v>205.2</v>
      </c>
      <c r="C23" s="473"/>
      <c r="D23" s="479" t="s">
        <v>321</v>
      </c>
      <c r="E23" s="473">
        <v>2191.4349999999999</v>
      </c>
      <c r="F23" s="477"/>
      <c r="G23" s="479" t="s">
        <v>727</v>
      </c>
      <c r="H23" s="475">
        <v>8.4442058714517598E-2</v>
      </c>
      <c r="I23" s="475"/>
      <c r="J23" s="479" t="s">
        <v>314</v>
      </c>
      <c r="K23" s="475">
        <v>7.8758283920474362E-2</v>
      </c>
      <c r="N23" s="310" t="s">
        <v>148</v>
      </c>
      <c r="O23" s="308">
        <v>2191.4349999999999</v>
      </c>
      <c r="P23" s="311">
        <v>205.2</v>
      </c>
      <c r="R23" s="231"/>
    </row>
    <row r="24" spans="1:18">
      <c r="A24" s="479" t="s">
        <v>878</v>
      </c>
      <c r="B24" s="473">
        <v>168.70499999999998</v>
      </c>
      <c r="C24" s="473"/>
      <c r="D24" s="479" t="s">
        <v>319</v>
      </c>
      <c r="E24" s="473">
        <v>1459.1999999760001</v>
      </c>
      <c r="F24" s="477"/>
      <c r="G24" s="479" t="s">
        <v>314</v>
      </c>
      <c r="H24" s="475">
        <v>8.3378171651632638E-2</v>
      </c>
      <c r="I24" s="475"/>
      <c r="J24" s="479" t="s">
        <v>307</v>
      </c>
      <c r="K24" s="475">
        <v>7.8558206913202686E-2</v>
      </c>
      <c r="N24" s="310" t="s">
        <v>67</v>
      </c>
      <c r="O24" s="308">
        <v>1459.1999999760001</v>
      </c>
      <c r="P24" s="311">
        <v>0</v>
      </c>
      <c r="R24" s="231"/>
    </row>
    <row r="25" spans="1:18">
      <c r="A25" s="480" t="s">
        <v>327</v>
      </c>
      <c r="B25" s="474">
        <v>27</v>
      </c>
      <c r="C25" s="474"/>
      <c r="D25" s="480" t="s">
        <v>327</v>
      </c>
      <c r="E25" s="474">
        <v>8405</v>
      </c>
      <c r="F25" s="478"/>
      <c r="G25" s="480" t="s">
        <v>327</v>
      </c>
      <c r="H25" s="476">
        <v>1.6E-2</v>
      </c>
      <c r="I25" s="476"/>
      <c r="J25" s="480" t="s">
        <v>327</v>
      </c>
      <c r="K25" s="476">
        <v>1.4999999999999999E-2</v>
      </c>
      <c r="N25" s="310" t="s">
        <v>139</v>
      </c>
      <c r="O25" s="308">
        <v>1120.0690000060001</v>
      </c>
      <c r="P25" s="311">
        <v>239.8</v>
      </c>
      <c r="R25" s="231"/>
    </row>
    <row r="26" spans="1:18">
      <c r="A26" s="481" t="s">
        <v>99</v>
      </c>
      <c r="B26" s="491">
        <v>13413</v>
      </c>
      <c r="C26" s="491"/>
      <c r="D26" s="481" t="s">
        <v>99</v>
      </c>
      <c r="E26" s="491">
        <v>135886</v>
      </c>
      <c r="F26" s="477"/>
      <c r="G26" s="481" t="s">
        <v>99</v>
      </c>
      <c r="H26" s="482">
        <v>9.0999999999999998E-2</v>
      </c>
      <c r="I26" s="482"/>
      <c r="J26" s="481" t="s">
        <v>99</v>
      </c>
      <c r="K26" s="482">
        <v>0.1</v>
      </c>
      <c r="N26" s="310" t="s">
        <v>112</v>
      </c>
      <c r="O26" s="308">
        <v>1111.2000000000003</v>
      </c>
      <c r="P26" s="311">
        <v>247</v>
      </c>
      <c r="R26" s="231"/>
    </row>
    <row r="27" spans="1:18">
      <c r="A27" s="232"/>
      <c r="B27" s="276"/>
      <c r="E27" s="231"/>
      <c r="N27" s="310" t="s">
        <v>111</v>
      </c>
      <c r="O27" s="308">
        <v>1011.2</v>
      </c>
      <c r="P27" s="311">
        <v>15.2</v>
      </c>
      <c r="R27" s="231"/>
    </row>
    <row r="28" spans="1:18">
      <c r="A28" s="232" t="s">
        <v>770</v>
      </c>
      <c r="N28" s="310" t="s">
        <v>326</v>
      </c>
      <c r="O28" s="308">
        <v>972.49999999999977</v>
      </c>
      <c r="P28" s="311">
        <v>0</v>
      </c>
      <c r="R28" s="231"/>
    </row>
    <row r="29" spans="1:18">
      <c r="N29" s="310" t="s">
        <v>70</v>
      </c>
      <c r="O29" s="308">
        <v>856</v>
      </c>
      <c r="P29" s="311">
        <v>168.70499999999998</v>
      </c>
      <c r="R29" s="231"/>
    </row>
    <row r="30" spans="1:18">
      <c r="N30" s="310" t="s">
        <v>177</v>
      </c>
      <c r="O30" s="308">
        <v>737</v>
      </c>
      <c r="P30" s="311">
        <v>0</v>
      </c>
    </row>
    <row r="31" spans="1:18">
      <c r="A31" s="233"/>
      <c r="B31" s="233"/>
      <c r="C31" s="233"/>
      <c r="D31" s="233"/>
      <c r="N31" s="312" t="s">
        <v>187</v>
      </c>
      <c r="O31" s="308">
        <v>617.8999999999993</v>
      </c>
      <c r="P31" s="311">
        <v>0</v>
      </c>
    </row>
    <row r="32" spans="1:18">
      <c r="A32" s="234"/>
      <c r="B32" s="235"/>
      <c r="C32" s="235"/>
      <c r="D32" s="235"/>
      <c r="N32" s="310" t="s">
        <v>328</v>
      </c>
      <c r="O32" s="308">
        <v>390.67499999999995</v>
      </c>
      <c r="P32" s="311">
        <v>0</v>
      </c>
    </row>
    <row r="33" spans="1:16">
      <c r="A33" s="234"/>
      <c r="B33" s="235"/>
      <c r="C33" s="235"/>
      <c r="D33" s="236"/>
      <c r="N33" s="312" t="s">
        <v>63</v>
      </c>
      <c r="O33" s="308">
        <v>233.45999999999995</v>
      </c>
      <c r="P33" s="311">
        <v>0</v>
      </c>
    </row>
    <row r="34" spans="1:16">
      <c r="A34" s="237"/>
      <c r="B34" s="238"/>
      <c r="C34" s="238"/>
      <c r="D34" s="238"/>
      <c r="N34" s="310" t="s">
        <v>108</v>
      </c>
      <c r="O34" s="308">
        <v>214.15</v>
      </c>
      <c r="P34" s="311">
        <v>0</v>
      </c>
    </row>
    <row r="35" spans="1:16">
      <c r="A35" s="237"/>
      <c r="B35" s="238"/>
      <c r="C35" s="238"/>
      <c r="D35" s="238"/>
      <c r="N35" s="310" t="s">
        <v>329</v>
      </c>
      <c r="O35" s="308">
        <v>208.1</v>
      </c>
      <c r="P35" s="311">
        <v>0</v>
      </c>
    </row>
    <row r="36" spans="1:16">
      <c r="A36" s="237"/>
      <c r="B36" s="238"/>
      <c r="C36" s="238"/>
      <c r="D36" s="238"/>
      <c r="N36" s="310" t="s">
        <v>107</v>
      </c>
      <c r="O36" s="308">
        <v>191.05</v>
      </c>
      <c r="P36" s="311">
        <v>0</v>
      </c>
    </row>
    <row r="37" spans="1:16">
      <c r="A37" s="237"/>
      <c r="B37" s="238"/>
      <c r="C37" s="238"/>
      <c r="D37" s="238"/>
      <c r="N37" s="310" t="s">
        <v>330</v>
      </c>
      <c r="O37" s="308">
        <v>151.80000000000001</v>
      </c>
      <c r="P37" s="311">
        <v>0</v>
      </c>
    </row>
    <row r="38" spans="1:16">
      <c r="A38" s="237"/>
      <c r="B38" s="238"/>
      <c r="C38" s="238"/>
      <c r="D38" s="238"/>
      <c r="N38" s="310" t="s">
        <v>185</v>
      </c>
      <c r="O38" s="308">
        <v>149.44999999999999</v>
      </c>
      <c r="P38" s="311">
        <v>0</v>
      </c>
    </row>
    <row r="39" spans="1:16">
      <c r="A39" s="237"/>
      <c r="B39" s="238"/>
      <c r="C39" s="238"/>
      <c r="D39" s="238"/>
      <c r="N39" s="312" t="s">
        <v>175</v>
      </c>
      <c r="O39" s="308">
        <v>125.42499999999993</v>
      </c>
      <c r="P39" s="311">
        <v>0</v>
      </c>
    </row>
    <row r="40" spans="1:16">
      <c r="A40" s="237"/>
      <c r="B40" s="238"/>
      <c r="C40" s="238"/>
      <c r="D40" s="238"/>
      <c r="N40" s="312" t="s">
        <v>106</v>
      </c>
      <c r="O40" s="308">
        <v>120.27999999999994</v>
      </c>
      <c r="P40" s="311">
        <v>0</v>
      </c>
    </row>
    <row r="41" spans="1:16">
      <c r="A41" s="237"/>
      <c r="B41" s="238"/>
      <c r="C41" s="238"/>
      <c r="D41" s="238"/>
      <c r="N41" s="312" t="s">
        <v>182</v>
      </c>
      <c r="O41" s="308">
        <v>63.514999999999986</v>
      </c>
      <c r="P41" s="311">
        <v>0</v>
      </c>
    </row>
    <row r="42" spans="1:16">
      <c r="A42" s="237"/>
      <c r="B42" s="238"/>
      <c r="C42" s="238"/>
      <c r="D42" s="238"/>
      <c r="N42" s="312" t="s">
        <v>113</v>
      </c>
      <c r="O42" s="308">
        <v>74.884999999999991</v>
      </c>
      <c r="P42" s="311">
        <v>0</v>
      </c>
    </row>
    <row r="43" spans="1:16">
      <c r="A43" s="237"/>
      <c r="B43" s="238"/>
      <c r="C43" s="238"/>
      <c r="D43" s="238"/>
      <c r="N43" s="310" t="s">
        <v>331</v>
      </c>
      <c r="O43" s="308">
        <v>28.980000000000008</v>
      </c>
      <c r="P43" s="311">
        <v>0</v>
      </c>
    </row>
    <row r="44" spans="1:16">
      <c r="A44" s="237"/>
      <c r="B44" s="238"/>
      <c r="C44" s="238"/>
      <c r="D44" s="238"/>
      <c r="N44" s="310" t="s">
        <v>160</v>
      </c>
      <c r="O44" s="308">
        <v>12</v>
      </c>
      <c r="P44" s="311">
        <v>12</v>
      </c>
    </row>
    <row r="45" spans="1:16">
      <c r="A45" s="239"/>
      <c r="B45" s="238"/>
      <c r="C45" s="238"/>
      <c r="D45" s="238"/>
      <c r="N45" s="310" t="s">
        <v>109</v>
      </c>
      <c r="O45" s="308">
        <v>9</v>
      </c>
      <c r="P45" s="311">
        <v>0</v>
      </c>
    </row>
    <row r="46" spans="1:16">
      <c r="A46" s="237"/>
      <c r="B46" s="238"/>
      <c r="C46" s="238"/>
      <c r="D46" s="238"/>
      <c r="N46" s="310" t="s">
        <v>110</v>
      </c>
      <c r="O46" s="308">
        <v>5.0999999999999996</v>
      </c>
      <c r="P46" s="311">
        <v>0</v>
      </c>
    </row>
    <row r="47" spans="1:16">
      <c r="A47" s="237"/>
      <c r="B47" s="238"/>
      <c r="C47" s="238"/>
      <c r="D47" s="238"/>
      <c r="N47" s="310" t="s">
        <v>105</v>
      </c>
      <c r="O47" s="308">
        <v>2</v>
      </c>
      <c r="P47" s="311">
        <v>0</v>
      </c>
    </row>
    <row r="48" spans="1:16">
      <c r="A48" s="237"/>
      <c r="B48" s="238"/>
      <c r="C48" s="238"/>
      <c r="D48" s="238"/>
      <c r="N48" s="310" t="s">
        <v>332</v>
      </c>
      <c r="O48" s="308">
        <v>0</v>
      </c>
      <c r="P48" s="311">
        <v>0</v>
      </c>
    </row>
    <row r="49" spans="1:16">
      <c r="A49" s="237"/>
      <c r="B49" s="238"/>
      <c r="C49" s="238"/>
      <c r="D49" s="238"/>
      <c r="N49" s="313" t="s">
        <v>163</v>
      </c>
      <c r="O49" s="309">
        <v>0</v>
      </c>
      <c r="P49" s="314">
        <v>0</v>
      </c>
    </row>
    <row r="50" spans="1:16">
      <c r="A50" s="237"/>
      <c r="B50" s="238"/>
      <c r="C50" s="238"/>
      <c r="D50" s="238"/>
      <c r="N50" s="313" t="s">
        <v>133</v>
      </c>
      <c r="O50" s="309">
        <v>0</v>
      </c>
      <c r="P50" s="314">
        <v>0</v>
      </c>
    </row>
    <row r="51" spans="1:16">
      <c r="A51" s="237"/>
      <c r="B51" s="238"/>
      <c r="C51" s="238"/>
      <c r="D51" s="238"/>
      <c r="N51" s="315" t="s">
        <v>171</v>
      </c>
      <c r="O51" s="309">
        <v>0</v>
      </c>
      <c r="P51" s="316">
        <v>0</v>
      </c>
    </row>
    <row r="52" spans="1:16">
      <c r="A52" s="237"/>
      <c r="B52" s="238"/>
      <c r="C52" s="238"/>
      <c r="D52" s="238"/>
      <c r="N52" s="313" t="s">
        <v>333</v>
      </c>
      <c r="O52" s="309">
        <v>0</v>
      </c>
      <c r="P52" s="314">
        <v>0</v>
      </c>
    </row>
    <row r="53" spans="1:16">
      <c r="A53" s="237"/>
      <c r="B53" s="238"/>
      <c r="C53" s="238"/>
      <c r="D53" s="238"/>
      <c r="N53" s="315" t="s">
        <v>135</v>
      </c>
      <c r="O53" s="309">
        <v>0</v>
      </c>
      <c r="P53" s="314">
        <v>0</v>
      </c>
    </row>
    <row r="54" spans="1:16">
      <c r="A54" s="237"/>
      <c r="B54" s="238"/>
      <c r="C54" s="238"/>
      <c r="D54" s="238"/>
      <c r="N54" s="315" t="s">
        <v>334</v>
      </c>
      <c r="O54" s="309">
        <v>0</v>
      </c>
      <c r="P54" s="314">
        <v>0</v>
      </c>
    </row>
    <row r="55" spans="1:16">
      <c r="A55" s="237"/>
      <c r="B55" s="238"/>
      <c r="C55" s="238"/>
      <c r="D55" s="238"/>
      <c r="N55" s="317" t="s">
        <v>169</v>
      </c>
      <c r="O55" s="318">
        <v>0</v>
      </c>
      <c r="P55" s="319">
        <v>0</v>
      </c>
    </row>
    <row r="56" spans="1:16">
      <c r="A56" s="237"/>
      <c r="B56" s="238"/>
      <c r="C56" s="238"/>
      <c r="D56" s="238"/>
      <c r="N56" s="307"/>
      <c r="O56" s="1205"/>
      <c r="P56" s="1205"/>
    </row>
    <row r="57" spans="1:16">
      <c r="A57" s="232"/>
      <c r="B57" s="238"/>
      <c r="C57" s="238"/>
      <c r="D57" s="238"/>
      <c r="N57" s="307"/>
      <c r="O57" s="307"/>
      <c r="P57" s="307"/>
    </row>
    <row r="58" spans="1:16">
      <c r="A58" s="237"/>
      <c r="B58" s="238"/>
      <c r="C58" s="238"/>
      <c r="D58" s="238"/>
      <c r="N58" s="307"/>
      <c r="O58" s="307"/>
      <c r="P58" s="307"/>
    </row>
    <row r="59" spans="1:16">
      <c r="A59" s="237"/>
      <c r="B59" s="238"/>
      <c r="C59" s="238"/>
      <c r="D59" s="238"/>
    </row>
    <row r="60" spans="1:16">
      <c r="A60" s="239"/>
      <c r="B60" s="238"/>
      <c r="C60" s="238"/>
      <c r="D60" s="238"/>
    </row>
    <row r="61" spans="1:16">
      <c r="A61" s="237"/>
      <c r="B61" s="238"/>
      <c r="C61" s="238"/>
      <c r="D61" s="238"/>
    </row>
    <row r="62" spans="1:16">
      <c r="A62" s="232" t="s">
        <v>769</v>
      </c>
      <c r="B62" s="238"/>
      <c r="C62" s="238"/>
      <c r="D62" s="238"/>
    </row>
    <row r="63" spans="1:16">
      <c r="A63" s="237"/>
      <c r="B63" s="238"/>
      <c r="C63" s="238"/>
      <c r="D63" s="238"/>
    </row>
    <row r="64" spans="1:16">
      <c r="A64" s="239"/>
      <c r="B64" s="238"/>
      <c r="C64" s="238"/>
      <c r="D64" s="238"/>
    </row>
    <row r="65" spans="1:4">
      <c r="A65" s="239"/>
      <c r="B65" s="238"/>
      <c r="C65" s="238"/>
      <c r="D65" s="238"/>
    </row>
    <row r="66" spans="1:4">
      <c r="A66" s="239"/>
      <c r="B66" s="238"/>
      <c r="C66" s="238"/>
      <c r="D66" s="238"/>
    </row>
    <row r="67" spans="1:4">
      <c r="A67" s="237"/>
      <c r="B67" s="238"/>
      <c r="C67" s="238"/>
      <c r="D67" s="238"/>
    </row>
    <row r="68" spans="1:4">
      <c r="A68" s="239"/>
      <c r="B68" s="238"/>
      <c r="C68" s="238"/>
      <c r="D68" s="238"/>
    </row>
    <row r="69" spans="1:4">
      <c r="A69" s="237"/>
      <c r="B69" s="238"/>
      <c r="C69" s="238"/>
      <c r="D69" s="238"/>
    </row>
    <row r="70" spans="1:4">
      <c r="A70" s="239"/>
      <c r="B70" s="238"/>
      <c r="C70" s="238"/>
      <c r="D70" s="238"/>
    </row>
    <row r="71" spans="1:4">
      <c r="A71" s="237"/>
      <c r="B71" s="238"/>
      <c r="C71" s="238"/>
      <c r="D71" s="238"/>
    </row>
    <row r="72" spans="1:4">
      <c r="A72" s="237"/>
      <c r="B72" s="238"/>
      <c r="C72" s="238"/>
      <c r="D72" s="238"/>
    </row>
    <row r="73" spans="1:4">
      <c r="A73" s="237"/>
      <c r="B73" s="238"/>
      <c r="C73" s="238"/>
      <c r="D73" s="238"/>
    </row>
    <row r="74" spans="1:4">
      <c r="A74" s="237"/>
      <c r="B74" s="238"/>
      <c r="C74" s="238"/>
      <c r="D74" s="238"/>
    </row>
    <row r="75" spans="1:4">
      <c r="A75" s="237"/>
      <c r="B75" s="238"/>
      <c r="C75" s="238"/>
      <c r="D75" s="238"/>
    </row>
    <row r="76" spans="1:4">
      <c r="A76" s="237"/>
      <c r="B76" s="238"/>
      <c r="C76" s="238"/>
      <c r="D76" s="238"/>
    </row>
    <row r="77" spans="1:4">
      <c r="A77" s="237"/>
      <c r="B77" s="238"/>
      <c r="C77" s="238"/>
      <c r="D77" s="238"/>
    </row>
    <row r="78" spans="1:4">
      <c r="A78" s="234"/>
      <c r="B78" s="235"/>
      <c r="C78" s="235"/>
      <c r="D78" s="235"/>
    </row>
    <row r="79" spans="1:4">
      <c r="A79" s="234"/>
      <c r="B79" s="235"/>
      <c r="C79" s="235"/>
      <c r="D79" s="235"/>
    </row>
    <row r="80" spans="1:4">
      <c r="A80" s="240"/>
      <c r="B80" s="235"/>
      <c r="C80" s="235"/>
      <c r="D80" s="241"/>
    </row>
    <row r="81" spans="1:4">
      <c r="A81" s="234"/>
      <c r="B81" s="235"/>
      <c r="C81" s="235"/>
      <c r="D81" s="235"/>
    </row>
    <row r="82" spans="1:4">
      <c r="A82" s="240"/>
      <c r="B82" s="235"/>
      <c r="C82" s="235"/>
      <c r="D82" s="235"/>
    </row>
    <row r="83" spans="1:4">
      <c r="A83" s="240"/>
      <c r="B83" s="235"/>
      <c r="C83" s="235"/>
      <c r="D83" s="235"/>
    </row>
    <row r="84" spans="1:4">
      <c r="A84" s="240"/>
      <c r="B84" s="235"/>
      <c r="C84" s="235"/>
      <c r="D84" s="235"/>
    </row>
  </sheetData>
  <mergeCells count="6">
    <mergeCell ref="A3:E3"/>
    <mergeCell ref="G3:K3"/>
    <mergeCell ref="A4:B4"/>
    <mergeCell ref="D4:E4"/>
    <mergeCell ref="G4:H4"/>
    <mergeCell ref="J4:K4"/>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5">
    <tabColor theme="9" tint="0.39997558519241921"/>
  </sheetPr>
  <dimension ref="A1:W118"/>
  <sheetViews>
    <sheetView zoomScale="75" zoomScaleNormal="75" zoomScalePageLayoutView="75" workbookViewId="0">
      <selection activeCell="K17" sqref="K17"/>
    </sheetView>
  </sheetViews>
  <sheetFormatPr defaultColWidth="8.6640625" defaultRowHeight="13.2"/>
  <cols>
    <col min="1" max="1" width="16" customWidth="1"/>
    <col min="2" max="8" width="11.44140625" style="1" customWidth="1"/>
    <col min="23" max="23" width="8.6640625" style="58"/>
  </cols>
  <sheetData>
    <row r="1" spans="1:23" ht="14.4">
      <c r="A1" s="947" t="s">
        <v>1000</v>
      </c>
    </row>
    <row r="2" spans="1:23" ht="14.4">
      <c r="A2" s="76"/>
    </row>
    <row r="3" spans="1:23" ht="14.4">
      <c r="A3" s="76"/>
    </row>
    <row r="4" spans="1:23" ht="14.4">
      <c r="A4" s="76"/>
    </row>
    <row r="5" spans="1:23" ht="14.4">
      <c r="A5" s="76"/>
      <c r="W5" s="448"/>
    </row>
    <row r="6" spans="1:23" ht="14.4">
      <c r="A6" s="76"/>
      <c r="W6" s="448"/>
    </row>
    <row r="7" spans="1:23" ht="14.4">
      <c r="A7" s="76"/>
      <c r="W7" s="448"/>
    </row>
    <row r="8" spans="1:23" ht="14.4">
      <c r="A8" s="76"/>
      <c r="W8" s="448"/>
    </row>
    <row r="9" spans="1:23" ht="14.4">
      <c r="A9" s="76"/>
      <c r="W9" s="448"/>
    </row>
    <row r="10" spans="1:23" ht="14.4">
      <c r="A10" s="76"/>
      <c r="W10" s="448"/>
    </row>
    <row r="11" spans="1:23" ht="14.4">
      <c r="A11" s="76"/>
      <c r="W11" s="448"/>
    </row>
    <row r="12" spans="1:23" ht="14.4">
      <c r="A12" s="76"/>
      <c r="W12" s="448"/>
    </row>
    <row r="13" spans="1:23" ht="14.4">
      <c r="A13" s="76"/>
      <c r="W13" s="448"/>
    </row>
    <row r="14" spans="1:23" ht="14.4">
      <c r="A14" s="76"/>
      <c r="W14" s="448"/>
    </row>
    <row r="15" spans="1:23" ht="14.4">
      <c r="A15" s="76"/>
      <c r="W15" s="448"/>
    </row>
    <row r="16" spans="1:23" ht="14.4">
      <c r="A16" s="76"/>
      <c r="W16" s="448"/>
    </row>
    <row r="17" spans="1:23" ht="14.4">
      <c r="A17" s="76"/>
      <c r="W17" s="448"/>
    </row>
    <row r="18" spans="1:23" ht="14.4">
      <c r="A18" s="76"/>
      <c r="W18" s="448"/>
    </row>
    <row r="19" spans="1:23" ht="14.4">
      <c r="A19" s="76"/>
      <c r="W19" s="448"/>
    </row>
    <row r="20" spans="1:23" ht="14.4">
      <c r="A20" s="1439" t="s">
        <v>999</v>
      </c>
      <c r="W20" s="448"/>
    </row>
    <row r="21" spans="1:23">
      <c r="A21" s="151"/>
      <c r="E21" s="151"/>
      <c r="J21" s="151"/>
      <c r="W21" s="448"/>
    </row>
    <row r="22" spans="1:23" ht="14.4">
      <c r="A22" s="76"/>
      <c r="W22" s="448"/>
    </row>
    <row r="23" spans="1:23">
      <c r="A23" s="112"/>
      <c r="W23" s="448"/>
    </row>
    <row r="24" spans="1:23">
      <c r="A24" s="1356" t="s">
        <v>997</v>
      </c>
      <c r="B24" s="1407"/>
      <c r="C24" s="1356"/>
      <c r="D24" s="1356"/>
      <c r="E24" s="1406"/>
      <c r="F24" s="1406"/>
      <c r="G24" s="1406"/>
      <c r="H24" s="1406"/>
      <c r="W24" s="448"/>
    </row>
    <row r="25" spans="1:23">
      <c r="A25" s="1438" t="s">
        <v>998</v>
      </c>
      <c r="B25" s="1432" t="s">
        <v>5</v>
      </c>
      <c r="C25" s="1360" t="s">
        <v>11</v>
      </c>
      <c r="D25" s="1360" t="s">
        <v>3</v>
      </c>
      <c r="E25" s="1355" t="s">
        <v>6</v>
      </c>
      <c r="F25" s="1355" t="s">
        <v>1</v>
      </c>
      <c r="G25" s="1355" t="s">
        <v>7</v>
      </c>
      <c r="H25" s="1355" t="s">
        <v>2</v>
      </c>
      <c r="W25" s="448"/>
    </row>
    <row r="26" spans="1:23">
      <c r="A26" s="1356">
        <v>2008</v>
      </c>
      <c r="B26" s="665">
        <v>1.4841610830650562E-2</v>
      </c>
      <c r="C26" s="1434"/>
      <c r="D26" s="1440">
        <v>3.6635432591642064E-2</v>
      </c>
      <c r="E26" s="1358"/>
      <c r="F26" s="1358"/>
      <c r="G26" s="1358"/>
      <c r="H26" s="666">
        <v>4.8775053757538635E-2</v>
      </c>
      <c r="W26" s="448"/>
    </row>
    <row r="27" spans="1:23">
      <c r="A27" s="1360">
        <v>2009</v>
      </c>
      <c r="B27" s="667">
        <v>2.7144582757970694E-2</v>
      </c>
      <c r="C27" s="1435"/>
      <c r="D27" s="1436">
        <v>5.103059383059759E-2</v>
      </c>
      <c r="E27" s="989"/>
      <c r="F27" s="989"/>
      <c r="G27" s="989"/>
      <c r="H27" s="668">
        <v>6.1021251014030088E-2</v>
      </c>
      <c r="W27" s="448"/>
    </row>
    <row r="28" spans="1:23">
      <c r="A28" s="1360">
        <v>2010</v>
      </c>
      <c r="B28" s="667">
        <v>3.4189193876656317E-2</v>
      </c>
      <c r="C28" s="1435"/>
      <c r="D28" s="1436">
        <v>4.5394178493914382E-2</v>
      </c>
      <c r="E28" s="989"/>
      <c r="F28" s="989"/>
      <c r="G28" s="989"/>
      <c r="H28" s="668">
        <v>7.7448550468361813E-2</v>
      </c>
      <c r="W28" s="448"/>
    </row>
    <row r="29" spans="1:23">
      <c r="A29" s="1360">
        <v>2011</v>
      </c>
      <c r="B29" s="667">
        <v>4.5605060762829677E-2</v>
      </c>
      <c r="C29" s="1436">
        <v>3.1618352102100497E-2</v>
      </c>
      <c r="D29" s="1436">
        <v>5.4667323377177092E-2</v>
      </c>
      <c r="E29" s="989"/>
      <c r="F29" s="989"/>
      <c r="G29" s="668">
        <v>5.9935901460933128E-3</v>
      </c>
      <c r="H29" s="668">
        <v>8.4463839780662103E-2</v>
      </c>
      <c r="W29" s="448"/>
    </row>
    <row r="30" spans="1:23">
      <c r="A30" s="1360">
        <v>2012</v>
      </c>
      <c r="B30" s="667">
        <v>6.2146602566523858E-2</v>
      </c>
      <c r="C30" s="1436">
        <v>3.9680750835268952E-2</v>
      </c>
      <c r="D30" s="1436">
        <v>7.7626248854406443E-2</v>
      </c>
      <c r="E30" s="675">
        <v>1.8599999999999998E-2</v>
      </c>
      <c r="F30" s="675">
        <v>1.6899999999999998E-2</v>
      </c>
      <c r="G30" s="668">
        <v>9.2985939594640663E-3</v>
      </c>
      <c r="H30" s="668">
        <v>9.174225231080424E-2</v>
      </c>
      <c r="W30" s="448"/>
    </row>
    <row r="31" spans="1:23">
      <c r="A31" s="1360">
        <v>2013</v>
      </c>
      <c r="B31" s="667">
        <v>6.8539033685138209E-2</v>
      </c>
      <c r="C31" s="1436">
        <v>5.3956390011643679E-2</v>
      </c>
      <c r="D31" s="1436">
        <v>0.11019423426883852</v>
      </c>
      <c r="E31" s="675">
        <v>2.1600000000000001E-2</v>
      </c>
      <c r="F31" s="675">
        <v>1.8700000000000001E-2</v>
      </c>
      <c r="G31" s="668">
        <v>1.3884132134820124E-2</v>
      </c>
      <c r="H31" s="668">
        <v>9.8603196473158863E-2</v>
      </c>
      <c r="W31" s="448"/>
    </row>
    <row r="32" spans="1:23">
      <c r="A32" s="1360">
        <v>2014</v>
      </c>
      <c r="B32" s="667">
        <v>5.6750858070523609E-2</v>
      </c>
      <c r="C32" s="1436">
        <v>5.4854285895126774E-2</v>
      </c>
      <c r="D32" s="1436">
        <v>0.11964950573242429</v>
      </c>
      <c r="E32" s="675">
        <v>2.4799999999999999E-2</v>
      </c>
      <c r="F32" s="675">
        <v>1.9400000000000001E-2</v>
      </c>
      <c r="G32" s="668">
        <v>1.5323891458484768E-2</v>
      </c>
      <c r="H32" s="668">
        <v>0.10626141389337818</v>
      </c>
      <c r="W32" s="448"/>
    </row>
    <row r="33" spans="1:23">
      <c r="A33" s="1360">
        <v>2015</v>
      </c>
      <c r="B33" s="667">
        <v>6.2222166550290448E-2</v>
      </c>
      <c r="C33" s="1436">
        <v>5.1728705484988431E-2</v>
      </c>
      <c r="D33" s="1436">
        <v>0.13476785886017098</v>
      </c>
      <c r="E33" s="675">
        <v>2.4199999999999999E-2</v>
      </c>
      <c r="F33" s="675">
        <v>2.0899999999999998E-2</v>
      </c>
      <c r="G33" s="668">
        <v>1.7218011871252735E-2</v>
      </c>
      <c r="H33" s="668">
        <v>0.11728964096182155</v>
      </c>
      <c r="W33" s="448"/>
    </row>
    <row r="34" spans="1:23">
      <c r="A34" s="1360">
        <v>2016</v>
      </c>
      <c r="B34" s="667">
        <v>6.9030765027562363E-2</v>
      </c>
      <c r="C34" s="1436">
        <v>5.8346460835373759E-2</v>
      </c>
      <c r="D34" s="1436">
        <v>0.1753955115969352</v>
      </c>
      <c r="E34" s="668">
        <v>2.430476619838487E-2</v>
      </c>
      <c r="F34" s="668">
        <v>2.1067301071539896E-2</v>
      </c>
      <c r="G34" s="668">
        <v>2.0354116247077891E-2</v>
      </c>
      <c r="H34" s="668">
        <v>0.15104552214131972</v>
      </c>
      <c r="W34" s="448"/>
    </row>
    <row r="35" spans="1:23">
      <c r="A35" s="1360">
        <v>2017</v>
      </c>
      <c r="B35" s="667">
        <v>7.6934712784517176E-2</v>
      </c>
      <c r="C35" s="1436">
        <v>5.8206020100819246E-2</v>
      </c>
      <c r="D35" s="1436">
        <v>0.22980084269956411</v>
      </c>
      <c r="E35" s="668">
        <v>2.6504431718562923E-2</v>
      </c>
      <c r="F35" s="668">
        <v>2.6266978674903921E-2</v>
      </c>
      <c r="G35" s="668">
        <v>2.7074867383188383E-2</v>
      </c>
      <c r="H35" s="668">
        <v>0.17369872722552712</v>
      </c>
      <c r="W35" s="448"/>
    </row>
    <row r="36" spans="1:23">
      <c r="A36" s="1360">
        <v>2018</v>
      </c>
      <c r="B36" s="667">
        <v>7.3373242214981677E-2</v>
      </c>
      <c r="C36" s="1436">
        <v>6.9753107463448275E-2</v>
      </c>
      <c r="D36" s="1436">
        <v>0.23830811558442855</v>
      </c>
      <c r="E36" s="668">
        <v>2.4513635815240221E-2</v>
      </c>
      <c r="F36" s="668">
        <v>2.6507249628195544E-2</v>
      </c>
      <c r="G36" s="668">
        <v>2.7177077058750325E-2</v>
      </c>
      <c r="H36" s="668">
        <v>0.1851303609020209</v>
      </c>
      <c r="W36" s="448"/>
    </row>
    <row r="37" spans="1:23">
      <c r="A37" s="1360">
        <v>2019</v>
      </c>
      <c r="B37" s="667">
        <v>8.5031755690358646E-2</v>
      </c>
      <c r="C37" s="1436">
        <v>6.9055442551545165E-2</v>
      </c>
      <c r="D37" s="1436">
        <v>0.27515558289891862</v>
      </c>
      <c r="E37" s="668">
        <v>2.8365422591698618E-2</v>
      </c>
      <c r="F37" s="668">
        <v>3.031481243486174E-2</v>
      </c>
      <c r="G37" s="668">
        <v>2.9347936942436918E-2</v>
      </c>
      <c r="H37" s="668">
        <v>0.19934589183745816</v>
      </c>
      <c r="W37" s="448"/>
    </row>
    <row r="38" spans="1:23">
      <c r="A38" s="1360">
        <v>2020</v>
      </c>
      <c r="B38" s="667">
        <v>0.1097422847045674</v>
      </c>
      <c r="C38" s="1436">
        <v>6.6247617339671883E-2</v>
      </c>
      <c r="D38" s="1436">
        <v>0.31263480564490165</v>
      </c>
      <c r="E38" s="668">
        <v>2.9443638368959683E-2</v>
      </c>
      <c r="F38" s="668">
        <v>3.4005868160254672E-2</v>
      </c>
      <c r="G38" s="668">
        <v>3.0391996541923646E-2</v>
      </c>
      <c r="H38" s="668">
        <v>0.22733679283581154</v>
      </c>
      <c r="I38" s="37"/>
      <c r="W38" s="448"/>
    </row>
    <row r="39" spans="1:23">
      <c r="A39" s="1361">
        <v>2021</v>
      </c>
      <c r="B39" s="1433">
        <v>0.12040138799509099</v>
      </c>
      <c r="C39" s="1437">
        <v>8.4329112702536305E-2</v>
      </c>
      <c r="D39" s="1437">
        <v>0.348442520503215</v>
      </c>
      <c r="E39" s="1362">
        <v>2.66557430391164E-2</v>
      </c>
      <c r="F39" s="1362">
        <v>3.5270789464212603E-2</v>
      </c>
      <c r="G39" s="1362">
        <v>2.9516533664061199E-2</v>
      </c>
      <c r="H39" s="1362">
        <v>0.241706193473986</v>
      </c>
      <c r="W39" s="448"/>
    </row>
    <row r="40" spans="1:23">
      <c r="A40" s="1363"/>
      <c r="B40" s="499"/>
      <c r="C40" s="499"/>
      <c r="D40" s="499"/>
      <c r="E40" s="499"/>
      <c r="F40" s="499"/>
      <c r="G40" s="499"/>
      <c r="H40" s="499"/>
      <c r="W40" s="448"/>
    </row>
    <row r="41" spans="1:23">
      <c r="A41" s="229"/>
      <c r="B41" s="499"/>
      <c r="C41" s="499"/>
      <c r="D41" s="499"/>
      <c r="E41" s="499"/>
      <c r="F41" s="499"/>
      <c r="G41" s="499"/>
      <c r="H41" s="499"/>
      <c r="W41" s="448"/>
    </row>
    <row r="42" spans="1:23">
      <c r="A42" s="229"/>
      <c r="B42" s="499"/>
      <c r="C42" s="499"/>
      <c r="D42" s="499"/>
      <c r="E42" s="499"/>
      <c r="F42" s="499"/>
      <c r="G42" s="499"/>
      <c r="H42" s="499"/>
      <c r="W42" s="448"/>
    </row>
    <row r="43" spans="1:23">
      <c r="A43" s="112"/>
      <c r="W43" s="448"/>
    </row>
    <row r="44" spans="1:23">
      <c r="A44" s="1422"/>
      <c r="B44" s="1423"/>
      <c r="C44" s="1423"/>
      <c r="D44" s="31"/>
      <c r="E44" s="31"/>
      <c r="F44" s="31"/>
      <c r="G44" s="31"/>
      <c r="H44" s="31"/>
      <c r="W44" s="448"/>
    </row>
    <row r="45" spans="1:23">
      <c r="A45" s="69"/>
      <c r="B45" s="1424"/>
      <c r="C45" s="1424"/>
      <c r="D45" s="31"/>
      <c r="E45" s="31"/>
      <c r="F45" s="31"/>
      <c r="G45" s="31"/>
      <c r="H45" s="31"/>
      <c r="W45" s="448"/>
    </row>
    <row r="46" spans="1:23">
      <c r="A46" s="69"/>
      <c r="B46" s="1424"/>
      <c r="C46" s="1424"/>
      <c r="D46" s="31"/>
      <c r="E46" s="31"/>
      <c r="F46" s="31"/>
      <c r="G46" s="31"/>
      <c r="H46" s="31"/>
      <c r="U46" s="151"/>
      <c r="W46" s="448"/>
    </row>
    <row r="47" spans="1:23">
      <c r="A47" s="69"/>
      <c r="B47" s="1424"/>
      <c r="C47" s="1424"/>
      <c r="D47" s="31"/>
      <c r="E47" s="31"/>
      <c r="F47" s="31"/>
      <c r="G47" s="31"/>
      <c r="H47" s="31"/>
      <c r="W47" s="448"/>
    </row>
    <row r="48" spans="1:23">
      <c r="A48" s="1425"/>
      <c r="B48" s="1426"/>
      <c r="C48" s="1426"/>
      <c r="D48" s="31"/>
      <c r="E48" s="31"/>
      <c r="F48" s="31"/>
      <c r="G48" s="31"/>
      <c r="H48" s="31"/>
      <c r="W48" s="448"/>
    </row>
    <row r="49" spans="1:23">
      <c r="A49" s="58"/>
      <c r="B49" s="31"/>
      <c r="C49" s="1427"/>
      <c r="D49" s="31"/>
      <c r="E49" s="31"/>
      <c r="F49" s="31"/>
      <c r="G49" s="31"/>
      <c r="H49" s="31"/>
      <c r="W49" s="448"/>
    </row>
    <row r="50" spans="1:23">
      <c r="A50" s="69"/>
      <c r="B50" s="31"/>
      <c r="C50" s="31"/>
      <c r="D50" s="31"/>
      <c r="E50" s="31"/>
      <c r="F50" s="31"/>
      <c r="G50" s="31"/>
      <c r="H50" s="31"/>
      <c r="W50" s="448"/>
    </row>
    <row r="51" spans="1:23">
      <c r="A51" s="58"/>
      <c r="B51" s="1428"/>
      <c r="C51" s="1428"/>
      <c r="D51" s="31"/>
      <c r="E51" s="58"/>
      <c r="F51" s="31"/>
      <c r="G51" s="31"/>
      <c r="H51" s="31"/>
      <c r="W51" s="448"/>
    </row>
    <row r="52" spans="1:23">
      <c r="A52" s="58"/>
      <c r="B52" s="1424"/>
      <c r="C52" s="1424"/>
      <c r="D52" s="31"/>
      <c r="E52" s="58"/>
      <c r="F52" s="31"/>
      <c r="G52" s="31"/>
      <c r="H52" s="31"/>
      <c r="W52" s="448"/>
    </row>
    <row r="53" spans="1:23">
      <c r="A53" s="58"/>
      <c r="B53" s="1424"/>
      <c r="C53" s="1424"/>
      <c r="D53" s="31"/>
      <c r="E53" s="58"/>
      <c r="F53" s="31"/>
      <c r="G53" s="31"/>
      <c r="H53" s="31"/>
      <c r="W53" s="448"/>
    </row>
    <row r="54" spans="1:23">
      <c r="A54" s="58"/>
      <c r="B54" s="1424"/>
      <c r="C54" s="1424"/>
      <c r="D54" s="31"/>
      <c r="E54" s="58"/>
      <c r="F54" s="31"/>
      <c r="G54" s="31"/>
      <c r="H54" s="31"/>
      <c r="W54" s="448"/>
    </row>
    <row r="55" spans="1:23">
      <c r="A55" s="58"/>
      <c r="B55" s="1424"/>
      <c r="C55" s="1424"/>
      <c r="D55" s="31"/>
      <c r="E55" s="58"/>
      <c r="F55" s="31"/>
      <c r="G55" s="31"/>
      <c r="H55" s="31"/>
      <c r="W55" s="448"/>
    </row>
    <row r="56" spans="1:23">
      <c r="A56" s="58"/>
      <c r="B56" s="1424"/>
      <c r="C56" s="1424"/>
      <c r="D56" s="31"/>
      <c r="E56" s="58"/>
      <c r="F56" s="31"/>
      <c r="G56" s="31"/>
      <c r="H56" s="31"/>
      <c r="W56" s="448"/>
    </row>
    <row r="57" spans="1:23" ht="18.600000000000001">
      <c r="A57" s="58"/>
      <c r="B57" s="1424"/>
      <c r="C57" s="1424"/>
      <c r="D57" s="31"/>
      <c r="E57" s="1429"/>
      <c r="F57" s="31"/>
      <c r="G57" s="31"/>
      <c r="H57" s="31"/>
      <c r="W57" s="448"/>
    </row>
    <row r="58" spans="1:23">
      <c r="A58" s="58"/>
      <c r="B58" s="1424"/>
      <c r="C58" s="1424"/>
      <c r="D58" s="31"/>
      <c r="E58" s="58"/>
      <c r="F58" s="31"/>
      <c r="G58" s="31"/>
      <c r="H58" s="31"/>
      <c r="W58" s="448"/>
    </row>
    <row r="59" spans="1:23">
      <c r="A59" s="58"/>
      <c r="B59" s="1424"/>
      <c r="C59" s="1424"/>
      <c r="D59" s="31"/>
      <c r="E59" s="58"/>
      <c r="F59" s="31"/>
      <c r="G59" s="31"/>
      <c r="H59" s="31"/>
      <c r="W59" s="448"/>
    </row>
    <row r="60" spans="1:23">
      <c r="A60" s="58"/>
      <c r="B60" s="1424"/>
      <c r="C60" s="1424"/>
      <c r="D60" s="31"/>
      <c r="E60" s="926"/>
      <c r="F60" s="31"/>
      <c r="G60" s="31"/>
      <c r="H60" s="31"/>
      <c r="W60" s="448"/>
    </row>
    <row r="61" spans="1:23">
      <c r="A61" s="58"/>
      <c r="B61" s="1424"/>
      <c r="C61" s="1424"/>
      <c r="D61" s="31"/>
      <c r="E61" s="58"/>
      <c r="F61" s="31"/>
      <c r="G61" s="31"/>
      <c r="H61" s="31"/>
      <c r="W61" s="448"/>
    </row>
    <row r="62" spans="1:23">
      <c r="A62" s="58"/>
      <c r="B62" s="1424"/>
      <c r="C62" s="1424"/>
      <c r="D62" s="31"/>
      <c r="E62" s="926"/>
      <c r="F62" s="31"/>
      <c r="G62" s="31"/>
      <c r="H62" s="31"/>
      <c r="W62" s="448"/>
    </row>
    <row r="63" spans="1:23">
      <c r="A63" s="58"/>
      <c r="B63" s="1424"/>
      <c r="C63" s="1424"/>
      <c r="D63" s="31"/>
      <c r="E63" s="58"/>
      <c r="F63" s="31"/>
      <c r="G63" s="31"/>
      <c r="H63" s="31"/>
      <c r="W63" s="448"/>
    </row>
    <row r="64" spans="1:23">
      <c r="A64" s="58"/>
      <c r="B64" s="1424"/>
      <c r="C64" s="1424"/>
      <c r="D64" s="31"/>
      <c r="E64" s="58"/>
      <c r="F64" s="31"/>
      <c r="G64" s="31"/>
      <c r="H64" s="31"/>
      <c r="W64" s="448"/>
    </row>
    <row r="65" spans="1:23">
      <c r="A65" s="58"/>
      <c r="B65" s="1424"/>
      <c r="C65" s="1424"/>
      <c r="D65" s="31"/>
      <c r="E65" s="58"/>
      <c r="F65" s="31"/>
      <c r="G65" s="31"/>
      <c r="H65" s="31"/>
      <c r="W65" s="448"/>
    </row>
    <row r="66" spans="1:23">
      <c r="A66" s="58"/>
      <c r="B66" s="1424"/>
      <c r="C66" s="1424"/>
      <c r="D66" s="31"/>
      <c r="E66" s="58"/>
      <c r="F66" s="31"/>
      <c r="G66" s="31"/>
      <c r="H66" s="31"/>
      <c r="W66" s="448"/>
    </row>
    <row r="67" spans="1:23">
      <c r="A67" s="58"/>
      <c r="B67" s="1424"/>
      <c r="C67" s="1424"/>
      <c r="D67" s="31"/>
      <c r="E67" s="58"/>
      <c r="F67" s="31"/>
      <c r="G67" s="31"/>
      <c r="H67" s="31"/>
      <c r="W67" s="448"/>
    </row>
    <row r="68" spans="1:23">
      <c r="A68" s="58"/>
      <c r="B68" s="1424"/>
      <c r="C68" s="1424"/>
      <c r="D68" s="31"/>
      <c r="E68" s="58"/>
      <c r="F68" s="31"/>
      <c r="G68" s="31"/>
      <c r="H68" s="31"/>
      <c r="W68" s="448"/>
    </row>
    <row r="69" spans="1:23">
      <c r="A69" s="58"/>
      <c r="B69" s="1424"/>
      <c r="C69" s="1424"/>
      <c r="D69" s="31"/>
      <c r="E69" s="58"/>
      <c r="F69" s="31"/>
      <c r="G69" s="31"/>
      <c r="H69" s="31"/>
      <c r="W69" s="448"/>
    </row>
    <row r="70" spans="1:23">
      <c r="A70" s="58"/>
      <c r="B70" s="1424"/>
      <c r="C70" s="1424"/>
      <c r="D70" s="31"/>
      <c r="E70" s="780"/>
      <c r="F70" s="31"/>
      <c r="G70" s="31"/>
      <c r="H70" s="31"/>
      <c r="W70" s="448"/>
    </row>
    <row r="71" spans="1:23">
      <c r="A71" s="58"/>
      <c r="B71" s="1424"/>
      <c r="C71" s="1424"/>
      <c r="D71" s="31"/>
      <c r="E71" s="780"/>
      <c r="F71" s="31"/>
      <c r="G71" s="31"/>
      <c r="H71" s="31"/>
      <c r="W71" s="448"/>
    </row>
    <row r="72" spans="1:23">
      <c r="A72" s="58"/>
      <c r="B72" s="1424"/>
      <c r="C72" s="1424"/>
      <c r="D72" s="31"/>
      <c r="E72" s="780"/>
      <c r="F72" s="167"/>
      <c r="G72" s="31"/>
      <c r="H72" s="31"/>
      <c r="W72" s="448"/>
    </row>
    <row r="73" spans="1:23">
      <c r="A73" s="58"/>
      <c r="B73" s="31"/>
      <c r="C73" s="31"/>
      <c r="D73" s="31"/>
      <c r="E73" s="31"/>
      <c r="F73" s="31"/>
      <c r="G73" s="31"/>
      <c r="H73" s="31"/>
      <c r="W73" s="448"/>
    </row>
    <row r="74" spans="1:23">
      <c r="A74" s="58"/>
      <c r="B74" s="31"/>
      <c r="C74" s="31"/>
      <c r="D74" s="31"/>
      <c r="E74" s="31"/>
      <c r="F74" s="31"/>
      <c r="G74" s="31"/>
      <c r="H74" s="31"/>
      <c r="W74" s="448"/>
    </row>
    <row r="75" spans="1:23">
      <c r="A75" s="69"/>
      <c r="B75" s="31"/>
      <c r="C75" s="31"/>
      <c r="D75" s="31"/>
      <c r="E75" s="31"/>
      <c r="F75" s="31"/>
      <c r="G75" s="31"/>
      <c r="H75" s="31"/>
      <c r="W75" s="448"/>
    </row>
    <row r="76" spans="1:23">
      <c r="A76" s="58"/>
      <c r="B76" s="31"/>
      <c r="C76" s="31"/>
      <c r="D76" s="31"/>
      <c r="E76" s="31"/>
      <c r="F76" s="31"/>
      <c r="G76" s="31"/>
      <c r="H76" s="31"/>
      <c r="W76" s="448"/>
    </row>
    <row r="77" spans="1:23">
      <c r="A77" s="1430"/>
      <c r="B77" s="1423"/>
      <c r="C77" s="1423"/>
      <c r="D77" s="1402"/>
      <c r="E77" s="31"/>
      <c r="F77" s="31"/>
      <c r="G77" s="31"/>
      <c r="H77" s="31"/>
      <c r="W77" s="448"/>
    </row>
    <row r="78" spans="1:23">
      <c r="A78" s="1431"/>
      <c r="B78" s="936"/>
      <c r="C78" s="936"/>
      <c r="D78" s="936"/>
      <c r="E78" s="31"/>
      <c r="F78" s="31"/>
      <c r="G78" s="31"/>
      <c r="H78" s="31"/>
      <c r="W78" s="448"/>
    </row>
    <row r="79" spans="1:23">
      <c r="A79" s="1431"/>
      <c r="B79" s="936"/>
      <c r="C79" s="936"/>
      <c r="D79" s="937"/>
      <c r="E79" s="31"/>
      <c r="F79" s="31"/>
      <c r="G79" s="31"/>
      <c r="H79" s="31"/>
      <c r="W79" s="448"/>
    </row>
    <row r="80" spans="1:23">
      <c r="A80" s="1431"/>
      <c r="B80" s="936"/>
      <c r="C80" s="936"/>
      <c r="D80" s="937"/>
      <c r="E80" s="31"/>
      <c r="F80" s="31"/>
      <c r="G80" s="31"/>
      <c r="H80" s="31"/>
      <c r="W80" s="448"/>
    </row>
    <row r="81" spans="1:23">
      <c r="A81" s="1431"/>
      <c r="B81" s="936"/>
      <c r="C81" s="936"/>
      <c r="D81" s="936"/>
      <c r="E81" s="31"/>
      <c r="F81" s="31"/>
      <c r="G81" s="31"/>
      <c r="H81" s="31"/>
      <c r="W81" s="448"/>
    </row>
    <row r="82" spans="1:23">
      <c r="A82" s="1431"/>
      <c r="B82" s="936"/>
      <c r="C82" s="936"/>
      <c r="D82" s="936"/>
      <c r="E82" s="31"/>
      <c r="F82" s="31"/>
      <c r="G82" s="31"/>
      <c r="H82" s="31"/>
      <c r="W82" s="448"/>
    </row>
    <row r="83" spans="1:23">
      <c r="A83" s="1431"/>
      <c r="B83" s="936"/>
      <c r="C83" s="936"/>
      <c r="D83" s="936"/>
      <c r="E83" s="31"/>
      <c r="F83" s="31"/>
      <c r="G83" s="31"/>
      <c r="H83" s="31"/>
      <c r="W83" s="448"/>
    </row>
    <row r="84" spans="1:23">
      <c r="A84" s="1431"/>
      <c r="B84" s="936"/>
      <c r="C84" s="936"/>
      <c r="D84" s="936"/>
      <c r="E84" s="31"/>
      <c r="F84" s="31"/>
      <c r="G84" s="31"/>
      <c r="H84" s="31"/>
      <c r="W84" s="448"/>
    </row>
    <row r="85" spans="1:23">
      <c r="A85" s="58"/>
      <c r="B85" s="31"/>
      <c r="C85" s="944"/>
      <c r="D85" s="31"/>
      <c r="E85" s="31"/>
      <c r="F85" s="31"/>
      <c r="G85" s="31"/>
      <c r="H85" s="31"/>
      <c r="W85" s="448"/>
    </row>
    <row r="86" spans="1:23">
      <c r="A86" s="58"/>
      <c r="B86" s="31"/>
      <c r="C86" s="31"/>
      <c r="D86" s="31"/>
      <c r="E86" s="31"/>
      <c r="F86" s="31"/>
      <c r="G86" s="31"/>
      <c r="H86" s="31"/>
      <c r="W86" s="448"/>
    </row>
    <row r="87" spans="1:23">
      <c r="A87" s="58"/>
      <c r="B87" s="31"/>
      <c r="C87" s="31"/>
      <c r="D87" s="31"/>
      <c r="E87" s="31"/>
      <c r="F87" s="31"/>
      <c r="G87" s="31"/>
      <c r="H87" s="31"/>
      <c r="W87" s="448"/>
    </row>
    <row r="88" spans="1:23">
      <c r="A88" s="58"/>
      <c r="B88" s="31"/>
      <c r="C88" s="31"/>
      <c r="D88" s="31"/>
      <c r="E88" s="31"/>
      <c r="F88" s="31"/>
      <c r="G88" s="31"/>
      <c r="H88" s="31"/>
      <c r="W88" s="448"/>
    </row>
    <row r="89" spans="1:23">
      <c r="A89" s="58"/>
      <c r="B89" s="31"/>
      <c r="C89" s="31"/>
      <c r="D89" s="31"/>
      <c r="E89" s="31"/>
      <c r="F89" s="31"/>
      <c r="G89" s="31"/>
      <c r="H89" s="31"/>
      <c r="W89" s="448"/>
    </row>
    <row r="90" spans="1:23">
      <c r="A90" s="58"/>
      <c r="B90" s="31"/>
      <c r="C90" s="31"/>
      <c r="D90" s="31"/>
      <c r="E90" s="31"/>
      <c r="F90" s="31"/>
      <c r="G90" s="31"/>
      <c r="H90" s="31"/>
      <c r="W90" s="448"/>
    </row>
    <row r="91" spans="1:23">
      <c r="A91" s="58"/>
      <c r="B91" s="31"/>
      <c r="C91" s="31"/>
      <c r="D91" s="31"/>
      <c r="E91" s="31"/>
      <c r="F91" s="31"/>
      <c r="G91" s="31"/>
      <c r="H91" s="31"/>
      <c r="W91" s="448"/>
    </row>
    <row r="92" spans="1:23">
      <c r="A92" s="58"/>
      <c r="B92" s="31"/>
      <c r="C92" s="31"/>
      <c r="D92" s="31"/>
      <c r="E92" s="31"/>
      <c r="F92" s="31"/>
      <c r="G92" s="31"/>
      <c r="H92" s="31"/>
      <c r="W92" s="448"/>
    </row>
    <row r="93" spans="1:23">
      <c r="A93" s="58"/>
      <c r="B93" s="31"/>
      <c r="C93" s="31"/>
      <c r="D93" s="31"/>
      <c r="E93" s="31"/>
      <c r="F93" s="31"/>
      <c r="G93" s="31"/>
      <c r="H93" s="31"/>
      <c r="W93" s="448"/>
    </row>
    <row r="94" spans="1:23">
      <c r="B94" s="31"/>
      <c r="C94" s="31"/>
      <c r="D94" s="31"/>
      <c r="W94" s="448"/>
    </row>
    <row r="95" spans="1:23">
      <c r="B95" s="31"/>
      <c r="C95" s="31"/>
      <c r="D95" s="31"/>
      <c r="W95" s="448"/>
    </row>
    <row r="96" spans="1:23">
      <c r="B96" s="31"/>
      <c r="C96" s="31"/>
      <c r="D96" s="31"/>
      <c r="W96" s="448"/>
    </row>
    <row r="97" spans="2:23">
      <c r="B97" s="31"/>
      <c r="C97" s="31"/>
      <c r="D97" s="31"/>
      <c r="W97" s="448"/>
    </row>
    <row r="98" spans="2:23">
      <c r="W98" s="448"/>
    </row>
    <row r="99" spans="2:23">
      <c r="W99" s="448"/>
    </row>
    <row r="100" spans="2:23">
      <c r="W100" s="448"/>
    </row>
    <row r="101" spans="2:23">
      <c r="W101" s="448"/>
    </row>
    <row r="102" spans="2:23">
      <c r="W102" s="448"/>
    </row>
    <row r="103" spans="2:23">
      <c r="W103" s="448"/>
    </row>
    <row r="104" spans="2:23">
      <c r="W104" s="448"/>
    </row>
    <row r="105" spans="2:23">
      <c r="W105" s="448"/>
    </row>
    <row r="106" spans="2:23">
      <c r="W106" s="448"/>
    </row>
    <row r="107" spans="2:23">
      <c r="W107" s="448"/>
    </row>
    <row r="108" spans="2:23">
      <c r="W108" s="448"/>
    </row>
    <row r="109" spans="2:23">
      <c r="W109" s="448"/>
    </row>
    <row r="110" spans="2:23">
      <c r="W110" s="448"/>
    </row>
    <row r="111" spans="2:23">
      <c r="W111" s="448"/>
    </row>
    <row r="112" spans="2:23">
      <c r="W112" s="448"/>
    </row>
    <row r="113" spans="23:23">
      <c r="W113" s="448"/>
    </row>
    <row r="114" spans="23:23">
      <c r="W114" s="448"/>
    </row>
    <row r="115" spans="23:23">
      <c r="W115" s="448"/>
    </row>
    <row r="116" spans="23:23">
      <c r="W116" s="448"/>
    </row>
    <row r="117" spans="23:23">
      <c r="W117" s="448"/>
    </row>
    <row r="118" spans="23:23">
      <c r="W118" s="448"/>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tabColor theme="9" tint="0.39997558519241921"/>
  </sheetPr>
  <dimension ref="A1:Y233"/>
  <sheetViews>
    <sheetView zoomScale="75" zoomScaleNormal="75" workbookViewId="0">
      <selection activeCell="E32" sqref="E32:E51"/>
    </sheetView>
  </sheetViews>
  <sheetFormatPr defaultColWidth="9.109375" defaultRowHeight="13.2"/>
  <cols>
    <col min="1" max="1" width="23.44140625" style="229" customWidth="1"/>
    <col min="2" max="2" width="38.6640625" style="229" customWidth="1"/>
    <col min="3" max="3" width="15" style="229" customWidth="1"/>
    <col min="4" max="4" width="16.44140625" style="229" customWidth="1"/>
    <col min="5" max="5" width="14.33203125" style="499" customWidth="1"/>
    <col min="6" max="6" width="16.44140625" style="499" customWidth="1"/>
    <col min="7" max="7" width="19.6640625" style="499" customWidth="1"/>
    <col min="8" max="8" width="22.77734375" style="499" customWidth="1"/>
    <col min="9" max="9" width="20.6640625" style="229" customWidth="1"/>
    <col min="10" max="10" width="21.21875" style="229" customWidth="1"/>
    <col min="11" max="11" width="13.6640625" style="229" customWidth="1"/>
    <col min="12" max="12" width="17.44140625" style="229" customWidth="1"/>
    <col min="13" max="13" width="27" style="229" bestFit="1" customWidth="1"/>
    <col min="14" max="20" width="9.109375" style="229"/>
    <col min="21" max="22" width="19.44140625" style="229" customWidth="1"/>
    <col min="23" max="23" width="9.109375" style="229" customWidth="1"/>
    <col min="24" max="25" width="20.33203125" style="229" customWidth="1"/>
    <col min="26" max="16384" width="9.109375" style="229"/>
  </cols>
  <sheetData>
    <row r="1" spans="1:12" ht="14.4">
      <c r="A1" s="18" t="s">
        <v>491</v>
      </c>
    </row>
    <row r="3" spans="1:12" ht="14.4">
      <c r="A3" s="565" t="s">
        <v>487</v>
      </c>
      <c r="B3" s="233"/>
      <c r="C3" s="233"/>
      <c r="D3" s="233"/>
      <c r="E3" s="565" t="s">
        <v>955</v>
      </c>
      <c r="F3" s="239"/>
      <c r="G3" s="239"/>
      <c r="H3" s="239"/>
      <c r="I3" s="565" t="s">
        <v>956</v>
      </c>
      <c r="J3" s="276"/>
      <c r="K3" s="276"/>
      <c r="L3" s="276"/>
    </row>
    <row r="4" spans="1:12">
      <c r="A4" s="233"/>
      <c r="B4" s="233"/>
      <c r="C4" s="233"/>
      <c r="D4" s="233"/>
      <c r="E4" s="239"/>
      <c r="F4" s="239"/>
      <c r="G4" s="239"/>
      <c r="H4" s="239"/>
      <c r="I4" s="492"/>
      <c r="J4" s="276"/>
      <c r="K4" s="276"/>
      <c r="L4" s="276"/>
    </row>
    <row r="5" spans="1:12">
      <c r="A5" s="233"/>
      <c r="B5" s="233"/>
      <c r="C5" s="233"/>
      <c r="D5" s="233"/>
      <c r="E5" s="240"/>
      <c r="F5" s="240"/>
      <c r="G5" s="240"/>
      <c r="H5" s="240"/>
      <c r="I5" s="233"/>
    </row>
    <row r="23" spans="1:25">
      <c r="A23" s="75" t="s">
        <v>957</v>
      </c>
    </row>
    <row r="24" spans="1:25">
      <c r="A24" s="75"/>
    </row>
    <row r="25" spans="1:25">
      <c r="A25" s="75"/>
    </row>
    <row r="26" spans="1:25">
      <c r="A26" s="75"/>
      <c r="E26" s="75" t="s">
        <v>957</v>
      </c>
      <c r="I26" s="75" t="s">
        <v>957</v>
      </c>
    </row>
    <row r="27" spans="1:25">
      <c r="A27" s="75"/>
    </row>
    <row r="28" spans="1:25">
      <c r="A28" s="75"/>
    </row>
    <row r="29" spans="1:25">
      <c r="N29" s="276"/>
      <c r="O29" s="276"/>
      <c r="P29" s="276"/>
      <c r="Q29" s="276"/>
      <c r="R29" s="276"/>
    </row>
    <row r="30" spans="1:25" ht="14.4">
      <c r="A30" s="565" t="s">
        <v>485</v>
      </c>
      <c r="B30" s="233"/>
      <c r="C30" s="233"/>
      <c r="K30" s="500" t="s">
        <v>90</v>
      </c>
      <c r="L30" s="501"/>
      <c r="M30" s="502"/>
      <c r="N30" s="276"/>
      <c r="O30" s="565" t="s">
        <v>487</v>
      </c>
      <c r="P30" s="492"/>
      <c r="Q30" s="492"/>
      <c r="R30" s="492"/>
      <c r="S30" s="233"/>
      <c r="T30" s="233"/>
      <c r="U30" s="565" t="s">
        <v>489</v>
      </c>
      <c r="V30" s="233"/>
      <c r="W30" s="233"/>
      <c r="X30" s="565" t="s">
        <v>488</v>
      </c>
    </row>
    <row r="31" spans="1:25" ht="33" customHeight="1">
      <c r="A31" s="643" t="s">
        <v>71</v>
      </c>
      <c r="B31" s="503" t="s">
        <v>72</v>
      </c>
      <c r="C31" s="504" t="s">
        <v>78</v>
      </c>
      <c r="D31" s="504" t="s">
        <v>92</v>
      </c>
      <c r="E31" s="504" t="s">
        <v>79</v>
      </c>
      <c r="F31" s="504" t="s">
        <v>445</v>
      </c>
      <c r="G31" s="504" t="s">
        <v>82</v>
      </c>
      <c r="H31" s="504" t="s">
        <v>89</v>
      </c>
      <c r="I31" s="504" t="s">
        <v>83</v>
      </c>
      <c r="J31" s="504" t="s">
        <v>446</v>
      </c>
      <c r="K31" s="504" t="s">
        <v>84</v>
      </c>
      <c r="L31" s="504" t="s">
        <v>81</v>
      </c>
      <c r="M31" s="505" t="s">
        <v>91</v>
      </c>
      <c r="N31" s="276"/>
      <c r="O31" s="548"/>
      <c r="P31" s="551" t="s">
        <v>13</v>
      </c>
      <c r="Q31" s="551" t="s">
        <v>438</v>
      </c>
      <c r="R31" s="551" t="s">
        <v>96</v>
      </c>
      <c r="S31" s="552" t="s">
        <v>484</v>
      </c>
      <c r="U31" s="1369" t="s">
        <v>71</v>
      </c>
      <c r="V31" s="560" t="s">
        <v>486</v>
      </c>
      <c r="X31" s="1369" t="s">
        <v>53</v>
      </c>
      <c r="Y31" s="560" t="s">
        <v>486</v>
      </c>
    </row>
    <row r="32" spans="1:25" ht="12.45" customHeight="1">
      <c r="A32" s="506" t="s">
        <v>182</v>
      </c>
      <c r="B32" s="644" t="s">
        <v>447</v>
      </c>
      <c r="C32" s="507">
        <v>1997</v>
      </c>
      <c r="D32" s="507">
        <v>2015</v>
      </c>
      <c r="E32" s="507" t="s">
        <v>80</v>
      </c>
      <c r="F32" s="507">
        <v>1987</v>
      </c>
      <c r="G32" s="508">
        <v>3.3000000000000003</v>
      </c>
      <c r="H32" s="508">
        <v>1.2</v>
      </c>
      <c r="I32" s="508" t="s">
        <v>80</v>
      </c>
      <c r="J32" s="508">
        <v>11.799999999999999</v>
      </c>
      <c r="K32" s="507" t="s">
        <v>448</v>
      </c>
      <c r="L32" s="508">
        <v>0.83333333333333337</v>
      </c>
      <c r="M32" s="509">
        <v>7.9470198675496692E-2</v>
      </c>
      <c r="O32" s="548">
        <v>2001</v>
      </c>
      <c r="P32" s="553">
        <v>3.3000000000000003</v>
      </c>
      <c r="Q32" s="553">
        <v>0</v>
      </c>
      <c r="R32" s="553">
        <v>0</v>
      </c>
      <c r="S32" s="554">
        <v>11.799999999999999</v>
      </c>
      <c r="U32" s="561" t="s">
        <v>69</v>
      </c>
      <c r="V32" s="569">
        <v>858.8</v>
      </c>
      <c r="X32" s="561" t="s">
        <v>2</v>
      </c>
      <c r="Y32" s="566">
        <v>855.8</v>
      </c>
    </row>
    <row r="33" spans="1:25" ht="12.45" customHeight="1">
      <c r="A33" s="510" t="s">
        <v>148</v>
      </c>
      <c r="B33" s="645" t="s">
        <v>449</v>
      </c>
      <c r="C33" s="511">
        <v>2001</v>
      </c>
      <c r="D33" s="511" t="s">
        <v>80</v>
      </c>
      <c r="E33" s="511" t="s">
        <v>80</v>
      </c>
      <c r="F33" s="511">
        <v>2015</v>
      </c>
      <c r="G33" s="512">
        <v>1.2</v>
      </c>
      <c r="H33" s="512" t="s">
        <v>80</v>
      </c>
      <c r="I33" s="512" t="s">
        <v>80</v>
      </c>
      <c r="J33" s="512">
        <v>0.5</v>
      </c>
      <c r="K33" s="511" t="s">
        <v>80</v>
      </c>
      <c r="L33" s="512" t="s">
        <v>80</v>
      </c>
      <c r="M33" s="513" t="s">
        <v>80</v>
      </c>
      <c r="O33" s="549">
        <v>2002</v>
      </c>
      <c r="P33" s="555">
        <v>8.9</v>
      </c>
      <c r="Q33" s="555">
        <v>0</v>
      </c>
      <c r="R33" s="555">
        <v>0</v>
      </c>
      <c r="S33" s="556">
        <v>25.799999999999997</v>
      </c>
      <c r="U33" s="561" t="s">
        <v>65</v>
      </c>
      <c r="V33" s="569">
        <v>430.6</v>
      </c>
      <c r="X33" s="561" t="s">
        <v>1</v>
      </c>
      <c r="Y33" s="566">
        <v>771.30000000000007</v>
      </c>
    </row>
    <row r="34" spans="1:25" ht="12.45" customHeight="1">
      <c r="A34" s="510" t="s">
        <v>152</v>
      </c>
      <c r="B34" s="645" t="s">
        <v>450</v>
      </c>
      <c r="C34" s="511">
        <v>2002</v>
      </c>
      <c r="D34" s="511" t="s">
        <v>80</v>
      </c>
      <c r="E34" s="511" t="s">
        <v>80</v>
      </c>
      <c r="F34" s="511">
        <v>2002</v>
      </c>
      <c r="G34" s="512">
        <v>5.6</v>
      </c>
      <c r="H34" s="512" t="s">
        <v>80</v>
      </c>
      <c r="I34" s="512" t="s">
        <v>80</v>
      </c>
      <c r="J34" s="512">
        <v>14</v>
      </c>
      <c r="K34" s="511" t="s">
        <v>80</v>
      </c>
      <c r="L34" s="512" t="s">
        <v>80</v>
      </c>
      <c r="M34" s="513" t="s">
        <v>80</v>
      </c>
      <c r="O34" s="549">
        <v>2003</v>
      </c>
      <c r="P34" s="555">
        <v>8.9</v>
      </c>
      <c r="Q34" s="555">
        <v>0</v>
      </c>
      <c r="R34" s="555">
        <v>0</v>
      </c>
      <c r="S34" s="556">
        <v>25.799999999999997</v>
      </c>
      <c r="U34" s="561" t="s">
        <v>173</v>
      </c>
      <c r="V34" s="569">
        <v>272.60000000000002</v>
      </c>
      <c r="X34" s="561" t="s">
        <v>442</v>
      </c>
      <c r="Y34" s="566">
        <v>426.09999999999997</v>
      </c>
    </row>
    <row r="35" spans="1:25" ht="12.45" customHeight="1">
      <c r="A35" s="510" t="s">
        <v>67</v>
      </c>
      <c r="B35" s="645" t="s">
        <v>705</v>
      </c>
      <c r="C35" s="511">
        <v>2003</v>
      </c>
      <c r="D35" s="511">
        <v>2015</v>
      </c>
      <c r="E35" s="511" t="s">
        <v>80</v>
      </c>
      <c r="F35" s="511" t="s">
        <v>80</v>
      </c>
      <c r="G35" s="512">
        <v>30</v>
      </c>
      <c r="H35" s="512">
        <v>18</v>
      </c>
      <c r="I35" s="512" t="s">
        <v>80</v>
      </c>
      <c r="J35" s="512" t="s">
        <v>80</v>
      </c>
      <c r="K35" s="511" t="s">
        <v>448</v>
      </c>
      <c r="L35" s="512">
        <v>0.67222222222222217</v>
      </c>
      <c r="M35" s="513">
        <v>0.6</v>
      </c>
      <c r="O35" s="549">
        <v>2004</v>
      </c>
      <c r="P35" s="555">
        <v>14.9</v>
      </c>
      <c r="Q35" s="555">
        <v>0</v>
      </c>
      <c r="R35" s="555">
        <v>0</v>
      </c>
      <c r="S35" s="556">
        <v>27.799999999999997</v>
      </c>
      <c r="U35" s="561" t="s">
        <v>70</v>
      </c>
      <c r="V35" s="569">
        <v>198.1</v>
      </c>
      <c r="X35" s="561" t="s">
        <v>11</v>
      </c>
      <c r="Y35" s="567">
        <v>151.69999999999999</v>
      </c>
    </row>
    <row r="36" spans="1:25" ht="12.45" customHeight="1">
      <c r="A36" s="510" t="s">
        <v>311</v>
      </c>
      <c r="B36" s="645" t="s">
        <v>451</v>
      </c>
      <c r="C36" s="511">
        <v>2004</v>
      </c>
      <c r="D36" s="511" t="s">
        <v>80</v>
      </c>
      <c r="E36" s="511" t="s">
        <v>80</v>
      </c>
      <c r="F36" s="511">
        <v>1946</v>
      </c>
      <c r="G36" s="512">
        <v>6</v>
      </c>
      <c r="H36" s="512" t="s">
        <v>80</v>
      </c>
      <c r="I36" s="512" t="s">
        <v>80</v>
      </c>
      <c r="J36" s="512">
        <v>2</v>
      </c>
      <c r="K36" s="511" t="s">
        <v>80</v>
      </c>
      <c r="L36" s="512" t="s">
        <v>80</v>
      </c>
      <c r="M36" s="513" t="s">
        <v>80</v>
      </c>
      <c r="O36" s="549">
        <v>2005</v>
      </c>
      <c r="P36" s="555">
        <v>14.9</v>
      </c>
      <c r="Q36" s="555">
        <v>0</v>
      </c>
      <c r="R36" s="555">
        <v>0</v>
      </c>
      <c r="S36" s="556">
        <v>27.799999999999997</v>
      </c>
      <c r="U36" s="561" t="s">
        <v>142</v>
      </c>
      <c r="V36" s="569">
        <v>151.69999999999999</v>
      </c>
      <c r="X36" s="561" t="s">
        <v>325</v>
      </c>
      <c r="Y36" s="566">
        <v>114</v>
      </c>
    </row>
    <row r="37" spans="1:25" ht="12.45" customHeight="1">
      <c r="A37" s="510" t="s">
        <v>152</v>
      </c>
      <c r="B37" s="645" t="s">
        <v>452</v>
      </c>
      <c r="C37" s="511">
        <v>2004</v>
      </c>
      <c r="D37" s="511" t="s">
        <v>80</v>
      </c>
      <c r="E37" s="511" t="s">
        <v>80</v>
      </c>
      <c r="F37" s="511">
        <v>2009</v>
      </c>
      <c r="G37" s="512">
        <v>3.2</v>
      </c>
      <c r="H37" s="512" t="s">
        <v>80</v>
      </c>
      <c r="I37" s="512" t="s">
        <v>80</v>
      </c>
      <c r="J37" s="512">
        <v>4.5999999999999996</v>
      </c>
      <c r="K37" s="511" t="s">
        <v>80</v>
      </c>
      <c r="L37" s="512" t="s">
        <v>80</v>
      </c>
      <c r="M37" s="513" t="s">
        <v>80</v>
      </c>
      <c r="O37" s="549">
        <v>2006</v>
      </c>
      <c r="P37" s="555">
        <v>22.4</v>
      </c>
      <c r="Q37" s="555">
        <v>0</v>
      </c>
      <c r="R37" s="555">
        <v>0.5</v>
      </c>
      <c r="S37" s="556">
        <v>27.799999999999997</v>
      </c>
      <c r="U37" s="561" t="s">
        <v>63</v>
      </c>
      <c r="V37" s="569">
        <v>114</v>
      </c>
      <c r="X37" s="561" t="s">
        <v>3</v>
      </c>
      <c r="Y37" s="566">
        <v>65.900000000000006</v>
      </c>
    </row>
    <row r="38" spans="1:25" ht="12.45" customHeight="1">
      <c r="A38" s="510" t="s">
        <v>173</v>
      </c>
      <c r="B38" s="645" t="s">
        <v>453</v>
      </c>
      <c r="C38" s="511">
        <v>2006</v>
      </c>
      <c r="D38" s="511" t="s">
        <v>80</v>
      </c>
      <c r="E38" s="511">
        <v>2007</v>
      </c>
      <c r="F38" s="511" t="s">
        <v>80</v>
      </c>
      <c r="G38" s="512">
        <v>272.60000000000002</v>
      </c>
      <c r="H38" s="512" t="s">
        <v>80</v>
      </c>
      <c r="I38" s="512">
        <v>0.5</v>
      </c>
      <c r="J38" s="512" t="s">
        <v>80</v>
      </c>
      <c r="K38" s="511" t="s">
        <v>80</v>
      </c>
      <c r="L38" s="512" t="s">
        <v>80</v>
      </c>
      <c r="M38" s="513" t="s">
        <v>80</v>
      </c>
      <c r="O38" s="549">
        <v>2007</v>
      </c>
      <c r="P38" s="555">
        <v>296.2</v>
      </c>
      <c r="Q38" s="555">
        <v>0</v>
      </c>
      <c r="R38" s="555">
        <v>1</v>
      </c>
      <c r="S38" s="556">
        <v>35.799999999999997</v>
      </c>
      <c r="U38" s="561" t="s">
        <v>112</v>
      </c>
      <c r="V38" s="569">
        <v>105</v>
      </c>
      <c r="X38" s="561" t="s">
        <v>5</v>
      </c>
      <c r="Y38" s="566">
        <v>24.300000000000004</v>
      </c>
    </row>
    <row r="39" spans="1:25" ht="12.45" customHeight="1">
      <c r="A39" s="510" t="s">
        <v>109</v>
      </c>
      <c r="B39" s="645" t="s">
        <v>706</v>
      </c>
      <c r="C39" s="511">
        <v>2006</v>
      </c>
      <c r="D39" s="511">
        <v>2018</v>
      </c>
      <c r="E39" s="511">
        <v>2005</v>
      </c>
      <c r="F39" s="511" t="s">
        <v>80</v>
      </c>
      <c r="G39" s="512">
        <v>7.5</v>
      </c>
      <c r="H39" s="512">
        <v>1</v>
      </c>
      <c r="I39" s="512">
        <v>0.5</v>
      </c>
      <c r="J39" s="512" t="s">
        <v>80</v>
      </c>
      <c r="K39" s="511" t="s">
        <v>448</v>
      </c>
      <c r="L39" s="512">
        <v>1</v>
      </c>
      <c r="M39" s="513">
        <v>0.125</v>
      </c>
      <c r="O39" s="549">
        <v>2008</v>
      </c>
      <c r="P39" s="555">
        <v>296.2</v>
      </c>
      <c r="Q39" s="555">
        <v>0</v>
      </c>
      <c r="R39" s="555">
        <v>1.1000000000000001</v>
      </c>
      <c r="S39" s="556">
        <v>105.3</v>
      </c>
      <c r="U39" s="561" t="s">
        <v>66</v>
      </c>
      <c r="V39" s="569">
        <v>101.3</v>
      </c>
      <c r="X39" s="561" t="s">
        <v>324</v>
      </c>
      <c r="Y39" s="566">
        <v>6.1000000000000005</v>
      </c>
    </row>
    <row r="40" spans="1:25" ht="12.45" customHeight="1">
      <c r="A40" s="510" t="s">
        <v>152</v>
      </c>
      <c r="B40" s="645" t="s">
        <v>454</v>
      </c>
      <c r="C40" s="511">
        <v>2007</v>
      </c>
      <c r="D40" s="511" t="s">
        <v>80</v>
      </c>
      <c r="E40" s="511" t="s">
        <v>80</v>
      </c>
      <c r="F40" s="511">
        <v>1954</v>
      </c>
      <c r="G40" s="512">
        <v>1.2</v>
      </c>
      <c r="H40" s="512" t="s">
        <v>80</v>
      </c>
      <c r="I40" s="512" t="s">
        <v>80</v>
      </c>
      <c r="J40" s="512">
        <v>8</v>
      </c>
      <c r="K40" s="511" t="s">
        <v>80</v>
      </c>
      <c r="L40" s="512" t="s">
        <v>80</v>
      </c>
      <c r="M40" s="513" t="s">
        <v>80</v>
      </c>
      <c r="O40" s="549">
        <v>2009</v>
      </c>
      <c r="P40" s="555">
        <v>305.20000000000005</v>
      </c>
      <c r="Q40" s="555">
        <v>0</v>
      </c>
      <c r="R40" s="555">
        <v>1.1000000000000001</v>
      </c>
      <c r="S40" s="556">
        <v>155.9</v>
      </c>
      <c r="U40" s="561" t="s">
        <v>320</v>
      </c>
      <c r="V40" s="569">
        <v>40.9</v>
      </c>
      <c r="X40" s="561" t="s">
        <v>6</v>
      </c>
      <c r="Y40" s="566">
        <v>1.2</v>
      </c>
    </row>
    <row r="41" spans="1:25" ht="12.45" customHeight="1">
      <c r="A41" s="510" t="s">
        <v>65</v>
      </c>
      <c r="B41" s="645" t="s">
        <v>707</v>
      </c>
      <c r="C41" s="511">
        <v>2008</v>
      </c>
      <c r="D41" s="511">
        <v>2013</v>
      </c>
      <c r="E41" s="511">
        <v>2012</v>
      </c>
      <c r="F41" s="511" t="s">
        <v>80</v>
      </c>
      <c r="G41" s="512">
        <v>210</v>
      </c>
      <c r="H41" s="512">
        <v>36</v>
      </c>
      <c r="I41" s="512">
        <v>20</v>
      </c>
      <c r="J41" s="512" t="s">
        <v>80</v>
      </c>
      <c r="K41" s="511" t="s">
        <v>448</v>
      </c>
      <c r="L41" s="512">
        <v>0.375</v>
      </c>
      <c r="M41" s="513">
        <v>0.15652173913043479</v>
      </c>
      <c r="O41" s="549">
        <v>2010</v>
      </c>
      <c r="P41" s="555">
        <v>305.20000000000005</v>
      </c>
      <c r="Q41" s="555">
        <v>0</v>
      </c>
      <c r="R41" s="555">
        <v>1.1000000000000001</v>
      </c>
      <c r="S41" s="556">
        <v>155.9</v>
      </c>
      <c r="U41" s="561" t="s">
        <v>187</v>
      </c>
      <c r="V41" s="569">
        <v>40</v>
      </c>
      <c r="X41" s="561" t="s">
        <v>7</v>
      </c>
      <c r="Y41" s="566">
        <v>1.2</v>
      </c>
    </row>
    <row r="42" spans="1:25" ht="12.45" customHeight="1">
      <c r="A42" s="510" t="s">
        <v>69</v>
      </c>
      <c r="B42" s="645" t="s">
        <v>708</v>
      </c>
      <c r="C42" s="511">
        <v>2008</v>
      </c>
      <c r="D42" s="511">
        <v>2017</v>
      </c>
      <c r="E42" s="511" t="s">
        <v>80</v>
      </c>
      <c r="F42" s="511" t="s">
        <v>80</v>
      </c>
      <c r="G42" s="512">
        <v>121.9</v>
      </c>
      <c r="H42" s="512">
        <v>2</v>
      </c>
      <c r="I42" s="512" t="s">
        <v>80</v>
      </c>
      <c r="J42" s="512" t="s">
        <v>80</v>
      </c>
      <c r="K42" s="511" t="s">
        <v>448</v>
      </c>
      <c r="L42" s="512">
        <v>0.35</v>
      </c>
      <c r="M42" s="513">
        <v>1.6406890894175553E-2</v>
      </c>
      <c r="O42" s="549">
        <v>2011</v>
      </c>
      <c r="P42" s="555">
        <v>417</v>
      </c>
      <c r="Q42" s="555">
        <v>16</v>
      </c>
      <c r="R42" s="555">
        <v>1.6</v>
      </c>
      <c r="S42" s="556">
        <v>160.5</v>
      </c>
      <c r="U42" s="561" t="s">
        <v>67</v>
      </c>
      <c r="V42" s="569">
        <v>33.200000000000003</v>
      </c>
      <c r="X42" s="562" t="s">
        <v>490</v>
      </c>
      <c r="Y42" s="568">
        <v>0</v>
      </c>
    </row>
    <row r="43" spans="1:25" ht="12.45" customHeight="1">
      <c r="A43" s="510" t="s">
        <v>65</v>
      </c>
      <c r="B43" s="645" t="s">
        <v>709</v>
      </c>
      <c r="C43" s="511">
        <v>2009</v>
      </c>
      <c r="D43" s="511">
        <v>2014</v>
      </c>
      <c r="E43" s="511" t="s">
        <v>80</v>
      </c>
      <c r="F43" s="511" t="s">
        <v>80</v>
      </c>
      <c r="G43" s="512">
        <v>217.5</v>
      </c>
      <c r="H43" s="512">
        <v>20</v>
      </c>
      <c r="I43" s="512" t="s">
        <v>80</v>
      </c>
      <c r="J43" s="512" t="s">
        <v>80</v>
      </c>
      <c r="K43" s="511" t="s">
        <v>448</v>
      </c>
      <c r="L43" s="512">
        <v>0.41500000000000004</v>
      </c>
      <c r="M43" s="513">
        <v>9.1954022988505746E-2</v>
      </c>
      <c r="O43" s="549">
        <v>2012</v>
      </c>
      <c r="P43" s="555">
        <v>982.20000000000027</v>
      </c>
      <c r="Q43" s="555">
        <v>75</v>
      </c>
      <c r="R43" s="555">
        <v>131.6</v>
      </c>
      <c r="S43" s="556">
        <v>167.5</v>
      </c>
      <c r="U43" s="561" t="s">
        <v>68</v>
      </c>
      <c r="V43" s="569">
        <v>25</v>
      </c>
    </row>
    <row r="44" spans="1:25" ht="12.45" customHeight="1">
      <c r="A44" s="510" t="s">
        <v>68</v>
      </c>
      <c r="B44" s="645" t="s">
        <v>456</v>
      </c>
      <c r="C44" s="511">
        <v>2009</v>
      </c>
      <c r="D44" s="511">
        <v>2018</v>
      </c>
      <c r="E44" s="511" t="s">
        <v>80</v>
      </c>
      <c r="F44" s="511" t="s">
        <v>80</v>
      </c>
      <c r="G44" s="512">
        <v>25</v>
      </c>
      <c r="H44" s="512">
        <v>0.8</v>
      </c>
      <c r="I44" s="512" t="s">
        <v>80</v>
      </c>
      <c r="J44" s="512" t="s">
        <v>80</v>
      </c>
      <c r="K44" s="511" t="s">
        <v>448</v>
      </c>
      <c r="L44" s="512">
        <v>1</v>
      </c>
      <c r="M44" s="513">
        <v>3.2000000000000001E-2</v>
      </c>
      <c r="O44" s="549">
        <v>2013</v>
      </c>
      <c r="P44" s="555">
        <v>984.00000000000023</v>
      </c>
      <c r="Q44" s="555">
        <v>111</v>
      </c>
      <c r="R44" s="555">
        <v>131.6</v>
      </c>
      <c r="S44" s="556">
        <v>184.1</v>
      </c>
      <c r="U44" s="561" t="s">
        <v>152</v>
      </c>
      <c r="V44" s="569">
        <v>16.600000000000001</v>
      </c>
    </row>
    <row r="45" spans="1:25" ht="12.45" customHeight="1">
      <c r="A45" s="510" t="s">
        <v>69</v>
      </c>
      <c r="B45" s="645" t="s">
        <v>455</v>
      </c>
      <c r="C45" s="511">
        <v>2009</v>
      </c>
      <c r="D45" s="511">
        <v>2012</v>
      </c>
      <c r="E45" s="511" t="s">
        <v>80</v>
      </c>
      <c r="F45" s="511" t="s">
        <v>80</v>
      </c>
      <c r="G45" s="512">
        <v>152.5</v>
      </c>
      <c r="H45" s="512">
        <v>36</v>
      </c>
      <c r="I45" s="512" t="s">
        <v>80</v>
      </c>
      <c r="J45" s="512" t="s">
        <v>80</v>
      </c>
      <c r="K45" s="511" t="s">
        <v>448</v>
      </c>
      <c r="L45" s="512">
        <v>0.37777777777777777</v>
      </c>
      <c r="M45" s="513">
        <v>0.23606557377049181</v>
      </c>
      <c r="O45" s="549">
        <v>2014</v>
      </c>
      <c r="P45" s="555">
        <v>1251.9000000000001</v>
      </c>
      <c r="Q45" s="555">
        <v>131</v>
      </c>
      <c r="R45" s="555">
        <v>186.6</v>
      </c>
      <c r="S45" s="556">
        <v>184.1</v>
      </c>
      <c r="U45" s="561" t="s">
        <v>109</v>
      </c>
      <c r="V45" s="569">
        <v>7.5</v>
      </c>
    </row>
    <row r="46" spans="1:25" ht="12.45" customHeight="1">
      <c r="A46" s="510" t="s">
        <v>69</v>
      </c>
      <c r="B46" s="645" t="s">
        <v>457</v>
      </c>
      <c r="C46" s="511">
        <v>2009</v>
      </c>
      <c r="D46" s="511">
        <v>2018</v>
      </c>
      <c r="E46" s="511" t="s">
        <v>80</v>
      </c>
      <c r="F46" s="511" t="s">
        <v>80</v>
      </c>
      <c r="G46" s="512">
        <v>249</v>
      </c>
      <c r="H46" s="512">
        <v>9.9</v>
      </c>
      <c r="I46" s="512" t="s">
        <v>80</v>
      </c>
      <c r="J46" s="512" t="s">
        <v>80</v>
      </c>
      <c r="K46" s="511" t="s">
        <v>448</v>
      </c>
      <c r="L46" s="512">
        <v>1</v>
      </c>
      <c r="M46" s="513">
        <v>3.9759036144578312E-2</v>
      </c>
      <c r="O46" s="549">
        <v>2015</v>
      </c>
      <c r="P46" s="555">
        <v>1413.6000000000001</v>
      </c>
      <c r="Q46" s="555">
        <v>181.7</v>
      </c>
      <c r="R46" s="555">
        <v>238.8</v>
      </c>
      <c r="S46" s="556">
        <v>184.6</v>
      </c>
      <c r="U46" s="561" t="s">
        <v>182</v>
      </c>
      <c r="V46" s="569">
        <v>6.1000000000000005</v>
      </c>
    </row>
    <row r="47" spans="1:25" ht="12.45" customHeight="1">
      <c r="A47" s="510" t="s">
        <v>69</v>
      </c>
      <c r="B47" s="645" t="s">
        <v>458</v>
      </c>
      <c r="C47" s="511">
        <v>2009</v>
      </c>
      <c r="D47" s="511">
        <v>2018</v>
      </c>
      <c r="E47" s="511" t="s">
        <v>80</v>
      </c>
      <c r="F47" s="511" t="s">
        <v>80</v>
      </c>
      <c r="G47" s="512">
        <v>197</v>
      </c>
      <c r="H47" s="512">
        <v>9.9</v>
      </c>
      <c r="I47" s="512" t="s">
        <v>80</v>
      </c>
      <c r="J47" s="512" t="s">
        <v>80</v>
      </c>
      <c r="K47" s="511" t="s">
        <v>448</v>
      </c>
      <c r="L47" s="512">
        <v>1</v>
      </c>
      <c r="M47" s="513">
        <v>5.0253807106598984E-2</v>
      </c>
      <c r="O47" s="549">
        <v>2016</v>
      </c>
      <c r="P47" s="555">
        <v>1413.6000000000001</v>
      </c>
      <c r="Q47" s="555">
        <v>181.7</v>
      </c>
      <c r="R47" s="555">
        <v>239.6</v>
      </c>
      <c r="S47" s="556">
        <v>184.6</v>
      </c>
      <c r="U47" s="561" t="s">
        <v>311</v>
      </c>
      <c r="V47" s="569">
        <v>6</v>
      </c>
    </row>
    <row r="48" spans="1:25" ht="12.45" customHeight="1">
      <c r="A48" s="510" t="s">
        <v>106</v>
      </c>
      <c r="B48" s="645" t="s">
        <v>459</v>
      </c>
      <c r="C48" s="511">
        <v>2009</v>
      </c>
      <c r="D48" s="511" t="s">
        <v>80</v>
      </c>
      <c r="E48" s="511">
        <v>2008</v>
      </c>
      <c r="F48" s="511">
        <v>1995</v>
      </c>
      <c r="G48" s="512">
        <v>1.2</v>
      </c>
      <c r="H48" s="512" t="s">
        <v>80</v>
      </c>
      <c r="I48" s="512">
        <v>0.1</v>
      </c>
      <c r="J48" s="512">
        <v>69.5</v>
      </c>
      <c r="K48" s="511" t="s">
        <v>80</v>
      </c>
      <c r="L48" s="512" t="s">
        <v>80</v>
      </c>
      <c r="M48" s="513" t="s">
        <v>80</v>
      </c>
      <c r="O48" s="549">
        <v>2017</v>
      </c>
      <c r="P48" s="555">
        <v>1711.9</v>
      </c>
      <c r="Q48" s="555">
        <v>214</v>
      </c>
      <c r="R48" s="555">
        <v>239.7</v>
      </c>
      <c r="S48" s="556">
        <v>355.6</v>
      </c>
      <c r="U48" s="561" t="s">
        <v>328</v>
      </c>
      <c r="V48" s="569">
        <v>3.2</v>
      </c>
    </row>
    <row r="49" spans="1:22" ht="12.45" customHeight="1">
      <c r="A49" s="510" t="s">
        <v>65</v>
      </c>
      <c r="B49" s="645" t="s">
        <v>460</v>
      </c>
      <c r="C49" s="511">
        <v>2009</v>
      </c>
      <c r="D49" s="511" t="s">
        <v>80</v>
      </c>
      <c r="E49" s="511">
        <v>2015</v>
      </c>
      <c r="F49" s="511">
        <v>1957</v>
      </c>
      <c r="G49" s="512">
        <v>3</v>
      </c>
      <c r="H49" s="512" t="s">
        <v>80</v>
      </c>
      <c r="I49" s="512">
        <v>1.2</v>
      </c>
      <c r="J49" s="512">
        <v>29.400000000000002</v>
      </c>
      <c r="K49" s="511" t="s">
        <v>80</v>
      </c>
      <c r="L49" s="512" t="s">
        <v>80</v>
      </c>
      <c r="M49" s="513" t="s">
        <v>80</v>
      </c>
      <c r="O49" s="549">
        <v>2018</v>
      </c>
      <c r="P49" s="555">
        <v>2235.8000000000002</v>
      </c>
      <c r="Q49" s="555">
        <v>236.60000000000002</v>
      </c>
      <c r="R49" s="555">
        <v>242.5</v>
      </c>
      <c r="S49" s="556">
        <v>355.6</v>
      </c>
      <c r="U49" s="561" t="s">
        <v>177</v>
      </c>
      <c r="V49" s="569">
        <v>3</v>
      </c>
    </row>
    <row r="50" spans="1:22" ht="12.45" customHeight="1">
      <c r="A50" s="510" t="s">
        <v>296</v>
      </c>
      <c r="B50" s="645" t="s">
        <v>710</v>
      </c>
      <c r="C50" s="511">
        <v>2009</v>
      </c>
      <c r="D50" s="511" t="s">
        <v>80</v>
      </c>
      <c r="E50" s="511">
        <v>2016</v>
      </c>
      <c r="F50" s="511">
        <v>1963</v>
      </c>
      <c r="G50" s="512">
        <v>1.6</v>
      </c>
      <c r="H50" s="512" t="s">
        <v>80</v>
      </c>
      <c r="I50" s="512">
        <v>0.8</v>
      </c>
      <c r="J50" s="512">
        <v>16.600000000000001</v>
      </c>
      <c r="K50" s="511" t="s">
        <v>80</v>
      </c>
      <c r="L50" s="512" t="s">
        <v>80</v>
      </c>
      <c r="M50" s="513" t="s">
        <v>80</v>
      </c>
      <c r="O50" s="549">
        <v>2019</v>
      </c>
      <c r="P50" s="555">
        <v>2304.8000000000002</v>
      </c>
      <c r="Q50" s="555">
        <v>236.60000000000002</v>
      </c>
      <c r="R50" s="555">
        <v>291.50000000000006</v>
      </c>
      <c r="S50" s="556">
        <v>355.6</v>
      </c>
      <c r="U50" s="561" t="s">
        <v>296</v>
      </c>
      <c r="V50" s="569">
        <v>1.6</v>
      </c>
    </row>
    <row r="51" spans="1:22" ht="12.45" customHeight="1">
      <c r="A51" s="510" t="s">
        <v>70</v>
      </c>
      <c r="B51" s="645" t="s">
        <v>711</v>
      </c>
      <c r="C51" s="511">
        <v>2010</v>
      </c>
      <c r="D51" s="511">
        <v>2015</v>
      </c>
      <c r="E51" s="511" t="s">
        <v>80</v>
      </c>
      <c r="F51" s="511" t="s">
        <v>80</v>
      </c>
      <c r="G51" s="512">
        <v>100.5</v>
      </c>
      <c r="H51" s="512">
        <v>31.5</v>
      </c>
      <c r="I51" s="512" t="s">
        <v>80</v>
      </c>
      <c r="J51" s="512" t="s">
        <v>80</v>
      </c>
      <c r="K51" s="511" t="s">
        <v>448</v>
      </c>
      <c r="L51" s="512">
        <v>0.3968253968253968</v>
      </c>
      <c r="M51" s="513">
        <v>0.31343283582089554</v>
      </c>
      <c r="O51" s="549">
        <v>2020</v>
      </c>
      <c r="P51" s="555">
        <v>2309.4</v>
      </c>
      <c r="Q51" s="555">
        <v>236.60000000000002</v>
      </c>
      <c r="R51" s="555">
        <v>292.50000000000006</v>
      </c>
      <c r="S51" s="556">
        <v>355.6</v>
      </c>
      <c r="U51" s="561" t="s">
        <v>148</v>
      </c>
      <c r="V51" s="569">
        <v>1.2</v>
      </c>
    </row>
    <row r="52" spans="1:22" ht="12.45" customHeight="1">
      <c r="A52" s="510" t="s">
        <v>328</v>
      </c>
      <c r="B52" s="645" t="s">
        <v>958</v>
      </c>
      <c r="C52" s="511">
        <v>2010</v>
      </c>
      <c r="D52" s="511" t="s">
        <v>80</v>
      </c>
      <c r="E52" s="511">
        <v>2021</v>
      </c>
      <c r="F52" s="511" t="s">
        <v>80</v>
      </c>
      <c r="G52" s="512">
        <v>3.2</v>
      </c>
      <c r="H52" s="512" t="s">
        <v>80</v>
      </c>
      <c r="I52" s="512">
        <v>1.5</v>
      </c>
      <c r="J52" s="512" t="s">
        <v>80</v>
      </c>
      <c r="K52" s="511" t="s">
        <v>80</v>
      </c>
      <c r="L52" s="512" t="s">
        <v>80</v>
      </c>
      <c r="M52" s="513" t="s">
        <v>80</v>
      </c>
      <c r="O52" s="550">
        <v>2021</v>
      </c>
      <c r="P52" s="557">
        <v>2417.6000000000004</v>
      </c>
      <c r="Q52" s="557">
        <v>237.40000000000003</v>
      </c>
      <c r="R52" s="557">
        <v>298.00000000000006</v>
      </c>
      <c r="S52" s="558">
        <v>355.6</v>
      </c>
      <c r="U52" s="562" t="s">
        <v>106</v>
      </c>
      <c r="V52" s="570">
        <v>1.2</v>
      </c>
    </row>
    <row r="53" spans="1:22" ht="12.45" customHeight="1">
      <c r="A53" s="510" t="s">
        <v>67</v>
      </c>
      <c r="B53" s="645" t="s">
        <v>712</v>
      </c>
      <c r="C53" s="511">
        <v>2011</v>
      </c>
      <c r="D53" s="511" t="s">
        <v>80</v>
      </c>
      <c r="E53" s="511" t="s">
        <v>80</v>
      </c>
      <c r="F53" s="511">
        <v>2006</v>
      </c>
      <c r="G53" s="512">
        <v>3.2</v>
      </c>
      <c r="H53" s="512" t="s">
        <v>80</v>
      </c>
      <c r="I53" s="512" t="s">
        <v>80</v>
      </c>
      <c r="J53" s="512">
        <v>1.6</v>
      </c>
      <c r="K53" s="511" t="s">
        <v>80</v>
      </c>
      <c r="L53" s="512" t="s">
        <v>80</v>
      </c>
      <c r="M53" s="513" t="s">
        <v>80</v>
      </c>
      <c r="P53" s="564"/>
      <c r="V53" s="563"/>
    </row>
    <row r="54" spans="1:22" ht="12.45" customHeight="1">
      <c r="A54" s="510" t="s">
        <v>66</v>
      </c>
      <c r="B54" s="645" t="s">
        <v>713</v>
      </c>
      <c r="C54" s="511">
        <v>2011</v>
      </c>
      <c r="D54" s="511" t="s">
        <v>80</v>
      </c>
      <c r="E54" s="511">
        <v>2014</v>
      </c>
      <c r="F54" s="511" t="s">
        <v>80</v>
      </c>
      <c r="G54" s="512">
        <v>50.4</v>
      </c>
      <c r="H54" s="512" t="s">
        <v>80</v>
      </c>
      <c r="I54" s="512">
        <v>55</v>
      </c>
      <c r="J54" s="512" t="s">
        <v>80</v>
      </c>
      <c r="K54" s="511" t="s">
        <v>80</v>
      </c>
      <c r="L54" s="512" t="s">
        <v>80</v>
      </c>
      <c r="M54" s="513" t="s">
        <v>80</v>
      </c>
    </row>
    <row r="55" spans="1:22" ht="12.45" customHeight="1">
      <c r="A55" s="510" t="s">
        <v>70</v>
      </c>
      <c r="B55" s="645" t="s">
        <v>461</v>
      </c>
      <c r="C55" s="511">
        <v>2011</v>
      </c>
      <c r="D55" s="511">
        <v>2011</v>
      </c>
      <c r="E55" s="511" t="s">
        <v>80</v>
      </c>
      <c r="F55" s="511" t="s">
        <v>80</v>
      </c>
      <c r="G55" s="512">
        <v>97.6</v>
      </c>
      <c r="H55" s="512">
        <v>16</v>
      </c>
      <c r="I55" s="512" t="s">
        <v>80</v>
      </c>
      <c r="J55" s="512" t="s">
        <v>80</v>
      </c>
      <c r="K55" s="511" t="s">
        <v>448</v>
      </c>
      <c r="L55" s="512">
        <v>1</v>
      </c>
      <c r="M55" s="513">
        <v>0.16393442622950821</v>
      </c>
    </row>
    <row r="56" spans="1:22" ht="12.45" customHeight="1">
      <c r="A56" s="510" t="s">
        <v>187</v>
      </c>
      <c r="B56" s="645" t="s">
        <v>462</v>
      </c>
      <c r="C56" s="511">
        <v>2011</v>
      </c>
      <c r="D56" s="511" t="s">
        <v>80</v>
      </c>
      <c r="E56" s="511">
        <v>2011</v>
      </c>
      <c r="F56" s="511" t="s">
        <v>80</v>
      </c>
      <c r="G56" s="512">
        <v>10</v>
      </c>
      <c r="H56" s="512" t="s">
        <v>80</v>
      </c>
      <c r="I56" s="512">
        <v>0.5</v>
      </c>
      <c r="J56" s="512" t="s">
        <v>80</v>
      </c>
      <c r="K56" s="511" t="s">
        <v>80</v>
      </c>
      <c r="L56" s="512" t="s">
        <v>80</v>
      </c>
      <c r="M56" s="513" t="s">
        <v>80</v>
      </c>
    </row>
    <row r="57" spans="1:22" ht="12.45" customHeight="1">
      <c r="A57" s="510" t="s">
        <v>182</v>
      </c>
      <c r="B57" s="645" t="s">
        <v>714</v>
      </c>
      <c r="C57" s="511">
        <v>2011</v>
      </c>
      <c r="D57" s="511" t="s">
        <v>80</v>
      </c>
      <c r="E57" s="511" t="s">
        <v>80</v>
      </c>
      <c r="F57" s="511">
        <v>2000</v>
      </c>
      <c r="G57" s="512">
        <v>1</v>
      </c>
      <c r="H57" s="512" t="s">
        <v>80</v>
      </c>
      <c r="I57" s="512" t="s">
        <v>80</v>
      </c>
      <c r="J57" s="512">
        <v>3</v>
      </c>
      <c r="K57" s="511" t="s">
        <v>80</v>
      </c>
      <c r="L57" s="512" t="s">
        <v>80</v>
      </c>
      <c r="M57" s="513" t="s">
        <v>80</v>
      </c>
    </row>
    <row r="58" spans="1:22" ht="12.45" customHeight="1">
      <c r="A58" s="510" t="s">
        <v>69</v>
      </c>
      <c r="B58" s="645" t="s">
        <v>715</v>
      </c>
      <c r="C58" s="511">
        <v>2012</v>
      </c>
      <c r="D58" s="511">
        <v>2017</v>
      </c>
      <c r="E58" s="511" t="s">
        <v>80</v>
      </c>
      <c r="F58" s="511" t="s">
        <v>80</v>
      </c>
      <c r="G58" s="512">
        <v>135.4</v>
      </c>
      <c r="H58" s="512">
        <v>30</v>
      </c>
      <c r="I58" s="512" t="s">
        <v>80</v>
      </c>
      <c r="J58" s="512" t="s">
        <v>80</v>
      </c>
      <c r="K58" s="511" t="s">
        <v>448</v>
      </c>
      <c r="L58" s="512">
        <v>0.42</v>
      </c>
      <c r="M58" s="513">
        <v>0.22156573116691283</v>
      </c>
    </row>
    <row r="59" spans="1:22" ht="12.45" customHeight="1">
      <c r="A59" s="510" t="s">
        <v>63</v>
      </c>
      <c r="B59" s="645" t="s">
        <v>64</v>
      </c>
      <c r="C59" s="511">
        <v>2012</v>
      </c>
      <c r="D59" s="511">
        <v>2012</v>
      </c>
      <c r="E59" s="511" t="s">
        <v>80</v>
      </c>
      <c r="F59" s="511" t="s">
        <v>80</v>
      </c>
      <c r="G59" s="512">
        <v>21</v>
      </c>
      <c r="H59" s="512">
        <v>10</v>
      </c>
      <c r="I59" s="512" t="s">
        <v>80</v>
      </c>
      <c r="J59" s="512" t="s">
        <v>80</v>
      </c>
      <c r="K59" s="511" t="s">
        <v>448</v>
      </c>
      <c r="L59" s="512">
        <v>2</v>
      </c>
      <c r="M59" s="513">
        <v>0.47619047619047616</v>
      </c>
    </row>
    <row r="60" spans="1:22" ht="12.45" customHeight="1">
      <c r="A60" s="510" t="s">
        <v>63</v>
      </c>
      <c r="B60" s="645" t="s">
        <v>463</v>
      </c>
      <c r="C60" s="511">
        <v>2012</v>
      </c>
      <c r="D60" s="511">
        <v>2012</v>
      </c>
      <c r="E60" s="511" t="s">
        <v>80</v>
      </c>
      <c r="F60" s="511" t="s">
        <v>80</v>
      </c>
      <c r="G60" s="512">
        <v>24</v>
      </c>
      <c r="H60" s="512">
        <v>11</v>
      </c>
      <c r="I60" s="512" t="s">
        <v>80</v>
      </c>
      <c r="J60" s="512" t="s">
        <v>80</v>
      </c>
      <c r="K60" s="511" t="s">
        <v>448</v>
      </c>
      <c r="L60" s="512">
        <v>0.4</v>
      </c>
      <c r="M60" s="513">
        <v>0.45833333333333331</v>
      </c>
    </row>
    <row r="61" spans="1:22" ht="12.45" customHeight="1">
      <c r="A61" s="510" t="s">
        <v>177</v>
      </c>
      <c r="B61" s="645" t="s">
        <v>466</v>
      </c>
      <c r="C61" s="511">
        <v>2012</v>
      </c>
      <c r="D61" s="511" t="s">
        <v>80</v>
      </c>
      <c r="E61" s="511" t="s">
        <v>80</v>
      </c>
      <c r="F61" s="511">
        <v>2003</v>
      </c>
      <c r="G61" s="512">
        <v>3</v>
      </c>
      <c r="H61" s="512" t="s">
        <v>80</v>
      </c>
      <c r="I61" s="512" t="s">
        <v>80</v>
      </c>
      <c r="J61" s="512">
        <v>7</v>
      </c>
      <c r="K61" s="511" t="s">
        <v>80</v>
      </c>
      <c r="L61" s="512" t="s">
        <v>80</v>
      </c>
      <c r="M61" s="513" t="s">
        <v>80</v>
      </c>
    </row>
    <row r="62" spans="1:22" ht="12.45" customHeight="1">
      <c r="A62" s="510" t="s">
        <v>69</v>
      </c>
      <c r="B62" s="645" t="s">
        <v>464</v>
      </c>
      <c r="C62" s="511">
        <v>2012</v>
      </c>
      <c r="D62" s="511">
        <v>2012</v>
      </c>
      <c r="E62" s="511" t="s">
        <v>80</v>
      </c>
      <c r="F62" s="511" t="s">
        <v>80</v>
      </c>
      <c r="G62" s="512">
        <v>3</v>
      </c>
      <c r="H62" s="512">
        <v>2</v>
      </c>
      <c r="I62" s="512" t="s">
        <v>80</v>
      </c>
      <c r="J62" s="512" t="s">
        <v>80</v>
      </c>
      <c r="K62" s="511" t="s">
        <v>465</v>
      </c>
      <c r="L62" s="512" t="s">
        <v>80</v>
      </c>
      <c r="M62" s="513">
        <v>0.66666666666666663</v>
      </c>
    </row>
    <row r="63" spans="1:22" ht="12.45" customHeight="1">
      <c r="A63" s="510" t="s">
        <v>142</v>
      </c>
      <c r="B63" s="645" t="s">
        <v>660</v>
      </c>
      <c r="C63" s="511">
        <v>2012</v>
      </c>
      <c r="D63" s="511" t="s">
        <v>80</v>
      </c>
      <c r="E63" s="511">
        <v>2012</v>
      </c>
      <c r="F63" s="511" t="s">
        <v>80</v>
      </c>
      <c r="G63" s="512">
        <v>151.69999999999999</v>
      </c>
      <c r="H63" s="512" t="s">
        <v>80</v>
      </c>
      <c r="I63" s="512">
        <v>110</v>
      </c>
      <c r="J63" s="512" t="s">
        <v>80</v>
      </c>
      <c r="K63" s="511" t="s">
        <v>80</v>
      </c>
      <c r="L63" s="512" t="s">
        <v>80</v>
      </c>
      <c r="M63" s="513" t="s">
        <v>80</v>
      </c>
    </row>
    <row r="64" spans="1:22" ht="12.45" customHeight="1">
      <c r="A64" s="510" t="s">
        <v>63</v>
      </c>
      <c r="B64" s="645" t="s">
        <v>661</v>
      </c>
      <c r="C64" s="511">
        <v>2012</v>
      </c>
      <c r="D64" s="511" t="s">
        <v>80</v>
      </c>
      <c r="E64" s="511">
        <v>2019</v>
      </c>
      <c r="F64" s="511" t="s">
        <v>80</v>
      </c>
      <c r="G64" s="512">
        <v>69</v>
      </c>
      <c r="H64" s="512" t="s">
        <v>80</v>
      </c>
      <c r="I64" s="512">
        <v>49</v>
      </c>
      <c r="J64" s="512" t="s">
        <v>80</v>
      </c>
      <c r="K64" s="511" t="s">
        <v>80</v>
      </c>
      <c r="L64" s="512" t="s">
        <v>80</v>
      </c>
      <c r="M64" s="513" t="s">
        <v>80</v>
      </c>
    </row>
    <row r="65" spans="1:22" ht="12.45" customHeight="1">
      <c r="A65" s="510" t="s">
        <v>182</v>
      </c>
      <c r="B65" s="645" t="s">
        <v>467</v>
      </c>
      <c r="C65" s="511">
        <v>2013</v>
      </c>
      <c r="D65" s="511" t="s">
        <v>80</v>
      </c>
      <c r="E65" s="511" t="s">
        <v>80</v>
      </c>
      <c r="F65" s="511">
        <v>1991</v>
      </c>
      <c r="G65" s="512">
        <v>1.8</v>
      </c>
      <c r="H65" s="512" t="s">
        <v>80</v>
      </c>
      <c r="I65" s="512" t="s">
        <v>80</v>
      </c>
      <c r="J65" s="512">
        <v>16.599999999999998</v>
      </c>
      <c r="K65" s="511" t="s">
        <v>80</v>
      </c>
      <c r="L65" s="512" t="s">
        <v>80</v>
      </c>
      <c r="M65" s="513" t="s">
        <v>80</v>
      </c>
    </row>
    <row r="66" spans="1:22" ht="12.45" customHeight="1">
      <c r="A66" s="510" t="s">
        <v>187</v>
      </c>
      <c r="B66" s="645" t="s">
        <v>468</v>
      </c>
      <c r="C66" s="511">
        <v>2015</v>
      </c>
      <c r="D66" s="511" t="s">
        <v>80</v>
      </c>
      <c r="E66" s="511">
        <v>2015</v>
      </c>
      <c r="F66" s="511" t="s">
        <v>80</v>
      </c>
      <c r="G66" s="512">
        <v>30</v>
      </c>
      <c r="H66" s="512" t="s">
        <v>80</v>
      </c>
      <c r="I66" s="512">
        <v>51</v>
      </c>
      <c r="J66" s="512" t="s">
        <v>80</v>
      </c>
      <c r="K66" s="511" t="s">
        <v>80</v>
      </c>
      <c r="L66" s="512" t="s">
        <v>80</v>
      </c>
      <c r="M66" s="513" t="s">
        <v>80</v>
      </c>
    </row>
    <row r="67" spans="1:22" ht="12.45" customHeight="1">
      <c r="A67" s="510" t="s">
        <v>320</v>
      </c>
      <c r="B67" s="645" t="s">
        <v>716</v>
      </c>
      <c r="C67" s="511">
        <v>2017</v>
      </c>
      <c r="D67" s="511" t="s">
        <v>80</v>
      </c>
      <c r="E67" s="511">
        <v>2018</v>
      </c>
      <c r="F67" s="511">
        <v>1957</v>
      </c>
      <c r="G67" s="512">
        <v>40.9</v>
      </c>
      <c r="H67" s="512" t="s">
        <v>80</v>
      </c>
      <c r="I67" s="512">
        <v>2.2999999999999998</v>
      </c>
      <c r="J67" s="512">
        <v>170</v>
      </c>
      <c r="K67" s="511" t="s">
        <v>80</v>
      </c>
      <c r="L67" s="512" t="s">
        <v>80</v>
      </c>
      <c r="M67" s="513" t="s">
        <v>80</v>
      </c>
    </row>
    <row r="68" spans="1:22" ht="12.45" customHeight="1">
      <c r="A68" s="510" t="s">
        <v>65</v>
      </c>
      <c r="B68" s="645" t="s">
        <v>469</v>
      </c>
      <c r="C68" s="511">
        <v>2017</v>
      </c>
      <c r="D68" s="511">
        <v>2017</v>
      </c>
      <c r="E68" s="511">
        <v>2017</v>
      </c>
      <c r="F68" s="511">
        <v>2017</v>
      </c>
      <c r="G68" s="512">
        <v>0.1</v>
      </c>
      <c r="H68" s="512">
        <v>0.3</v>
      </c>
      <c r="I68" s="512">
        <v>0.1</v>
      </c>
      <c r="J68" s="512">
        <v>1</v>
      </c>
      <c r="K68" s="511" t="s">
        <v>448</v>
      </c>
      <c r="L68" s="512">
        <v>1.6666666666666667</v>
      </c>
      <c r="M68" s="513">
        <v>0.25</v>
      </c>
    </row>
    <row r="69" spans="1:22" ht="12.45" customHeight="1">
      <c r="A69" s="510" t="s">
        <v>66</v>
      </c>
      <c r="B69" s="645" t="s">
        <v>717</v>
      </c>
      <c r="C69" s="511">
        <v>2018</v>
      </c>
      <c r="D69" s="511">
        <v>2018</v>
      </c>
      <c r="E69" s="511" t="s">
        <v>80</v>
      </c>
      <c r="F69" s="511" t="s">
        <v>80</v>
      </c>
      <c r="G69" s="512">
        <v>50.9</v>
      </c>
      <c r="H69" s="512">
        <v>1</v>
      </c>
      <c r="I69" s="512" t="s">
        <v>80</v>
      </c>
      <c r="J69" s="512" t="s">
        <v>80</v>
      </c>
      <c r="K69" s="511" t="s">
        <v>448</v>
      </c>
      <c r="L69" s="512">
        <v>1</v>
      </c>
      <c r="M69" s="513">
        <v>1.9646365422396856E-2</v>
      </c>
    </row>
    <row r="70" spans="1:22" ht="15" customHeight="1">
      <c r="A70" s="510" t="s">
        <v>152</v>
      </c>
      <c r="B70" s="645" t="s">
        <v>470</v>
      </c>
      <c r="C70" s="511">
        <v>2018</v>
      </c>
      <c r="D70" s="511" t="s">
        <v>80</v>
      </c>
      <c r="E70" s="511">
        <v>2018</v>
      </c>
      <c r="F70" s="511" t="s">
        <v>80</v>
      </c>
      <c r="G70" s="512">
        <v>2</v>
      </c>
      <c r="H70" s="512" t="s">
        <v>80</v>
      </c>
      <c r="I70" s="512">
        <v>0.5</v>
      </c>
      <c r="J70" s="512" t="s">
        <v>80</v>
      </c>
      <c r="K70" s="511" t="s">
        <v>80</v>
      </c>
      <c r="L70" s="512" t="s">
        <v>80</v>
      </c>
      <c r="M70" s="513" t="s">
        <v>80</v>
      </c>
    </row>
    <row r="71" spans="1:22">
      <c r="A71" s="510" t="s">
        <v>112</v>
      </c>
      <c r="B71" s="645" t="s">
        <v>959</v>
      </c>
      <c r="C71" s="511">
        <v>2018</v>
      </c>
      <c r="D71" s="511">
        <v>2021</v>
      </c>
      <c r="E71" s="511">
        <v>2021</v>
      </c>
      <c r="F71" s="511" t="s">
        <v>80</v>
      </c>
      <c r="G71" s="512">
        <v>105</v>
      </c>
      <c r="H71" s="512">
        <v>0.8</v>
      </c>
      <c r="I71" s="512">
        <v>4</v>
      </c>
      <c r="J71" s="512" t="s">
        <v>80</v>
      </c>
      <c r="K71" s="511" t="s">
        <v>448</v>
      </c>
      <c r="L71" s="512">
        <v>4.7499999999999991</v>
      </c>
      <c r="M71" s="513">
        <v>7.3394495412844041E-3</v>
      </c>
    </row>
    <row r="72" spans="1:22">
      <c r="A72" s="515" t="s">
        <v>152</v>
      </c>
      <c r="B72" s="646" t="s">
        <v>960</v>
      </c>
      <c r="C72" s="516">
        <v>2020</v>
      </c>
      <c r="D72" s="516" t="s">
        <v>80</v>
      </c>
      <c r="E72" s="516">
        <v>2020</v>
      </c>
      <c r="F72" s="516" t="s">
        <v>80</v>
      </c>
      <c r="G72" s="517">
        <v>4.5999999999999996</v>
      </c>
      <c r="H72" s="517" t="s">
        <v>80</v>
      </c>
      <c r="I72" s="517">
        <v>1</v>
      </c>
      <c r="J72" s="517" t="s">
        <v>80</v>
      </c>
      <c r="K72" s="516" t="s">
        <v>80</v>
      </c>
      <c r="L72" s="517" t="s">
        <v>80</v>
      </c>
      <c r="M72" s="518" t="s">
        <v>80</v>
      </c>
    </row>
    <row r="73" spans="1:22" s="519" customFormat="1">
      <c r="A73" s="75" t="s">
        <v>961</v>
      </c>
      <c r="B73" s="229"/>
      <c r="C73" s="229"/>
      <c r="D73" s="229"/>
      <c r="E73" s="499"/>
      <c r="F73" s="499"/>
      <c r="G73" s="559"/>
      <c r="H73" s="559"/>
      <c r="I73" s="559"/>
      <c r="J73" s="559"/>
      <c r="K73" s="229"/>
      <c r="L73" s="229"/>
      <c r="M73" s="229"/>
      <c r="O73" s="229"/>
      <c r="P73" s="229"/>
      <c r="Q73" s="229"/>
      <c r="R73" s="229"/>
      <c r="S73" s="229"/>
      <c r="U73" s="229"/>
      <c r="V73" s="229"/>
    </row>
    <row r="75" spans="1:22">
      <c r="E75" s="229"/>
      <c r="F75" s="229"/>
      <c r="G75" s="229"/>
      <c r="H75" s="229"/>
      <c r="O75" s="519"/>
      <c r="P75" s="519"/>
      <c r="Q75" s="519"/>
      <c r="R75" s="519"/>
      <c r="S75" s="519"/>
    </row>
    <row r="76" spans="1:22">
      <c r="A76" s="519"/>
      <c r="B76" s="519"/>
      <c r="C76" s="519"/>
      <c r="D76" s="519"/>
      <c r="E76" s="519"/>
      <c r="F76" s="519"/>
      <c r="G76" s="519"/>
      <c r="H76" s="519"/>
      <c r="I76" s="519"/>
      <c r="J76" s="519"/>
      <c r="K76" s="519"/>
      <c r="L76" s="519"/>
      <c r="M76" s="519"/>
    </row>
    <row r="77" spans="1:22">
      <c r="E77" s="229"/>
      <c r="F77" s="229"/>
      <c r="G77" s="229"/>
      <c r="H77" s="229"/>
    </row>
    <row r="78" spans="1:22">
      <c r="E78" s="229"/>
      <c r="F78" s="229"/>
      <c r="G78" s="229"/>
      <c r="H78" s="229"/>
      <c r="U78" s="519"/>
      <c r="V78" s="519"/>
    </row>
    <row r="79" spans="1:22">
      <c r="E79" s="229"/>
      <c r="F79" s="229"/>
      <c r="G79" s="229"/>
      <c r="H79" s="229"/>
    </row>
    <row r="80" spans="1:22">
      <c r="E80" s="229"/>
      <c r="F80" s="229"/>
      <c r="G80" s="229"/>
      <c r="H80" s="229"/>
    </row>
    <row r="81" spans="1:22">
      <c r="E81" s="229"/>
      <c r="F81" s="229"/>
      <c r="G81" s="229"/>
      <c r="H81" s="229"/>
    </row>
    <row r="82" spans="1:22">
      <c r="E82" s="229"/>
      <c r="F82" s="229"/>
      <c r="G82" s="229"/>
      <c r="H82" s="229"/>
    </row>
    <row r="83" spans="1:22">
      <c r="E83" s="229"/>
      <c r="F83" s="229"/>
      <c r="G83" s="229"/>
      <c r="H83" s="229"/>
    </row>
    <row r="84" spans="1:22">
      <c r="E84" s="229"/>
      <c r="F84" s="229"/>
      <c r="G84" s="229"/>
      <c r="H84" s="229"/>
    </row>
    <row r="85" spans="1:22">
      <c r="E85" s="229"/>
      <c r="F85" s="229"/>
      <c r="G85" s="229"/>
      <c r="H85" s="229"/>
    </row>
    <row r="86" spans="1:22">
      <c r="E86" s="229"/>
      <c r="F86" s="229"/>
      <c r="G86" s="229"/>
      <c r="H86" s="229"/>
    </row>
    <row r="87" spans="1:22">
      <c r="E87" s="229"/>
      <c r="F87" s="229"/>
      <c r="G87" s="229"/>
      <c r="H87" s="229"/>
      <c r="N87" s="890"/>
    </row>
    <row r="88" spans="1:22">
      <c r="E88" s="229"/>
      <c r="F88" s="229"/>
      <c r="G88" s="229"/>
      <c r="H88" s="229"/>
      <c r="N88" s="529"/>
    </row>
    <row r="89" spans="1:22">
      <c r="E89" s="229"/>
      <c r="F89" s="229"/>
      <c r="G89" s="229"/>
      <c r="H89" s="229"/>
      <c r="N89" s="529"/>
      <c r="O89" s="890"/>
    </row>
    <row r="90" spans="1:22" s="519" customFormat="1">
      <c r="A90" s="229"/>
      <c r="B90" s="229"/>
      <c r="C90" s="229"/>
      <c r="D90" s="229"/>
      <c r="E90" s="229"/>
      <c r="F90" s="229"/>
      <c r="G90" s="229"/>
      <c r="H90" s="229"/>
      <c r="I90" s="229"/>
      <c r="J90" s="229"/>
      <c r="K90" s="229"/>
      <c r="L90" s="890"/>
      <c r="M90" s="890"/>
      <c r="N90" s="529"/>
      <c r="O90" s="529"/>
      <c r="P90" s="229"/>
      <c r="Q90" s="229"/>
      <c r="R90" s="229"/>
      <c r="S90" s="229"/>
      <c r="U90" s="229"/>
      <c r="V90" s="229"/>
    </row>
    <row r="91" spans="1:22">
      <c r="E91" s="229"/>
      <c r="F91" s="229"/>
      <c r="G91" s="229"/>
      <c r="H91" s="229"/>
      <c r="L91" s="529"/>
      <c r="M91" s="529"/>
      <c r="N91" s="529"/>
      <c r="O91" s="529"/>
    </row>
    <row r="92" spans="1:22">
      <c r="E92" s="229"/>
      <c r="F92" s="229"/>
      <c r="G92" s="229"/>
      <c r="H92" s="229"/>
      <c r="L92" s="529"/>
      <c r="M92" s="529"/>
      <c r="N92" s="529"/>
      <c r="O92" s="529"/>
      <c r="P92" s="519"/>
      <c r="Q92" s="519"/>
      <c r="R92" s="519"/>
      <c r="S92" s="519"/>
    </row>
    <row r="93" spans="1:22">
      <c r="A93" s="519"/>
      <c r="B93" s="519"/>
      <c r="C93" s="519"/>
      <c r="D93" s="519"/>
      <c r="E93" s="519"/>
      <c r="F93" s="519"/>
      <c r="G93" s="519"/>
      <c r="H93" s="519"/>
      <c r="I93" s="519"/>
      <c r="J93" s="519"/>
      <c r="K93" s="519"/>
      <c r="L93" s="529"/>
      <c r="M93" s="529"/>
      <c r="N93" s="529"/>
      <c r="O93" s="529"/>
    </row>
    <row r="94" spans="1:22">
      <c r="E94" s="229"/>
      <c r="F94" s="229"/>
      <c r="G94" s="229"/>
      <c r="H94" s="229"/>
      <c r="L94" s="529"/>
      <c r="M94" s="529"/>
      <c r="N94" s="529"/>
      <c r="O94" s="529"/>
    </row>
    <row r="95" spans="1:22">
      <c r="E95" s="229"/>
      <c r="F95" s="229"/>
      <c r="G95" s="229"/>
      <c r="H95" s="229"/>
      <c r="L95" s="529"/>
      <c r="M95" s="529"/>
      <c r="N95" s="529"/>
      <c r="O95" s="529"/>
      <c r="U95" s="519"/>
      <c r="V95" s="519"/>
    </row>
    <row r="96" spans="1:22">
      <c r="E96" s="229"/>
      <c r="F96" s="229"/>
      <c r="G96" s="229"/>
      <c r="H96" s="229"/>
      <c r="L96" s="529"/>
      <c r="M96" s="529"/>
      <c r="N96" s="529"/>
      <c r="O96" s="529"/>
    </row>
    <row r="97" spans="1:23">
      <c r="E97" s="229"/>
      <c r="F97" s="229"/>
      <c r="G97" s="229"/>
      <c r="H97" s="229"/>
      <c r="L97" s="529"/>
      <c r="M97" s="529"/>
      <c r="N97" s="529"/>
      <c r="O97" s="529"/>
    </row>
    <row r="98" spans="1:23">
      <c r="E98" s="229"/>
      <c r="F98" s="229"/>
      <c r="G98" s="229"/>
      <c r="H98" s="229"/>
      <c r="L98" s="529"/>
      <c r="M98" s="529"/>
      <c r="N98" s="529"/>
      <c r="O98" s="529"/>
    </row>
    <row r="99" spans="1:23">
      <c r="E99" s="229"/>
      <c r="F99" s="229"/>
      <c r="G99" s="229"/>
      <c r="H99" s="229"/>
      <c r="L99" s="529"/>
      <c r="M99" s="529"/>
      <c r="N99" s="529"/>
      <c r="O99" s="529"/>
    </row>
    <row r="100" spans="1:23">
      <c r="E100" s="229"/>
      <c r="F100" s="229"/>
      <c r="G100" s="229"/>
      <c r="H100" s="229"/>
      <c r="L100" s="529"/>
      <c r="M100" s="529"/>
      <c r="N100" s="529"/>
      <c r="O100" s="529"/>
    </row>
    <row r="101" spans="1:23">
      <c r="E101" s="229"/>
      <c r="F101" s="229"/>
      <c r="G101" s="229"/>
      <c r="H101" s="229"/>
      <c r="L101" s="529"/>
      <c r="M101" s="529"/>
      <c r="N101" s="529"/>
      <c r="O101" s="529"/>
    </row>
    <row r="102" spans="1:23">
      <c r="E102" s="229"/>
      <c r="F102" s="229"/>
      <c r="G102" s="229"/>
      <c r="H102" s="229"/>
      <c r="L102" s="529"/>
      <c r="M102" s="529"/>
      <c r="N102" s="529"/>
      <c r="O102" s="529"/>
    </row>
    <row r="103" spans="1:23">
      <c r="E103" s="229"/>
      <c r="F103" s="229"/>
      <c r="G103" s="229"/>
      <c r="H103" s="229"/>
      <c r="L103" s="529"/>
      <c r="M103" s="529"/>
      <c r="N103" s="529"/>
      <c r="O103" s="529"/>
    </row>
    <row r="104" spans="1:23">
      <c r="E104" s="229"/>
      <c r="F104" s="229"/>
      <c r="G104" s="229"/>
      <c r="H104" s="229"/>
      <c r="L104" s="529"/>
      <c r="M104" s="529"/>
      <c r="N104" s="529"/>
      <c r="O104" s="529"/>
    </row>
    <row r="105" spans="1:23">
      <c r="E105" s="229"/>
      <c r="F105" s="229"/>
      <c r="G105" s="229"/>
      <c r="H105" s="229"/>
      <c r="L105" s="529"/>
      <c r="M105" s="529"/>
      <c r="N105" s="534"/>
      <c r="O105" s="529"/>
    </row>
    <row r="106" spans="1:23">
      <c r="E106" s="229"/>
      <c r="F106" s="229"/>
      <c r="G106" s="229"/>
      <c r="H106" s="229"/>
      <c r="L106" s="529"/>
      <c r="M106" s="529"/>
      <c r="O106" s="529"/>
    </row>
    <row r="107" spans="1:23">
      <c r="E107" s="229"/>
      <c r="F107" s="229"/>
      <c r="G107" s="229"/>
      <c r="H107" s="229"/>
      <c r="L107" s="529"/>
      <c r="M107" s="529"/>
      <c r="O107" s="535"/>
    </row>
    <row r="108" spans="1:23">
      <c r="E108" s="229"/>
      <c r="F108" s="229"/>
      <c r="G108" s="229"/>
      <c r="H108" s="229"/>
      <c r="L108" s="534"/>
      <c r="M108" s="534"/>
    </row>
    <row r="109" spans="1:23">
      <c r="E109" s="229"/>
      <c r="F109" s="229"/>
      <c r="G109" s="229"/>
      <c r="H109" s="229"/>
    </row>
    <row r="111" spans="1:23">
      <c r="B111" s="537"/>
      <c r="C111" s="537"/>
    </row>
    <row r="112" spans="1:23" s="499" customFormat="1">
      <c r="A112" s="537"/>
      <c r="B112" s="537"/>
      <c r="C112" s="537"/>
      <c r="D112" s="229"/>
      <c r="F112" s="229"/>
      <c r="G112" s="229"/>
      <c r="I112" s="229"/>
      <c r="J112" s="229"/>
      <c r="K112" s="229"/>
      <c r="L112" s="229"/>
      <c r="M112" s="229"/>
      <c r="N112" s="229"/>
      <c r="O112" s="229"/>
      <c r="P112" s="229"/>
      <c r="Q112" s="229"/>
      <c r="R112" s="229"/>
      <c r="S112" s="229"/>
      <c r="T112" s="229"/>
      <c r="U112" s="229"/>
      <c r="V112" s="229"/>
      <c r="W112" s="229"/>
    </row>
    <row r="113" spans="1:23" s="499" customFormat="1">
      <c r="A113" s="537"/>
      <c r="B113" s="537"/>
      <c r="C113" s="537"/>
      <c r="D113" s="229"/>
      <c r="F113" s="229"/>
      <c r="G113" s="229"/>
      <c r="I113" s="229"/>
      <c r="J113" s="229"/>
      <c r="K113" s="229"/>
      <c r="L113" s="229"/>
      <c r="M113" s="229"/>
      <c r="N113" s="229"/>
      <c r="O113" s="229"/>
      <c r="P113" s="229"/>
      <c r="Q113" s="229"/>
      <c r="R113" s="229"/>
      <c r="S113" s="229"/>
      <c r="T113" s="229"/>
      <c r="U113" s="229"/>
      <c r="V113" s="229"/>
      <c r="W113" s="229"/>
    </row>
    <row r="114" spans="1:23" s="499" customFormat="1">
      <c r="A114" s="537"/>
      <c r="B114" s="537"/>
      <c r="C114" s="537"/>
      <c r="D114" s="229"/>
      <c r="E114" s="229"/>
      <c r="G114" s="538"/>
      <c r="I114" s="229"/>
      <c r="J114" s="229"/>
      <c r="K114" s="229"/>
      <c r="L114" s="229"/>
      <c r="M114" s="229"/>
      <c r="N114" s="229"/>
      <c r="O114" s="229"/>
      <c r="P114" s="229"/>
      <c r="Q114" s="229"/>
      <c r="R114" s="229"/>
      <c r="S114" s="229"/>
      <c r="T114" s="229"/>
      <c r="U114" s="229"/>
      <c r="V114" s="229"/>
      <c r="W114" s="229"/>
    </row>
    <row r="115" spans="1:23" s="499" customFormat="1">
      <c r="A115" s="229"/>
      <c r="B115" s="229"/>
      <c r="C115" s="229"/>
      <c r="D115" s="229"/>
      <c r="F115" s="229"/>
      <c r="G115" s="229"/>
      <c r="I115" s="229"/>
      <c r="J115" s="229"/>
      <c r="K115" s="229"/>
      <c r="L115" s="229"/>
      <c r="M115" s="229"/>
      <c r="N115" s="229"/>
      <c r="O115" s="229"/>
      <c r="P115" s="229"/>
      <c r="Q115" s="229"/>
      <c r="R115" s="229"/>
      <c r="S115" s="229"/>
      <c r="T115" s="229"/>
      <c r="U115" s="229"/>
      <c r="V115" s="229"/>
      <c r="W115" s="229"/>
    </row>
    <row r="116" spans="1:23" s="499" customFormat="1">
      <c r="A116" s="229"/>
      <c r="B116" s="229"/>
      <c r="C116" s="229"/>
      <c r="D116" s="229"/>
      <c r="F116" s="229"/>
      <c r="G116" s="229"/>
      <c r="I116" s="229"/>
      <c r="J116" s="229"/>
      <c r="K116" s="229"/>
      <c r="L116" s="229"/>
      <c r="M116" s="229"/>
      <c r="N116" s="229"/>
      <c r="O116" s="229"/>
      <c r="P116" s="229"/>
      <c r="Q116" s="229"/>
      <c r="R116" s="229"/>
      <c r="S116" s="229"/>
      <c r="T116" s="229"/>
      <c r="U116" s="229"/>
      <c r="V116" s="229"/>
      <c r="W116" s="229"/>
    </row>
    <row r="117" spans="1:23" s="499" customFormat="1">
      <c r="A117" s="229"/>
      <c r="B117" s="229"/>
      <c r="C117" s="229"/>
      <c r="D117" s="229"/>
      <c r="F117" s="538"/>
      <c r="I117" s="229"/>
      <c r="J117" s="229"/>
      <c r="K117" s="229"/>
      <c r="L117" s="229"/>
      <c r="M117" s="229"/>
      <c r="N117" s="229"/>
      <c r="O117" s="229"/>
      <c r="P117" s="229"/>
      <c r="Q117" s="229"/>
      <c r="R117" s="229"/>
      <c r="S117" s="229"/>
      <c r="T117" s="229"/>
      <c r="U117" s="229"/>
      <c r="V117" s="229"/>
      <c r="W117" s="229"/>
    </row>
    <row r="118" spans="1:23">
      <c r="F118" s="229"/>
    </row>
    <row r="119" spans="1:23" s="499" customFormat="1" ht="13.2" customHeight="1">
      <c r="A119" s="229"/>
      <c r="B119" s="229"/>
      <c r="C119" s="229"/>
      <c r="D119" s="229"/>
      <c r="F119" s="229"/>
      <c r="I119" s="229"/>
      <c r="J119" s="229"/>
      <c r="K119" s="229"/>
      <c r="L119" s="229"/>
      <c r="M119" s="229"/>
      <c r="N119" s="229"/>
      <c r="O119" s="229"/>
      <c r="P119" s="229"/>
      <c r="Q119" s="229"/>
      <c r="R119" s="229"/>
      <c r="S119" s="229"/>
      <c r="T119" s="229"/>
      <c r="U119" s="229"/>
      <c r="V119" s="229"/>
      <c r="W119" s="229"/>
    </row>
    <row r="120" spans="1:23" s="499" customFormat="1">
      <c r="A120" s="229"/>
      <c r="B120" s="229"/>
      <c r="C120" s="229"/>
      <c r="D120" s="229"/>
      <c r="F120" s="229"/>
      <c r="I120" s="229"/>
      <c r="J120" s="229"/>
      <c r="K120" s="229"/>
      <c r="L120" s="229"/>
      <c r="M120" s="229"/>
      <c r="N120" s="229"/>
      <c r="O120" s="229"/>
      <c r="P120" s="229"/>
      <c r="Q120" s="229"/>
      <c r="R120" s="229"/>
      <c r="S120" s="229"/>
      <c r="T120" s="229"/>
      <c r="U120" s="229"/>
      <c r="V120" s="229"/>
      <c r="W120" s="229"/>
    </row>
    <row r="121" spans="1:23" s="499" customFormat="1">
      <c r="A121" s="229"/>
      <c r="B121" s="229"/>
      <c r="C121" s="229"/>
      <c r="D121" s="229"/>
      <c r="I121" s="229"/>
      <c r="J121" s="229"/>
      <c r="K121" s="229"/>
      <c r="L121" s="229"/>
      <c r="M121" s="229"/>
      <c r="N121" s="229"/>
      <c r="O121" s="229"/>
      <c r="P121" s="229"/>
      <c r="Q121" s="229"/>
      <c r="R121" s="229"/>
      <c r="S121" s="229"/>
      <c r="T121" s="229"/>
      <c r="U121" s="229"/>
      <c r="V121" s="229"/>
      <c r="W121" s="229"/>
    </row>
    <row r="122" spans="1:23" s="499" customFormat="1">
      <c r="A122" s="229"/>
      <c r="B122" s="229"/>
      <c r="C122" s="229"/>
      <c r="D122" s="229"/>
      <c r="E122" s="229"/>
      <c r="F122" s="229"/>
      <c r="I122" s="229"/>
      <c r="J122" s="229"/>
      <c r="K122" s="229"/>
      <c r="L122" s="229"/>
      <c r="M122" s="229"/>
      <c r="N122" s="229"/>
      <c r="O122" s="229"/>
      <c r="P122" s="229"/>
      <c r="Q122" s="229"/>
      <c r="R122" s="229"/>
      <c r="S122" s="229"/>
      <c r="T122" s="229"/>
      <c r="U122" s="229"/>
      <c r="V122" s="229"/>
      <c r="W122" s="229"/>
    </row>
    <row r="123" spans="1:23" s="499" customFormat="1">
      <c r="A123" s="229"/>
      <c r="B123" s="229"/>
      <c r="C123" s="229"/>
      <c r="D123" s="229"/>
      <c r="E123" s="229"/>
      <c r="I123" s="229"/>
      <c r="J123" s="229"/>
      <c r="K123" s="229"/>
      <c r="L123" s="229"/>
      <c r="M123" s="229"/>
      <c r="N123" s="229"/>
      <c r="O123" s="229"/>
      <c r="P123" s="229"/>
      <c r="Q123" s="229"/>
      <c r="R123" s="229"/>
      <c r="S123" s="229"/>
      <c r="T123" s="229"/>
      <c r="U123" s="229"/>
      <c r="V123" s="229"/>
      <c r="W123" s="229"/>
    </row>
    <row r="124" spans="1:23" s="499" customFormat="1">
      <c r="A124" s="229"/>
      <c r="B124" s="229"/>
      <c r="C124" s="229"/>
      <c r="D124" s="229"/>
      <c r="E124" s="229"/>
      <c r="I124" s="229"/>
      <c r="J124" s="229"/>
      <c r="K124" s="229"/>
      <c r="L124" s="229"/>
      <c r="M124" s="229"/>
      <c r="N124" s="229"/>
      <c r="O124" s="229"/>
      <c r="P124" s="229"/>
      <c r="Q124" s="229"/>
      <c r="R124" s="229"/>
      <c r="S124" s="229"/>
      <c r="T124" s="229"/>
      <c r="U124" s="229"/>
      <c r="V124" s="229"/>
      <c r="W124" s="229"/>
    </row>
    <row r="125" spans="1:23" s="499" customFormat="1">
      <c r="A125" s="229"/>
      <c r="B125" s="229"/>
      <c r="C125" s="229"/>
      <c r="D125" s="229"/>
      <c r="E125" s="229"/>
      <c r="I125" s="229"/>
      <c r="J125" s="229"/>
      <c r="K125" s="229"/>
      <c r="L125" s="229"/>
      <c r="M125" s="229"/>
      <c r="N125" s="229"/>
      <c r="O125" s="229"/>
      <c r="P125" s="229"/>
      <c r="Q125" s="229"/>
      <c r="R125" s="229"/>
      <c r="S125" s="229"/>
      <c r="T125" s="229"/>
      <c r="U125" s="229"/>
      <c r="V125" s="229"/>
      <c r="W125" s="229"/>
    </row>
    <row r="126" spans="1:23" s="499" customFormat="1">
      <c r="A126" s="229"/>
      <c r="B126" s="229"/>
      <c r="C126" s="229"/>
      <c r="D126" s="229"/>
      <c r="E126" s="229"/>
      <c r="I126" s="229"/>
      <c r="J126" s="229"/>
      <c r="K126" s="229"/>
      <c r="L126" s="229"/>
      <c r="M126" s="229"/>
      <c r="N126" s="229"/>
      <c r="O126" s="229"/>
      <c r="P126" s="229"/>
      <c r="Q126" s="229"/>
      <c r="R126" s="229"/>
      <c r="S126" s="229"/>
      <c r="T126" s="229"/>
      <c r="U126" s="229"/>
      <c r="V126" s="229"/>
      <c r="W126" s="229"/>
    </row>
    <row r="127" spans="1:23" s="499" customFormat="1">
      <c r="A127" s="229"/>
      <c r="B127" s="229"/>
      <c r="C127" s="229"/>
      <c r="D127" s="229"/>
      <c r="E127" s="229"/>
      <c r="I127" s="229"/>
      <c r="J127" s="229"/>
      <c r="K127" s="229"/>
      <c r="L127" s="229"/>
      <c r="M127" s="229"/>
      <c r="N127" s="229"/>
      <c r="O127" s="229"/>
      <c r="P127" s="229"/>
      <c r="Q127" s="229"/>
      <c r="R127" s="229"/>
      <c r="S127" s="229"/>
      <c r="T127" s="229"/>
      <c r="U127" s="229"/>
      <c r="V127" s="229"/>
      <c r="W127" s="229"/>
    </row>
    <row r="128" spans="1:23" s="499" customFormat="1">
      <c r="A128" s="229"/>
      <c r="B128" s="229"/>
      <c r="C128" s="229"/>
      <c r="D128" s="229"/>
      <c r="E128" s="229"/>
      <c r="I128" s="229"/>
      <c r="J128" s="229"/>
      <c r="K128" s="229"/>
      <c r="L128" s="229"/>
      <c r="M128" s="229"/>
      <c r="N128" s="229"/>
      <c r="O128" s="229"/>
      <c r="P128" s="229"/>
      <c r="Q128" s="229"/>
      <c r="R128" s="229"/>
      <c r="S128" s="229"/>
      <c r="T128" s="229"/>
      <c r="U128" s="229"/>
      <c r="V128" s="229"/>
      <c r="W128" s="229"/>
    </row>
    <row r="129" spans="1:23" s="499" customFormat="1">
      <c r="A129" s="229"/>
      <c r="B129" s="229"/>
      <c r="C129" s="229"/>
      <c r="D129" s="229"/>
      <c r="E129" s="229"/>
      <c r="I129" s="229"/>
      <c r="J129" s="229"/>
      <c r="K129" s="229"/>
      <c r="L129" s="229"/>
      <c r="M129" s="229"/>
      <c r="N129" s="229"/>
      <c r="O129" s="229"/>
      <c r="P129" s="229"/>
      <c r="Q129" s="229"/>
      <c r="R129" s="229"/>
      <c r="S129" s="229"/>
      <c r="T129" s="229"/>
      <c r="U129" s="229"/>
      <c r="V129" s="229"/>
      <c r="W129" s="229"/>
    </row>
    <row r="130" spans="1:23" s="499" customFormat="1">
      <c r="A130" s="229"/>
      <c r="B130" s="229"/>
      <c r="C130" s="229"/>
      <c r="D130" s="229"/>
      <c r="E130" s="229"/>
      <c r="I130" s="229"/>
      <c r="J130" s="229"/>
      <c r="K130" s="229"/>
      <c r="L130" s="229"/>
      <c r="M130" s="229"/>
      <c r="N130" s="229"/>
      <c r="O130" s="229"/>
      <c r="P130" s="229"/>
      <c r="Q130" s="229"/>
      <c r="R130" s="229"/>
      <c r="S130" s="229"/>
      <c r="T130" s="229"/>
      <c r="U130" s="229"/>
      <c r="V130" s="229"/>
      <c r="W130" s="229"/>
    </row>
    <row r="131" spans="1:23" s="499" customFormat="1">
      <c r="A131" s="229"/>
      <c r="B131" s="229"/>
      <c r="C131" s="229"/>
      <c r="D131" s="229"/>
      <c r="E131" s="229"/>
      <c r="I131" s="229"/>
      <c r="J131" s="229"/>
      <c r="K131" s="229"/>
      <c r="L131" s="229"/>
      <c r="M131" s="229"/>
      <c r="N131" s="229"/>
      <c r="O131" s="229"/>
      <c r="P131" s="229"/>
      <c r="Q131" s="229"/>
      <c r="R131" s="229"/>
      <c r="S131" s="229"/>
      <c r="T131" s="229"/>
      <c r="U131" s="229"/>
      <c r="V131" s="229"/>
      <c r="W131" s="229"/>
    </row>
    <row r="132" spans="1:23" s="499" customFormat="1">
      <c r="A132" s="229"/>
      <c r="B132" s="229"/>
      <c r="C132" s="229"/>
      <c r="D132" s="229"/>
      <c r="E132" s="229"/>
      <c r="I132" s="229"/>
      <c r="J132" s="229"/>
      <c r="K132" s="229"/>
      <c r="L132" s="229"/>
      <c r="M132" s="229"/>
      <c r="N132" s="229"/>
      <c r="O132" s="229"/>
      <c r="P132" s="229"/>
      <c r="Q132" s="229"/>
      <c r="R132" s="229"/>
      <c r="S132" s="229"/>
      <c r="T132" s="229"/>
      <c r="U132" s="229"/>
      <c r="V132" s="229"/>
      <c r="W132" s="229"/>
    </row>
    <row r="133" spans="1:23" s="499" customFormat="1">
      <c r="A133" s="229"/>
      <c r="B133" s="229"/>
      <c r="C133" s="229"/>
      <c r="D133" s="229"/>
      <c r="E133" s="229"/>
      <c r="I133" s="229"/>
      <c r="J133" s="229"/>
      <c r="K133" s="229"/>
      <c r="L133" s="229"/>
      <c r="M133" s="229"/>
      <c r="N133" s="229"/>
      <c r="O133" s="229"/>
      <c r="P133" s="229"/>
      <c r="Q133" s="229"/>
      <c r="R133" s="229"/>
      <c r="S133" s="229"/>
      <c r="T133" s="229"/>
      <c r="U133" s="229"/>
      <c r="V133" s="229"/>
      <c r="W133" s="229"/>
    </row>
    <row r="134" spans="1:23" s="499" customFormat="1">
      <c r="A134" s="229"/>
      <c r="B134" s="229"/>
      <c r="C134" s="229"/>
      <c r="D134" s="229"/>
      <c r="E134" s="229"/>
      <c r="I134" s="229"/>
      <c r="J134" s="229"/>
      <c r="K134" s="229"/>
      <c r="L134" s="229"/>
      <c r="M134" s="229"/>
      <c r="N134" s="229"/>
      <c r="O134" s="229"/>
      <c r="P134" s="229"/>
      <c r="Q134" s="229"/>
      <c r="R134" s="229"/>
      <c r="S134" s="229"/>
      <c r="T134" s="229"/>
      <c r="U134" s="229"/>
      <c r="V134" s="229"/>
      <c r="W134" s="229"/>
    </row>
    <row r="135" spans="1:23" s="499" customFormat="1">
      <c r="A135" s="229"/>
      <c r="B135" s="229"/>
      <c r="C135" s="229"/>
      <c r="D135" s="229"/>
      <c r="E135" s="229"/>
      <c r="I135" s="229"/>
      <c r="J135" s="229"/>
      <c r="K135" s="229"/>
      <c r="L135" s="229"/>
      <c r="M135" s="229"/>
      <c r="N135" s="229"/>
      <c r="O135" s="229"/>
      <c r="P135" s="229"/>
      <c r="Q135" s="229"/>
      <c r="R135" s="229"/>
      <c r="S135" s="229"/>
      <c r="T135" s="229"/>
      <c r="U135" s="229"/>
      <c r="V135" s="229"/>
      <c r="W135" s="229"/>
    </row>
    <row r="136" spans="1:23" s="499" customFormat="1">
      <c r="A136" s="229"/>
      <c r="B136" s="229"/>
      <c r="C136" s="229"/>
      <c r="D136" s="229"/>
      <c r="E136" s="229"/>
      <c r="I136" s="229"/>
      <c r="J136" s="229"/>
      <c r="K136" s="229"/>
      <c r="L136" s="229"/>
      <c r="M136" s="229"/>
      <c r="N136" s="229"/>
      <c r="O136" s="229"/>
      <c r="P136" s="229"/>
      <c r="Q136" s="229"/>
      <c r="R136" s="229"/>
      <c r="S136" s="229"/>
      <c r="T136" s="229"/>
      <c r="U136" s="229"/>
      <c r="V136" s="229"/>
      <c r="W136" s="229"/>
    </row>
    <row r="137" spans="1:23" s="499" customFormat="1">
      <c r="A137" s="229"/>
      <c r="B137" s="229"/>
      <c r="C137" s="229"/>
      <c r="D137" s="229"/>
      <c r="E137" s="229"/>
      <c r="I137" s="229"/>
      <c r="J137" s="229"/>
      <c r="K137" s="229"/>
      <c r="L137" s="229"/>
      <c r="M137" s="229"/>
      <c r="N137" s="229"/>
      <c r="O137" s="229"/>
      <c r="P137" s="229"/>
      <c r="Q137" s="229"/>
      <c r="R137" s="229"/>
      <c r="S137" s="229"/>
      <c r="T137" s="229"/>
      <c r="U137" s="229"/>
      <c r="V137" s="229"/>
      <c r="W137" s="229"/>
    </row>
    <row r="138" spans="1:23" s="499" customFormat="1">
      <c r="A138" s="229"/>
      <c r="B138" s="229"/>
      <c r="C138" s="229"/>
      <c r="D138" s="229"/>
      <c r="E138" s="229"/>
      <c r="I138" s="229"/>
      <c r="J138" s="229"/>
      <c r="K138" s="229"/>
      <c r="L138" s="229"/>
      <c r="M138" s="229"/>
      <c r="N138" s="229"/>
      <c r="O138" s="229"/>
      <c r="P138" s="229"/>
      <c r="Q138" s="229"/>
      <c r="R138" s="229"/>
      <c r="S138" s="229"/>
      <c r="T138" s="229"/>
      <c r="U138" s="229"/>
      <c r="V138" s="229"/>
      <c r="W138" s="229"/>
    </row>
    <row r="139" spans="1:23" s="499" customFormat="1">
      <c r="A139" s="229"/>
      <c r="B139" s="229"/>
      <c r="C139" s="229"/>
      <c r="D139" s="229"/>
      <c r="E139" s="229"/>
      <c r="I139" s="229"/>
      <c r="J139" s="229"/>
      <c r="K139" s="229"/>
      <c r="L139" s="229"/>
      <c r="M139" s="229"/>
      <c r="N139" s="229"/>
      <c r="O139" s="229"/>
      <c r="P139" s="229"/>
      <c r="Q139" s="229"/>
      <c r="R139" s="229"/>
      <c r="S139" s="229"/>
      <c r="T139" s="229"/>
      <c r="U139" s="229"/>
      <c r="V139" s="229"/>
      <c r="W139" s="229"/>
    </row>
    <row r="140" spans="1:23" s="499" customFormat="1">
      <c r="A140" s="229"/>
      <c r="B140" s="229"/>
      <c r="C140" s="229"/>
      <c r="D140" s="229"/>
      <c r="E140" s="229"/>
      <c r="I140" s="229"/>
      <c r="J140" s="229"/>
      <c r="K140" s="229"/>
      <c r="L140" s="229"/>
      <c r="M140" s="229"/>
      <c r="N140" s="229"/>
      <c r="O140" s="229"/>
      <c r="P140" s="229"/>
      <c r="Q140" s="229"/>
      <c r="R140" s="229"/>
      <c r="S140" s="229"/>
      <c r="T140" s="229"/>
      <c r="U140" s="229"/>
      <c r="V140" s="229"/>
      <c r="W140" s="229"/>
    </row>
    <row r="141" spans="1:23" s="499" customFormat="1">
      <c r="A141" s="229"/>
      <c r="B141" s="229"/>
      <c r="C141" s="229"/>
      <c r="D141" s="229"/>
      <c r="E141" s="229"/>
      <c r="I141" s="229"/>
      <c r="J141" s="229"/>
      <c r="K141" s="229"/>
      <c r="L141" s="229"/>
      <c r="M141" s="229"/>
      <c r="N141" s="229"/>
      <c r="O141" s="229"/>
      <c r="P141" s="229"/>
      <c r="Q141" s="229"/>
      <c r="R141" s="229"/>
      <c r="S141" s="229"/>
      <c r="T141" s="229"/>
      <c r="U141" s="229"/>
      <c r="V141" s="229"/>
      <c r="W141" s="229"/>
    </row>
    <row r="142" spans="1:23" s="499" customFormat="1">
      <c r="A142" s="229"/>
      <c r="B142" s="229"/>
      <c r="C142" s="229"/>
      <c r="D142" s="229"/>
      <c r="E142" s="229"/>
      <c r="I142" s="229"/>
      <c r="J142" s="229"/>
      <c r="K142" s="229"/>
      <c r="L142" s="229"/>
      <c r="M142" s="229"/>
      <c r="N142" s="229"/>
      <c r="O142" s="229"/>
      <c r="P142" s="229"/>
      <c r="Q142" s="229"/>
      <c r="R142" s="229"/>
      <c r="S142" s="229"/>
      <c r="T142" s="229"/>
      <c r="U142" s="229"/>
      <c r="V142" s="229"/>
      <c r="W142" s="229"/>
    </row>
    <row r="143" spans="1:23" s="499" customFormat="1">
      <c r="A143" s="229"/>
      <c r="B143" s="229"/>
      <c r="C143" s="229"/>
      <c r="D143" s="229"/>
      <c r="E143" s="229"/>
      <c r="I143" s="229"/>
      <c r="J143" s="229"/>
      <c r="K143" s="229"/>
      <c r="L143" s="229"/>
      <c r="M143" s="229"/>
      <c r="N143" s="229"/>
      <c r="O143" s="229"/>
      <c r="P143" s="229"/>
      <c r="Q143" s="229"/>
      <c r="R143" s="229"/>
      <c r="S143" s="229"/>
      <c r="T143" s="229"/>
      <c r="U143" s="229"/>
      <c r="V143" s="229"/>
      <c r="W143" s="229"/>
    </row>
    <row r="144" spans="1:23" s="499" customFormat="1">
      <c r="A144" s="229"/>
      <c r="B144" s="229"/>
      <c r="C144" s="229"/>
      <c r="D144" s="229"/>
      <c r="E144" s="229"/>
      <c r="I144" s="229"/>
      <c r="J144" s="229"/>
      <c r="K144" s="229"/>
      <c r="L144" s="229"/>
      <c r="M144" s="229"/>
      <c r="N144" s="229"/>
      <c r="O144" s="229"/>
      <c r="P144" s="229"/>
      <c r="Q144" s="229"/>
      <c r="R144" s="229"/>
      <c r="S144" s="229"/>
      <c r="T144" s="229"/>
      <c r="U144" s="229"/>
      <c r="V144" s="229"/>
      <c r="W144" s="229"/>
    </row>
    <row r="145" spans="1:23" s="499" customFormat="1">
      <c r="A145" s="229"/>
      <c r="B145" s="229"/>
      <c r="C145" s="229"/>
      <c r="D145" s="229"/>
      <c r="E145" s="229"/>
      <c r="I145" s="229"/>
      <c r="J145" s="229"/>
      <c r="K145" s="229"/>
      <c r="L145" s="229"/>
      <c r="M145" s="229"/>
      <c r="N145" s="229"/>
      <c r="O145" s="229"/>
      <c r="P145" s="229"/>
      <c r="Q145" s="229"/>
      <c r="R145" s="229"/>
      <c r="S145" s="229"/>
      <c r="T145" s="229"/>
      <c r="U145" s="229"/>
      <c r="V145" s="229"/>
      <c r="W145" s="229"/>
    </row>
    <row r="146" spans="1:23" s="499" customFormat="1">
      <c r="A146" s="229"/>
      <c r="B146" s="229"/>
      <c r="C146" s="229"/>
      <c r="D146" s="229"/>
      <c r="E146" s="229"/>
      <c r="I146" s="229"/>
      <c r="J146" s="229"/>
      <c r="K146" s="229"/>
      <c r="L146" s="229"/>
      <c r="M146" s="229"/>
      <c r="N146" s="229"/>
      <c r="O146" s="229"/>
      <c r="P146" s="229"/>
      <c r="Q146" s="229"/>
      <c r="R146" s="229"/>
      <c r="S146" s="229"/>
      <c r="T146" s="229"/>
      <c r="U146" s="229"/>
      <c r="V146" s="229"/>
      <c r="W146" s="229"/>
    </row>
    <row r="147" spans="1:23" s="499" customFormat="1">
      <c r="A147" s="229"/>
      <c r="B147" s="229"/>
      <c r="C147" s="229"/>
      <c r="D147" s="229"/>
      <c r="E147" s="229"/>
      <c r="I147" s="229"/>
      <c r="J147" s="229"/>
      <c r="K147" s="229"/>
      <c r="L147" s="229"/>
      <c r="M147" s="229"/>
      <c r="N147" s="229"/>
      <c r="O147" s="229"/>
      <c r="P147" s="229"/>
      <c r="Q147" s="229"/>
      <c r="R147" s="229"/>
      <c r="S147" s="229"/>
      <c r="T147" s="229"/>
      <c r="U147" s="229"/>
      <c r="V147" s="229"/>
      <c r="W147" s="229"/>
    </row>
    <row r="148" spans="1:23" s="499" customFormat="1">
      <c r="A148" s="229"/>
      <c r="B148" s="229"/>
      <c r="C148" s="229"/>
      <c r="D148" s="229"/>
      <c r="E148" s="229"/>
      <c r="I148" s="229"/>
      <c r="J148" s="229"/>
      <c r="K148" s="229"/>
      <c r="L148" s="229"/>
      <c r="M148" s="229"/>
      <c r="N148" s="229"/>
      <c r="O148" s="229"/>
      <c r="P148" s="229"/>
      <c r="Q148" s="229"/>
      <c r="R148" s="229"/>
      <c r="S148" s="229"/>
      <c r="T148" s="229"/>
      <c r="U148" s="229"/>
      <c r="V148" s="229"/>
      <c r="W148" s="229"/>
    </row>
    <row r="149" spans="1:23" s="499" customFormat="1">
      <c r="A149" s="229"/>
      <c r="B149" s="229"/>
      <c r="C149" s="229"/>
      <c r="D149" s="229"/>
      <c r="E149" s="229"/>
      <c r="I149" s="229"/>
      <c r="J149" s="229"/>
      <c r="K149" s="229"/>
      <c r="L149" s="229"/>
      <c r="M149" s="229"/>
      <c r="N149" s="229"/>
      <c r="O149" s="229"/>
      <c r="P149" s="229"/>
      <c r="Q149" s="229"/>
      <c r="R149" s="229"/>
      <c r="S149" s="229"/>
      <c r="T149" s="229"/>
      <c r="U149" s="229"/>
      <c r="V149" s="229"/>
      <c r="W149" s="229"/>
    </row>
    <row r="150" spans="1:23" s="499" customFormat="1">
      <c r="A150" s="229"/>
      <c r="B150" s="229"/>
      <c r="C150" s="229"/>
      <c r="D150" s="229"/>
      <c r="E150" s="229"/>
      <c r="I150" s="229"/>
      <c r="J150" s="229"/>
      <c r="K150" s="229"/>
      <c r="L150" s="229"/>
      <c r="M150" s="229"/>
      <c r="N150" s="229"/>
      <c r="O150" s="229"/>
      <c r="P150" s="229"/>
      <c r="Q150" s="229"/>
      <c r="R150" s="229"/>
      <c r="S150" s="229"/>
      <c r="T150" s="229"/>
      <c r="U150" s="229"/>
      <c r="V150" s="229"/>
      <c r="W150" s="229"/>
    </row>
    <row r="151" spans="1:23" s="499" customFormat="1">
      <c r="A151" s="229"/>
      <c r="B151" s="229"/>
      <c r="C151" s="229"/>
      <c r="D151" s="229"/>
      <c r="E151" s="229"/>
      <c r="I151" s="229"/>
      <c r="J151" s="229"/>
      <c r="K151" s="229"/>
      <c r="L151" s="229"/>
      <c r="M151" s="229"/>
      <c r="N151" s="229"/>
      <c r="O151" s="229"/>
      <c r="P151" s="229"/>
      <c r="Q151" s="229"/>
      <c r="R151" s="229"/>
      <c r="S151" s="229"/>
      <c r="T151" s="229"/>
      <c r="U151" s="229"/>
      <c r="V151" s="229"/>
      <c r="W151" s="229"/>
    </row>
    <row r="152" spans="1:23" s="499" customFormat="1">
      <c r="A152" s="229"/>
      <c r="B152" s="229"/>
      <c r="C152" s="229"/>
      <c r="D152" s="229"/>
      <c r="E152" s="229"/>
      <c r="I152" s="229"/>
      <c r="J152" s="229"/>
      <c r="K152" s="229"/>
      <c r="L152" s="229"/>
      <c r="M152" s="229"/>
      <c r="N152" s="229"/>
      <c r="O152" s="229"/>
      <c r="P152" s="229"/>
      <c r="Q152" s="229"/>
      <c r="R152" s="229"/>
      <c r="S152" s="229"/>
      <c r="T152" s="229"/>
      <c r="U152" s="229"/>
      <c r="V152" s="229"/>
      <c r="W152" s="229"/>
    </row>
    <row r="153" spans="1:23" s="499" customFormat="1">
      <c r="A153" s="229"/>
      <c r="B153" s="229"/>
      <c r="C153" s="229"/>
      <c r="D153" s="229"/>
      <c r="E153" s="229"/>
      <c r="I153" s="229"/>
      <c r="J153" s="229"/>
      <c r="K153" s="229"/>
      <c r="L153" s="229"/>
      <c r="M153" s="229"/>
      <c r="N153" s="229"/>
      <c r="O153" s="229"/>
      <c r="P153" s="229"/>
      <c r="Q153" s="229"/>
      <c r="R153" s="229"/>
      <c r="S153" s="229"/>
      <c r="T153" s="229"/>
      <c r="U153" s="229"/>
      <c r="V153" s="229"/>
      <c r="W153" s="229"/>
    </row>
    <row r="154" spans="1:23" s="499" customFormat="1">
      <c r="A154" s="229"/>
      <c r="B154" s="229"/>
      <c r="C154" s="229"/>
      <c r="D154" s="229"/>
      <c r="E154" s="229"/>
      <c r="I154" s="229"/>
      <c r="J154" s="229"/>
      <c r="K154" s="229"/>
      <c r="L154" s="229"/>
      <c r="M154" s="229"/>
      <c r="N154" s="229"/>
      <c r="O154" s="229"/>
      <c r="P154" s="229"/>
      <c r="Q154" s="229"/>
      <c r="R154" s="229"/>
      <c r="S154" s="229"/>
      <c r="T154" s="229"/>
      <c r="U154" s="229"/>
      <c r="V154" s="229"/>
      <c r="W154" s="229"/>
    </row>
    <row r="155" spans="1:23" s="499" customFormat="1">
      <c r="A155" s="229"/>
      <c r="B155" s="229"/>
      <c r="C155" s="229"/>
      <c r="D155" s="229"/>
      <c r="E155" s="229"/>
      <c r="I155" s="229"/>
      <c r="J155" s="229"/>
      <c r="K155" s="229"/>
      <c r="L155" s="229"/>
      <c r="M155" s="229"/>
      <c r="N155" s="229"/>
      <c r="O155" s="229"/>
      <c r="P155" s="229"/>
      <c r="Q155" s="229"/>
      <c r="R155" s="229"/>
      <c r="S155" s="229"/>
      <c r="T155" s="229"/>
      <c r="U155" s="229"/>
      <c r="V155" s="229"/>
      <c r="W155" s="229"/>
    </row>
    <row r="156" spans="1:23" s="499" customFormat="1">
      <c r="A156" s="229"/>
      <c r="B156" s="229"/>
      <c r="C156" s="229"/>
      <c r="D156" s="229"/>
      <c r="E156" s="229"/>
      <c r="I156" s="229"/>
      <c r="J156" s="229"/>
      <c r="K156" s="229"/>
      <c r="L156" s="229"/>
      <c r="M156" s="229"/>
      <c r="N156" s="229"/>
      <c r="O156" s="229"/>
      <c r="P156" s="229"/>
      <c r="Q156" s="229"/>
      <c r="R156" s="229"/>
      <c r="S156" s="229"/>
      <c r="T156" s="229"/>
      <c r="U156" s="229"/>
      <c r="V156" s="229"/>
      <c r="W156" s="229"/>
    </row>
    <row r="157" spans="1:23" s="499" customFormat="1">
      <c r="A157" s="229"/>
      <c r="B157" s="229"/>
      <c r="C157" s="229"/>
      <c r="D157" s="229"/>
      <c r="E157" s="229"/>
      <c r="I157" s="229"/>
      <c r="J157" s="229"/>
      <c r="K157" s="229"/>
      <c r="L157" s="229"/>
      <c r="M157" s="229"/>
      <c r="N157" s="229"/>
      <c r="O157" s="229"/>
      <c r="P157" s="229"/>
      <c r="Q157" s="229"/>
      <c r="R157" s="229"/>
      <c r="S157" s="229"/>
      <c r="T157" s="229"/>
      <c r="U157" s="229"/>
      <c r="V157" s="229"/>
      <c r="W157" s="229"/>
    </row>
    <row r="158" spans="1:23" s="499" customFormat="1">
      <c r="A158" s="229"/>
      <c r="B158" s="229"/>
      <c r="C158" s="229"/>
      <c r="D158" s="229"/>
      <c r="E158" s="229"/>
      <c r="I158" s="229"/>
      <c r="J158" s="229"/>
      <c r="K158" s="229"/>
      <c r="L158" s="229"/>
      <c r="M158" s="229"/>
      <c r="N158" s="229"/>
      <c r="O158" s="229"/>
      <c r="P158" s="229"/>
      <c r="Q158" s="229"/>
      <c r="R158" s="229"/>
      <c r="S158" s="229"/>
      <c r="T158" s="229"/>
      <c r="U158" s="229"/>
      <c r="V158" s="229"/>
      <c r="W158" s="229"/>
    </row>
    <row r="159" spans="1:23" s="499" customFormat="1">
      <c r="A159" s="229"/>
      <c r="B159" s="229"/>
      <c r="C159" s="229"/>
      <c r="D159" s="229"/>
      <c r="E159" s="229"/>
      <c r="I159" s="229"/>
      <c r="J159" s="229"/>
      <c r="K159" s="229"/>
      <c r="L159" s="229"/>
      <c r="M159" s="229"/>
      <c r="N159" s="229"/>
      <c r="O159" s="229"/>
      <c r="P159" s="229"/>
      <c r="Q159" s="229"/>
      <c r="R159" s="229"/>
      <c r="S159" s="229"/>
      <c r="T159" s="229"/>
      <c r="U159" s="229"/>
      <c r="V159" s="229"/>
      <c r="W159" s="229"/>
    </row>
    <row r="160" spans="1:23" s="499" customFormat="1">
      <c r="A160" s="229"/>
      <c r="B160" s="229"/>
      <c r="C160" s="229"/>
      <c r="D160" s="229"/>
      <c r="E160" s="229"/>
      <c r="I160" s="229"/>
      <c r="J160" s="229"/>
      <c r="K160" s="229"/>
      <c r="L160" s="229"/>
      <c r="M160" s="229"/>
      <c r="N160" s="229"/>
      <c r="O160" s="229"/>
      <c r="P160" s="229"/>
      <c r="Q160" s="229"/>
      <c r="R160" s="229"/>
      <c r="S160" s="229"/>
      <c r="T160" s="229"/>
      <c r="U160" s="229"/>
      <c r="V160" s="229"/>
      <c r="W160" s="229"/>
    </row>
    <row r="161" spans="1:23" s="499" customFormat="1">
      <c r="A161" s="229"/>
      <c r="B161" s="229"/>
      <c r="C161" s="229"/>
      <c r="D161" s="229"/>
      <c r="E161" s="229"/>
      <c r="I161" s="229"/>
      <c r="J161" s="229"/>
      <c r="K161" s="229"/>
      <c r="L161" s="229"/>
      <c r="M161" s="229"/>
      <c r="N161" s="229"/>
      <c r="O161" s="229"/>
      <c r="P161" s="229"/>
      <c r="Q161" s="229"/>
      <c r="R161" s="229"/>
      <c r="S161" s="229"/>
      <c r="T161" s="229"/>
      <c r="U161" s="229"/>
      <c r="V161" s="229"/>
      <c r="W161" s="229"/>
    </row>
    <row r="162" spans="1:23" s="499" customFormat="1">
      <c r="A162" s="229"/>
      <c r="B162" s="229"/>
      <c r="C162" s="229"/>
      <c r="D162" s="229"/>
      <c r="E162" s="229"/>
      <c r="I162" s="229"/>
      <c r="J162" s="229"/>
      <c r="K162" s="229"/>
      <c r="L162" s="229"/>
      <c r="M162" s="229"/>
      <c r="N162" s="229"/>
      <c r="O162" s="229"/>
      <c r="P162" s="229"/>
      <c r="Q162" s="229"/>
      <c r="R162" s="229"/>
      <c r="S162" s="229"/>
      <c r="T162" s="229"/>
      <c r="U162" s="229"/>
      <c r="V162" s="229"/>
      <c r="W162" s="229"/>
    </row>
    <row r="163" spans="1:23" s="499" customFormat="1">
      <c r="A163" s="229"/>
      <c r="B163" s="229"/>
      <c r="C163" s="229"/>
      <c r="D163" s="229"/>
      <c r="E163" s="229"/>
      <c r="I163" s="229"/>
      <c r="J163" s="229"/>
      <c r="K163" s="229"/>
      <c r="L163" s="229"/>
      <c r="M163" s="229"/>
      <c r="N163" s="229"/>
      <c r="O163" s="229"/>
      <c r="P163" s="229"/>
      <c r="Q163" s="229"/>
      <c r="R163" s="229"/>
      <c r="S163" s="229"/>
      <c r="T163" s="229"/>
      <c r="U163" s="229"/>
      <c r="V163" s="229"/>
      <c r="W163" s="229"/>
    </row>
    <row r="164" spans="1:23" s="499" customFormat="1">
      <c r="A164" s="229"/>
      <c r="B164" s="229"/>
      <c r="C164" s="229"/>
      <c r="D164" s="229"/>
      <c r="E164" s="229"/>
      <c r="I164" s="229"/>
      <c r="J164" s="229"/>
      <c r="K164" s="229"/>
      <c r="L164" s="229"/>
      <c r="M164" s="229"/>
      <c r="N164" s="229"/>
      <c r="O164" s="229"/>
      <c r="P164" s="229"/>
      <c r="Q164" s="229"/>
      <c r="R164" s="229"/>
      <c r="S164" s="229"/>
      <c r="T164" s="229"/>
      <c r="U164" s="229"/>
      <c r="V164" s="229"/>
      <c r="W164" s="229"/>
    </row>
    <row r="165" spans="1:23" s="499" customFormat="1">
      <c r="A165" s="229"/>
      <c r="B165" s="229"/>
      <c r="C165" s="229"/>
      <c r="D165" s="229"/>
      <c r="E165" s="229"/>
      <c r="I165" s="229"/>
      <c r="J165" s="229"/>
      <c r="K165" s="229"/>
      <c r="L165" s="229"/>
      <c r="M165" s="229"/>
      <c r="N165" s="229"/>
      <c r="O165" s="229"/>
      <c r="P165" s="229"/>
      <c r="Q165" s="229"/>
      <c r="R165" s="229"/>
      <c r="S165" s="229"/>
      <c r="T165" s="229"/>
      <c r="U165" s="229"/>
      <c r="V165" s="229"/>
      <c r="W165" s="229"/>
    </row>
    <row r="166" spans="1:23" s="499" customFormat="1">
      <c r="A166" s="229"/>
      <c r="B166" s="229"/>
      <c r="C166" s="229"/>
      <c r="D166" s="229"/>
      <c r="E166" s="229"/>
      <c r="I166" s="229"/>
      <c r="J166" s="229"/>
      <c r="K166" s="229"/>
      <c r="L166" s="229"/>
      <c r="M166" s="229"/>
      <c r="N166" s="229"/>
      <c r="O166" s="229"/>
      <c r="P166" s="229"/>
      <c r="Q166" s="229"/>
      <c r="R166" s="229"/>
      <c r="S166" s="229"/>
      <c r="T166" s="229"/>
      <c r="U166" s="229"/>
      <c r="V166" s="229"/>
      <c r="W166" s="229"/>
    </row>
    <row r="167" spans="1:23" s="499" customFormat="1">
      <c r="A167" s="229"/>
      <c r="B167" s="229"/>
      <c r="C167" s="229"/>
      <c r="D167" s="229"/>
      <c r="E167" s="229"/>
      <c r="I167" s="229"/>
      <c r="J167" s="229"/>
      <c r="K167" s="229"/>
      <c r="L167" s="229"/>
      <c r="M167" s="229"/>
      <c r="N167" s="229"/>
      <c r="O167" s="229"/>
      <c r="P167" s="229"/>
      <c r="Q167" s="229"/>
      <c r="R167" s="229"/>
      <c r="S167" s="229"/>
      <c r="T167" s="229"/>
      <c r="U167" s="229"/>
      <c r="V167" s="229"/>
      <c r="W167" s="229"/>
    </row>
    <row r="168" spans="1:23" s="499" customFormat="1">
      <c r="A168" s="229"/>
      <c r="B168" s="229"/>
      <c r="C168" s="229"/>
      <c r="D168" s="229"/>
      <c r="E168" s="229"/>
      <c r="I168" s="229"/>
      <c r="J168" s="229"/>
      <c r="K168" s="229"/>
      <c r="L168" s="229"/>
      <c r="M168" s="229"/>
      <c r="N168" s="229"/>
      <c r="O168" s="229"/>
      <c r="P168" s="229"/>
      <c r="Q168" s="229"/>
      <c r="R168" s="229"/>
      <c r="S168" s="229"/>
      <c r="T168" s="229"/>
      <c r="U168" s="229"/>
      <c r="V168" s="229"/>
      <c r="W168" s="229"/>
    </row>
    <row r="169" spans="1:23" s="499" customFormat="1">
      <c r="A169" s="229"/>
      <c r="B169" s="229"/>
      <c r="C169" s="229"/>
      <c r="D169" s="229"/>
      <c r="E169" s="229"/>
      <c r="I169" s="229"/>
      <c r="J169" s="229"/>
      <c r="K169" s="229"/>
      <c r="L169" s="229"/>
      <c r="M169" s="229"/>
      <c r="N169" s="229"/>
      <c r="O169" s="229"/>
      <c r="P169" s="229"/>
      <c r="Q169" s="229"/>
      <c r="R169" s="229"/>
      <c r="S169" s="229"/>
      <c r="T169" s="229"/>
      <c r="U169" s="229"/>
      <c r="V169" s="229"/>
      <c r="W169" s="229"/>
    </row>
    <row r="170" spans="1:23" s="499" customFormat="1">
      <c r="A170" s="229"/>
      <c r="B170" s="229"/>
      <c r="C170" s="229"/>
      <c r="D170" s="229"/>
      <c r="E170" s="229"/>
      <c r="I170" s="229"/>
      <c r="J170" s="229"/>
      <c r="K170" s="229"/>
      <c r="L170" s="229"/>
      <c r="M170" s="229"/>
      <c r="N170" s="229"/>
      <c r="O170" s="229"/>
      <c r="P170" s="229"/>
      <c r="Q170" s="229"/>
      <c r="R170" s="229"/>
      <c r="S170" s="229"/>
      <c r="T170" s="229"/>
      <c r="U170" s="229"/>
      <c r="V170" s="229"/>
      <c r="W170" s="229"/>
    </row>
    <row r="171" spans="1:23" s="499" customFormat="1">
      <c r="A171" s="229"/>
      <c r="B171" s="229"/>
      <c r="C171" s="229"/>
      <c r="D171" s="229"/>
      <c r="E171" s="229"/>
      <c r="I171" s="229"/>
      <c r="J171" s="229"/>
      <c r="K171" s="229"/>
      <c r="L171" s="229"/>
      <c r="M171" s="229"/>
      <c r="N171" s="229"/>
      <c r="O171" s="229"/>
      <c r="P171" s="229"/>
      <c r="Q171" s="229"/>
      <c r="R171" s="229"/>
      <c r="S171" s="229"/>
      <c r="T171" s="229"/>
      <c r="U171" s="229"/>
      <c r="V171" s="229"/>
      <c r="W171" s="229"/>
    </row>
    <row r="172" spans="1:23" s="499" customFormat="1">
      <c r="A172" s="229"/>
      <c r="B172" s="229"/>
      <c r="C172" s="229"/>
      <c r="D172" s="229"/>
      <c r="E172" s="229"/>
      <c r="I172" s="229"/>
      <c r="J172" s="229"/>
      <c r="K172" s="229"/>
      <c r="L172" s="229"/>
      <c r="M172" s="229"/>
      <c r="N172" s="229"/>
      <c r="O172" s="229"/>
      <c r="P172" s="229"/>
      <c r="Q172" s="229"/>
      <c r="R172" s="229"/>
      <c r="S172" s="229"/>
      <c r="T172" s="229"/>
      <c r="U172" s="229"/>
      <c r="V172" s="229"/>
      <c r="W172" s="229"/>
    </row>
    <row r="173" spans="1:23" s="499" customFormat="1">
      <c r="A173" s="229"/>
      <c r="B173" s="229"/>
      <c r="C173" s="229"/>
      <c r="D173" s="229"/>
      <c r="E173" s="229"/>
      <c r="I173" s="229"/>
      <c r="J173" s="229"/>
      <c r="K173" s="229"/>
      <c r="L173" s="229"/>
      <c r="M173" s="229"/>
      <c r="N173" s="229"/>
      <c r="O173" s="229"/>
      <c r="P173" s="229"/>
      <c r="Q173" s="229"/>
      <c r="R173" s="229"/>
      <c r="S173" s="229"/>
      <c r="T173" s="229"/>
      <c r="U173" s="229"/>
      <c r="V173" s="229"/>
      <c r="W173" s="229"/>
    </row>
    <row r="174" spans="1:23" s="499" customFormat="1">
      <c r="A174" s="229"/>
      <c r="B174" s="229"/>
      <c r="C174" s="229"/>
      <c r="D174" s="229"/>
      <c r="E174" s="229"/>
      <c r="I174" s="229"/>
      <c r="J174" s="229"/>
      <c r="K174" s="229"/>
      <c r="L174" s="229"/>
      <c r="M174" s="229"/>
      <c r="N174" s="229"/>
      <c r="O174" s="229"/>
      <c r="P174" s="229"/>
      <c r="Q174" s="229"/>
      <c r="R174" s="229"/>
      <c r="S174" s="229"/>
      <c r="T174" s="229"/>
      <c r="U174" s="229"/>
      <c r="V174" s="229"/>
      <c r="W174" s="229"/>
    </row>
    <row r="175" spans="1:23" s="499" customFormat="1">
      <c r="A175" s="229"/>
      <c r="B175" s="229"/>
      <c r="C175" s="229"/>
      <c r="D175" s="229"/>
      <c r="E175" s="229"/>
      <c r="I175" s="229"/>
      <c r="J175" s="229"/>
      <c r="K175" s="229"/>
      <c r="L175" s="229"/>
      <c r="M175" s="229"/>
      <c r="N175" s="229"/>
      <c r="O175" s="229"/>
      <c r="P175" s="229"/>
      <c r="Q175" s="229"/>
      <c r="R175" s="229"/>
      <c r="S175" s="229"/>
      <c r="T175" s="229"/>
      <c r="U175" s="229"/>
      <c r="V175" s="229"/>
      <c r="W175" s="229"/>
    </row>
    <row r="176" spans="1:23" s="499" customFormat="1">
      <c r="A176" s="229"/>
      <c r="B176" s="229"/>
      <c r="C176" s="229"/>
      <c r="D176" s="229"/>
      <c r="E176" s="229"/>
      <c r="I176" s="229"/>
      <c r="J176" s="229"/>
      <c r="K176" s="229"/>
      <c r="L176" s="229"/>
      <c r="M176" s="229"/>
      <c r="N176" s="229"/>
      <c r="O176" s="229"/>
      <c r="P176" s="229"/>
      <c r="Q176" s="229"/>
      <c r="R176" s="229"/>
      <c r="S176" s="229"/>
      <c r="T176" s="229"/>
      <c r="U176" s="229"/>
      <c r="V176" s="229"/>
      <c r="W176" s="229"/>
    </row>
    <row r="177" spans="1:23" s="499" customFormat="1">
      <c r="A177" s="229"/>
      <c r="B177" s="229"/>
      <c r="C177" s="229"/>
      <c r="D177" s="229"/>
      <c r="E177" s="229"/>
      <c r="I177" s="229"/>
      <c r="J177" s="229"/>
      <c r="K177" s="229"/>
      <c r="L177" s="229"/>
      <c r="M177" s="229"/>
      <c r="N177" s="229"/>
      <c r="O177" s="229"/>
      <c r="P177" s="229"/>
      <c r="Q177" s="229"/>
      <c r="R177" s="229"/>
      <c r="S177" s="229"/>
      <c r="T177" s="229"/>
      <c r="U177" s="229"/>
      <c r="V177" s="229"/>
      <c r="W177" s="229"/>
    </row>
    <row r="178" spans="1:23" s="499" customFormat="1">
      <c r="A178" s="229"/>
      <c r="B178" s="229"/>
      <c r="C178" s="229"/>
      <c r="D178" s="229"/>
      <c r="E178" s="229"/>
      <c r="I178" s="229"/>
      <c r="J178" s="229"/>
      <c r="K178" s="229"/>
      <c r="L178" s="229"/>
      <c r="M178" s="229"/>
      <c r="N178" s="229"/>
      <c r="O178" s="229"/>
      <c r="P178" s="229"/>
      <c r="Q178" s="229"/>
      <c r="R178" s="229"/>
      <c r="S178" s="229"/>
      <c r="T178" s="229"/>
      <c r="U178" s="229"/>
      <c r="V178" s="229"/>
      <c r="W178" s="229"/>
    </row>
    <row r="179" spans="1:23" s="499" customFormat="1">
      <c r="A179" s="229"/>
      <c r="B179" s="229"/>
      <c r="C179" s="229"/>
      <c r="D179" s="229"/>
      <c r="E179" s="229"/>
      <c r="I179" s="229"/>
      <c r="J179" s="229"/>
      <c r="K179" s="229"/>
      <c r="L179" s="229"/>
      <c r="M179" s="229"/>
      <c r="N179" s="229"/>
      <c r="O179" s="229"/>
      <c r="P179" s="229"/>
      <c r="Q179" s="229"/>
      <c r="R179" s="229"/>
      <c r="S179" s="229"/>
      <c r="T179" s="229"/>
      <c r="U179" s="229"/>
      <c r="V179" s="229"/>
      <c r="W179" s="229"/>
    </row>
    <row r="180" spans="1:23" s="499" customFormat="1">
      <c r="A180" s="229"/>
      <c r="B180" s="229"/>
      <c r="C180" s="229"/>
      <c r="D180" s="229"/>
      <c r="E180" s="229"/>
      <c r="I180" s="229"/>
      <c r="J180" s="229"/>
      <c r="K180" s="229"/>
      <c r="L180" s="229"/>
      <c r="M180" s="229"/>
      <c r="N180" s="229"/>
      <c r="O180" s="229"/>
      <c r="P180" s="229"/>
      <c r="Q180" s="229"/>
      <c r="R180" s="229"/>
      <c r="S180" s="229"/>
      <c r="T180" s="229"/>
      <c r="U180" s="229"/>
      <c r="V180" s="229"/>
      <c r="W180" s="229"/>
    </row>
    <row r="181" spans="1:23" s="499" customFormat="1">
      <c r="A181" s="229"/>
      <c r="B181" s="229"/>
      <c r="C181" s="229"/>
      <c r="D181" s="229"/>
      <c r="E181" s="229"/>
      <c r="I181" s="229"/>
      <c r="J181" s="229"/>
      <c r="K181" s="229"/>
      <c r="L181" s="229"/>
      <c r="M181" s="229"/>
      <c r="N181" s="229"/>
      <c r="O181" s="229"/>
      <c r="P181" s="229"/>
      <c r="Q181" s="229"/>
      <c r="R181" s="229"/>
      <c r="S181" s="229"/>
      <c r="T181" s="229"/>
      <c r="U181" s="229"/>
      <c r="V181" s="229"/>
      <c r="W181" s="229"/>
    </row>
    <row r="182" spans="1:23" s="499" customFormat="1">
      <c r="A182" s="229"/>
      <c r="B182" s="229"/>
      <c r="C182" s="229"/>
      <c r="D182" s="229"/>
      <c r="E182" s="229"/>
      <c r="I182" s="229"/>
      <c r="J182" s="229"/>
      <c r="K182" s="229"/>
      <c r="L182" s="229"/>
      <c r="M182" s="229"/>
      <c r="N182" s="229"/>
      <c r="O182" s="229"/>
      <c r="P182" s="229"/>
      <c r="Q182" s="229"/>
      <c r="R182" s="229"/>
      <c r="S182" s="229"/>
      <c r="T182" s="229"/>
      <c r="U182" s="229"/>
      <c r="V182" s="229"/>
      <c r="W182" s="229"/>
    </row>
    <row r="183" spans="1:23" s="499" customFormat="1">
      <c r="A183" s="229"/>
      <c r="B183" s="229"/>
      <c r="C183" s="229"/>
      <c r="D183" s="229"/>
      <c r="E183" s="229"/>
      <c r="I183" s="229"/>
      <c r="J183" s="229"/>
      <c r="K183" s="229"/>
      <c r="L183" s="229"/>
      <c r="M183" s="229"/>
      <c r="N183" s="229"/>
      <c r="O183" s="229"/>
      <c r="P183" s="229"/>
      <c r="Q183" s="229"/>
      <c r="R183" s="229"/>
      <c r="S183" s="229"/>
      <c r="T183" s="229"/>
      <c r="U183" s="229"/>
      <c r="V183" s="229"/>
      <c r="W183" s="229"/>
    </row>
    <row r="184" spans="1:23" s="499" customFormat="1">
      <c r="A184" s="229"/>
      <c r="B184" s="229"/>
      <c r="C184" s="229"/>
      <c r="D184" s="229"/>
      <c r="E184" s="229"/>
      <c r="I184" s="229"/>
      <c r="J184" s="229"/>
      <c r="K184" s="229"/>
      <c r="L184" s="229"/>
      <c r="M184" s="229"/>
      <c r="N184" s="229"/>
      <c r="O184" s="229"/>
      <c r="P184" s="229"/>
      <c r="Q184" s="229"/>
      <c r="R184" s="229"/>
      <c r="S184" s="229"/>
      <c r="T184" s="229"/>
      <c r="U184" s="229"/>
      <c r="V184" s="229"/>
      <c r="W184" s="229"/>
    </row>
    <row r="185" spans="1:23" s="499" customFormat="1">
      <c r="A185" s="229"/>
      <c r="B185" s="229"/>
      <c r="C185" s="229"/>
      <c r="D185" s="229"/>
      <c r="E185" s="229"/>
      <c r="I185" s="229"/>
      <c r="J185" s="229"/>
      <c r="K185" s="229"/>
      <c r="L185" s="229"/>
      <c r="M185" s="229"/>
      <c r="N185" s="229"/>
      <c r="O185" s="229"/>
      <c r="P185" s="229"/>
      <c r="Q185" s="229"/>
      <c r="R185" s="229"/>
      <c r="S185" s="229"/>
      <c r="T185" s="229"/>
      <c r="U185" s="229"/>
      <c r="V185" s="229"/>
      <c r="W185" s="229"/>
    </row>
    <row r="186" spans="1:23" s="499" customFormat="1">
      <c r="A186" s="229"/>
      <c r="B186" s="229"/>
      <c r="C186" s="229"/>
      <c r="D186" s="229"/>
      <c r="E186" s="229"/>
      <c r="I186" s="229"/>
      <c r="J186" s="229"/>
      <c r="K186" s="229"/>
      <c r="L186" s="229"/>
      <c r="M186" s="229"/>
      <c r="N186" s="229"/>
      <c r="O186" s="229"/>
      <c r="P186" s="229"/>
      <c r="Q186" s="229"/>
      <c r="R186" s="229"/>
      <c r="S186" s="229"/>
      <c r="T186" s="229"/>
      <c r="U186" s="229"/>
      <c r="V186" s="229"/>
      <c r="W186" s="229"/>
    </row>
    <row r="187" spans="1:23" s="499" customFormat="1">
      <c r="A187" s="229"/>
      <c r="B187" s="229"/>
      <c r="C187" s="229"/>
      <c r="D187" s="229"/>
      <c r="E187" s="229"/>
      <c r="I187" s="229"/>
      <c r="J187" s="229"/>
      <c r="K187" s="229"/>
      <c r="L187" s="229"/>
      <c r="M187" s="229"/>
      <c r="N187" s="229"/>
      <c r="O187" s="229"/>
      <c r="P187" s="229"/>
      <c r="Q187" s="229"/>
      <c r="R187" s="229"/>
      <c r="S187" s="229"/>
      <c r="T187" s="229"/>
      <c r="U187" s="229"/>
      <c r="V187" s="229"/>
      <c r="W187" s="229"/>
    </row>
    <row r="188" spans="1:23" s="499" customFormat="1">
      <c r="A188" s="229"/>
      <c r="B188" s="229"/>
      <c r="C188" s="229"/>
      <c r="D188" s="229"/>
      <c r="E188" s="229"/>
      <c r="I188" s="229"/>
      <c r="J188" s="229"/>
      <c r="K188" s="229"/>
      <c r="L188" s="229"/>
      <c r="M188" s="229"/>
      <c r="N188" s="229"/>
      <c r="O188" s="229"/>
      <c r="P188" s="229"/>
      <c r="Q188" s="229"/>
      <c r="R188" s="229"/>
      <c r="S188" s="229"/>
      <c r="T188" s="229"/>
      <c r="U188" s="229"/>
      <c r="V188" s="229"/>
      <c r="W188" s="229"/>
    </row>
    <row r="189" spans="1:23" s="499" customFormat="1">
      <c r="A189" s="229"/>
      <c r="B189" s="229"/>
      <c r="C189" s="229"/>
      <c r="D189" s="229"/>
      <c r="E189" s="229"/>
      <c r="I189" s="229"/>
      <c r="J189" s="229"/>
      <c r="K189" s="229"/>
      <c r="L189" s="229"/>
      <c r="M189" s="229"/>
      <c r="N189" s="229"/>
      <c r="O189" s="229"/>
      <c r="P189" s="229"/>
      <c r="Q189" s="229"/>
      <c r="R189" s="229"/>
      <c r="S189" s="229"/>
      <c r="T189" s="229"/>
      <c r="U189" s="229"/>
      <c r="V189" s="229"/>
      <c r="W189" s="229"/>
    </row>
    <row r="190" spans="1:23" s="499" customFormat="1">
      <c r="A190" s="229"/>
      <c r="B190" s="229"/>
      <c r="C190" s="229"/>
      <c r="D190" s="229"/>
      <c r="E190" s="229"/>
      <c r="I190" s="229"/>
      <c r="J190" s="229"/>
      <c r="K190" s="229"/>
      <c r="L190" s="229"/>
      <c r="M190" s="229"/>
      <c r="N190" s="229"/>
      <c r="O190" s="229"/>
      <c r="P190" s="229"/>
      <c r="Q190" s="229"/>
      <c r="R190" s="229"/>
      <c r="S190" s="229"/>
      <c r="T190" s="229"/>
      <c r="U190" s="229"/>
      <c r="V190" s="229"/>
      <c r="W190" s="229"/>
    </row>
    <row r="191" spans="1:23" s="499" customFormat="1">
      <c r="A191" s="229"/>
      <c r="B191" s="229"/>
      <c r="C191" s="229"/>
      <c r="D191" s="229"/>
      <c r="E191" s="229"/>
      <c r="I191" s="229"/>
      <c r="J191" s="229"/>
      <c r="K191" s="229"/>
      <c r="L191" s="229"/>
      <c r="M191" s="229"/>
      <c r="N191" s="229"/>
      <c r="O191" s="229"/>
      <c r="P191" s="229"/>
      <c r="Q191" s="229"/>
      <c r="R191" s="229"/>
      <c r="S191" s="229"/>
      <c r="T191" s="229"/>
      <c r="U191" s="229"/>
      <c r="V191" s="229"/>
      <c r="W191" s="229"/>
    </row>
    <row r="192" spans="1:23" s="499" customFormat="1">
      <c r="A192" s="229"/>
      <c r="B192" s="229"/>
      <c r="C192" s="229"/>
      <c r="D192" s="229"/>
      <c r="E192" s="229"/>
      <c r="I192" s="229"/>
      <c r="J192" s="229"/>
      <c r="K192" s="229"/>
      <c r="L192" s="229"/>
      <c r="M192" s="229"/>
      <c r="N192" s="229"/>
      <c r="O192" s="229"/>
      <c r="P192" s="229"/>
      <c r="Q192" s="229"/>
      <c r="R192" s="229"/>
      <c r="S192" s="229"/>
      <c r="T192" s="229"/>
      <c r="U192" s="229"/>
      <c r="V192" s="229"/>
      <c r="W192" s="229"/>
    </row>
    <row r="193" spans="1:23" s="499" customFormat="1">
      <c r="A193" s="229"/>
      <c r="B193" s="229"/>
      <c r="C193" s="229"/>
      <c r="D193" s="229"/>
      <c r="E193" s="229"/>
      <c r="I193" s="229"/>
      <c r="J193" s="229"/>
      <c r="K193" s="229"/>
      <c r="L193" s="229"/>
      <c r="M193" s="229"/>
      <c r="N193" s="229"/>
      <c r="O193" s="229"/>
      <c r="P193" s="229"/>
      <c r="Q193" s="229"/>
      <c r="R193" s="229"/>
      <c r="S193" s="229"/>
      <c r="T193" s="229"/>
      <c r="U193" s="229"/>
      <c r="V193" s="229"/>
      <c r="W193" s="229"/>
    </row>
    <row r="194" spans="1:23" s="499" customFormat="1">
      <c r="A194" s="229"/>
      <c r="B194" s="229"/>
      <c r="C194" s="229"/>
      <c r="D194" s="229"/>
      <c r="E194" s="229"/>
      <c r="I194" s="229"/>
      <c r="J194" s="229"/>
      <c r="K194" s="229"/>
      <c r="L194" s="229"/>
      <c r="M194" s="229"/>
      <c r="N194" s="229"/>
      <c r="O194" s="229"/>
      <c r="P194" s="229"/>
      <c r="Q194" s="229"/>
      <c r="R194" s="229"/>
      <c r="S194" s="229"/>
      <c r="T194" s="229"/>
      <c r="U194" s="229"/>
      <c r="V194" s="229"/>
      <c r="W194" s="229"/>
    </row>
    <row r="195" spans="1:23" s="499" customFormat="1">
      <c r="A195" s="229"/>
      <c r="B195" s="229"/>
      <c r="C195" s="229"/>
      <c r="D195" s="229"/>
      <c r="E195" s="229"/>
      <c r="I195" s="229"/>
      <c r="J195" s="229"/>
      <c r="K195" s="229"/>
      <c r="L195" s="229"/>
      <c r="M195" s="229"/>
      <c r="N195" s="229"/>
      <c r="O195" s="229"/>
      <c r="P195" s="229"/>
      <c r="Q195" s="229"/>
      <c r="R195" s="229"/>
      <c r="S195" s="229"/>
      <c r="T195" s="229"/>
      <c r="U195" s="229"/>
      <c r="V195" s="229"/>
      <c r="W195" s="229"/>
    </row>
    <row r="196" spans="1:23" s="499" customFormat="1">
      <c r="A196" s="229"/>
      <c r="B196" s="229"/>
      <c r="C196" s="229"/>
      <c r="D196" s="229"/>
      <c r="E196" s="229"/>
      <c r="I196" s="229"/>
      <c r="J196" s="229"/>
      <c r="K196" s="229"/>
      <c r="L196" s="229"/>
      <c r="M196" s="229"/>
      <c r="N196" s="229"/>
      <c r="O196" s="229"/>
      <c r="P196" s="229"/>
      <c r="Q196" s="229"/>
      <c r="R196" s="229"/>
      <c r="S196" s="229"/>
      <c r="T196" s="229"/>
      <c r="U196" s="229"/>
      <c r="V196" s="229"/>
      <c r="W196" s="229"/>
    </row>
    <row r="197" spans="1:23" s="499" customFormat="1">
      <c r="A197" s="229"/>
      <c r="B197" s="229"/>
      <c r="C197" s="229"/>
      <c r="D197" s="229"/>
      <c r="E197" s="229"/>
      <c r="I197" s="229"/>
      <c r="J197" s="229"/>
      <c r="K197" s="229"/>
      <c r="L197" s="229"/>
      <c r="M197" s="229"/>
      <c r="N197" s="229"/>
      <c r="O197" s="229"/>
      <c r="P197" s="229"/>
      <c r="Q197" s="229"/>
      <c r="R197" s="229"/>
      <c r="S197" s="229"/>
      <c r="T197" s="229"/>
      <c r="U197" s="229"/>
      <c r="V197" s="229"/>
      <c r="W197" s="229"/>
    </row>
    <row r="198" spans="1:23" s="499" customFormat="1">
      <c r="A198" s="229"/>
      <c r="B198" s="229"/>
      <c r="C198" s="229"/>
      <c r="D198" s="229"/>
      <c r="E198" s="229"/>
      <c r="I198" s="229"/>
      <c r="J198" s="229"/>
      <c r="K198" s="229"/>
      <c r="L198" s="229"/>
      <c r="M198" s="229"/>
      <c r="N198" s="229"/>
      <c r="O198" s="229"/>
      <c r="P198" s="229"/>
      <c r="Q198" s="229"/>
      <c r="R198" s="229"/>
      <c r="S198" s="229"/>
      <c r="T198" s="229"/>
      <c r="U198" s="229"/>
      <c r="V198" s="229"/>
      <c r="W198" s="229"/>
    </row>
    <row r="199" spans="1:23" s="499" customFormat="1">
      <c r="A199" s="229"/>
      <c r="B199" s="229"/>
      <c r="C199" s="229"/>
      <c r="D199" s="229"/>
      <c r="E199" s="229"/>
      <c r="I199" s="229"/>
      <c r="J199" s="229"/>
      <c r="K199" s="229"/>
      <c r="L199" s="229"/>
      <c r="M199" s="229"/>
      <c r="N199" s="229"/>
      <c r="O199" s="229"/>
      <c r="P199" s="229"/>
      <c r="Q199" s="229"/>
      <c r="R199" s="229"/>
      <c r="S199" s="229"/>
      <c r="T199" s="229"/>
      <c r="U199" s="229"/>
      <c r="V199" s="229"/>
      <c r="W199" s="229"/>
    </row>
    <row r="200" spans="1:23" s="499" customFormat="1">
      <c r="A200" s="229"/>
      <c r="B200" s="229"/>
      <c r="C200" s="229"/>
      <c r="D200" s="229"/>
      <c r="E200" s="229"/>
      <c r="I200" s="229"/>
      <c r="J200" s="229"/>
      <c r="K200" s="229"/>
      <c r="L200" s="229"/>
      <c r="M200" s="229"/>
      <c r="N200" s="229"/>
      <c r="O200" s="229"/>
      <c r="P200" s="229"/>
      <c r="Q200" s="229"/>
      <c r="R200" s="229"/>
      <c r="S200" s="229"/>
      <c r="T200" s="229"/>
      <c r="U200" s="229"/>
      <c r="V200" s="229"/>
      <c r="W200" s="229"/>
    </row>
    <row r="201" spans="1:23" s="499" customFormat="1">
      <c r="A201" s="229"/>
      <c r="B201" s="229"/>
      <c r="C201" s="229"/>
      <c r="D201" s="229"/>
      <c r="E201" s="229"/>
      <c r="I201" s="229"/>
      <c r="J201" s="229"/>
      <c r="K201" s="229"/>
      <c r="L201" s="229"/>
      <c r="M201" s="229"/>
      <c r="N201" s="229"/>
      <c r="O201" s="229"/>
      <c r="P201" s="229"/>
      <c r="Q201" s="229"/>
      <c r="R201" s="229"/>
      <c r="S201" s="229"/>
      <c r="T201" s="229"/>
      <c r="U201" s="229"/>
      <c r="V201" s="229"/>
      <c r="W201" s="229"/>
    </row>
    <row r="202" spans="1:23" s="499" customFormat="1">
      <c r="A202" s="229"/>
      <c r="B202" s="229"/>
      <c r="C202" s="229"/>
      <c r="D202" s="229"/>
      <c r="E202" s="229"/>
      <c r="I202" s="229"/>
      <c r="J202" s="229"/>
      <c r="K202" s="229"/>
      <c r="L202" s="229"/>
      <c r="M202" s="229"/>
      <c r="N202" s="229"/>
      <c r="O202" s="229"/>
      <c r="P202" s="229"/>
      <c r="Q202" s="229"/>
      <c r="R202" s="229"/>
      <c r="S202" s="229"/>
      <c r="T202" s="229"/>
      <c r="U202" s="229"/>
      <c r="V202" s="229"/>
      <c r="W202" s="229"/>
    </row>
    <row r="203" spans="1:23" s="499" customFormat="1">
      <c r="A203" s="229"/>
      <c r="B203" s="229"/>
      <c r="C203" s="229"/>
      <c r="D203" s="229"/>
      <c r="E203" s="229"/>
      <c r="I203" s="229"/>
      <c r="J203" s="229"/>
      <c r="K203" s="229"/>
      <c r="L203" s="229"/>
      <c r="M203" s="229"/>
      <c r="N203" s="229"/>
      <c r="O203" s="229"/>
      <c r="P203" s="229"/>
      <c r="Q203" s="229"/>
      <c r="R203" s="229"/>
      <c r="S203" s="229"/>
      <c r="T203" s="229"/>
      <c r="U203" s="229"/>
      <c r="V203" s="229"/>
      <c r="W203" s="229"/>
    </row>
    <row r="204" spans="1:23" s="499" customFormat="1">
      <c r="A204" s="229"/>
      <c r="B204" s="229"/>
      <c r="C204" s="229"/>
      <c r="D204" s="229"/>
      <c r="E204" s="229"/>
      <c r="I204" s="229"/>
      <c r="J204" s="229"/>
      <c r="K204" s="229"/>
      <c r="L204" s="229"/>
      <c r="M204" s="229"/>
      <c r="N204" s="229"/>
      <c r="O204" s="229"/>
      <c r="P204" s="229"/>
      <c r="Q204" s="229"/>
      <c r="R204" s="229"/>
      <c r="S204" s="229"/>
      <c r="T204" s="229"/>
      <c r="U204" s="229"/>
      <c r="V204" s="229"/>
      <c r="W204" s="229"/>
    </row>
    <row r="205" spans="1:23" s="499" customFormat="1">
      <c r="A205" s="229"/>
      <c r="B205" s="229"/>
      <c r="C205" s="229"/>
      <c r="D205" s="229"/>
      <c r="E205" s="229"/>
      <c r="I205" s="229"/>
      <c r="J205" s="229"/>
      <c r="K205" s="229"/>
      <c r="L205" s="229"/>
      <c r="M205" s="229"/>
      <c r="N205" s="229"/>
      <c r="O205" s="229"/>
      <c r="P205" s="229"/>
      <c r="Q205" s="229"/>
      <c r="R205" s="229"/>
      <c r="S205" s="229"/>
      <c r="T205" s="229"/>
      <c r="U205" s="229"/>
      <c r="V205" s="229"/>
      <c r="W205" s="229"/>
    </row>
    <row r="206" spans="1:23" s="499" customFormat="1">
      <c r="A206" s="229"/>
      <c r="B206" s="229"/>
      <c r="C206" s="229"/>
      <c r="D206" s="229"/>
      <c r="E206" s="229"/>
      <c r="I206" s="229"/>
      <c r="J206" s="229"/>
      <c r="K206" s="229"/>
      <c r="L206" s="229"/>
      <c r="M206" s="229"/>
      <c r="N206" s="229"/>
      <c r="O206" s="229"/>
      <c r="P206" s="229"/>
      <c r="Q206" s="229"/>
      <c r="R206" s="229"/>
      <c r="S206" s="229"/>
      <c r="T206" s="229"/>
      <c r="U206" s="229"/>
      <c r="V206" s="229"/>
      <c r="W206" s="229"/>
    </row>
    <row r="207" spans="1:23" s="499" customFormat="1">
      <c r="A207" s="229"/>
      <c r="B207" s="229"/>
      <c r="C207" s="229"/>
      <c r="D207" s="229"/>
      <c r="E207" s="229"/>
      <c r="I207" s="229"/>
      <c r="J207" s="229"/>
      <c r="K207" s="229"/>
      <c r="L207" s="229"/>
      <c r="M207" s="229"/>
      <c r="N207" s="229"/>
      <c r="O207" s="229"/>
      <c r="P207" s="229"/>
      <c r="Q207" s="229"/>
      <c r="R207" s="229"/>
      <c r="S207" s="229"/>
      <c r="T207" s="229"/>
      <c r="U207" s="229"/>
      <c r="V207" s="229"/>
      <c r="W207" s="229"/>
    </row>
    <row r="208" spans="1:23" s="499" customFormat="1">
      <c r="A208" s="229"/>
      <c r="B208" s="229"/>
      <c r="C208" s="229"/>
      <c r="D208" s="229"/>
      <c r="E208" s="229"/>
      <c r="I208" s="229"/>
      <c r="J208" s="229"/>
      <c r="K208" s="229"/>
      <c r="L208" s="229"/>
      <c r="M208" s="229"/>
      <c r="N208" s="229"/>
      <c r="O208" s="229"/>
      <c r="P208" s="229"/>
      <c r="Q208" s="229"/>
      <c r="R208" s="229"/>
      <c r="S208" s="229"/>
      <c r="T208" s="229"/>
      <c r="U208" s="229"/>
      <c r="V208" s="229"/>
      <c r="W208" s="229"/>
    </row>
    <row r="209" spans="1:23" s="499" customFormat="1">
      <c r="A209" s="229"/>
      <c r="B209" s="229"/>
      <c r="C209" s="229"/>
      <c r="D209" s="229"/>
      <c r="E209" s="229"/>
      <c r="I209" s="229"/>
      <c r="J209" s="229"/>
      <c r="K209" s="229"/>
      <c r="L209" s="229"/>
      <c r="M209" s="229"/>
      <c r="N209" s="229"/>
      <c r="O209" s="229"/>
      <c r="P209" s="229"/>
      <c r="Q209" s="229"/>
      <c r="R209" s="229"/>
      <c r="S209" s="229"/>
      <c r="T209" s="229"/>
      <c r="U209" s="229"/>
      <c r="V209" s="229"/>
      <c r="W209" s="229"/>
    </row>
    <row r="210" spans="1:23" s="499" customFormat="1">
      <c r="A210" s="229"/>
      <c r="B210" s="229"/>
      <c r="C210" s="229"/>
      <c r="D210" s="229"/>
      <c r="E210" s="229"/>
      <c r="I210" s="229"/>
      <c r="J210" s="229"/>
      <c r="K210" s="229"/>
      <c r="L210" s="229"/>
      <c r="M210" s="229"/>
      <c r="N210" s="229"/>
      <c r="O210" s="229"/>
      <c r="P210" s="229"/>
      <c r="Q210" s="229"/>
      <c r="R210" s="229"/>
      <c r="S210" s="229"/>
      <c r="T210" s="229"/>
      <c r="U210" s="229"/>
      <c r="V210" s="229"/>
      <c r="W210" s="229"/>
    </row>
    <row r="211" spans="1:23" s="499" customFormat="1">
      <c r="A211" s="229"/>
      <c r="B211" s="229"/>
      <c r="C211" s="229"/>
      <c r="D211" s="229"/>
      <c r="E211" s="229"/>
      <c r="I211" s="229"/>
      <c r="J211" s="229"/>
      <c r="K211" s="229"/>
      <c r="L211" s="229"/>
      <c r="M211" s="229"/>
      <c r="N211" s="229"/>
      <c r="O211" s="229"/>
      <c r="P211" s="229"/>
      <c r="Q211" s="229"/>
      <c r="R211" s="229"/>
      <c r="S211" s="229"/>
      <c r="T211" s="229"/>
      <c r="U211" s="229"/>
      <c r="V211" s="229"/>
      <c r="W211" s="229"/>
    </row>
    <row r="212" spans="1:23" s="499" customFormat="1">
      <c r="A212" s="229"/>
      <c r="B212" s="229"/>
      <c r="C212" s="229"/>
      <c r="D212" s="229"/>
      <c r="E212" s="229"/>
      <c r="I212" s="229"/>
      <c r="J212" s="229"/>
      <c r="K212" s="229"/>
      <c r="L212" s="229"/>
      <c r="M212" s="229"/>
      <c r="N212" s="229"/>
      <c r="O212" s="229"/>
      <c r="P212" s="229"/>
      <c r="Q212" s="229"/>
      <c r="R212" s="229"/>
      <c r="S212" s="229"/>
      <c r="T212" s="229"/>
      <c r="U212" s="229"/>
      <c r="V212" s="229"/>
      <c r="W212" s="229"/>
    </row>
    <row r="213" spans="1:23" s="499" customFormat="1">
      <c r="A213" s="229"/>
      <c r="B213" s="229"/>
      <c r="C213" s="229"/>
      <c r="D213" s="229"/>
      <c r="E213" s="229"/>
      <c r="I213" s="229"/>
      <c r="J213" s="229"/>
      <c r="K213" s="229"/>
      <c r="L213" s="229"/>
      <c r="M213" s="229"/>
      <c r="N213" s="229"/>
      <c r="O213" s="229"/>
      <c r="P213" s="229"/>
      <c r="Q213" s="229"/>
      <c r="R213" s="229"/>
      <c r="S213" s="229"/>
      <c r="T213" s="229"/>
      <c r="U213" s="229"/>
      <c r="V213" s="229"/>
      <c r="W213" s="229"/>
    </row>
    <row r="214" spans="1:23" s="499" customFormat="1">
      <c r="A214" s="229"/>
      <c r="B214" s="229"/>
      <c r="C214" s="229"/>
      <c r="D214" s="229"/>
      <c r="E214" s="229"/>
      <c r="I214" s="229"/>
      <c r="J214" s="229"/>
      <c r="K214" s="229"/>
      <c r="L214" s="229"/>
      <c r="M214" s="229"/>
      <c r="N214" s="229"/>
      <c r="O214" s="229"/>
      <c r="P214" s="229"/>
      <c r="Q214" s="229"/>
      <c r="R214" s="229"/>
      <c r="S214" s="229"/>
      <c r="T214" s="229"/>
      <c r="U214" s="229"/>
      <c r="V214" s="229"/>
      <c r="W214" s="229"/>
    </row>
    <row r="215" spans="1:23" s="499" customFormat="1">
      <c r="A215" s="229"/>
      <c r="B215" s="229"/>
      <c r="C215" s="229"/>
      <c r="D215" s="229"/>
      <c r="E215" s="229"/>
      <c r="I215" s="229"/>
      <c r="J215" s="229"/>
      <c r="K215" s="229"/>
      <c r="L215" s="229"/>
      <c r="M215" s="229"/>
      <c r="N215" s="229"/>
      <c r="O215" s="229"/>
      <c r="P215" s="229"/>
      <c r="Q215" s="229"/>
      <c r="R215" s="229"/>
      <c r="S215" s="229"/>
      <c r="T215" s="229"/>
      <c r="U215" s="229"/>
      <c r="V215" s="229"/>
      <c r="W215" s="229"/>
    </row>
    <row r="216" spans="1:23" s="499" customFormat="1">
      <c r="A216" s="229"/>
      <c r="B216" s="229"/>
      <c r="C216" s="229"/>
      <c r="D216" s="229"/>
      <c r="E216" s="229"/>
      <c r="I216" s="229"/>
      <c r="J216" s="229"/>
      <c r="K216" s="229"/>
      <c r="L216" s="229"/>
      <c r="M216" s="229"/>
      <c r="N216" s="229"/>
      <c r="O216" s="229"/>
      <c r="P216" s="229"/>
      <c r="Q216" s="229"/>
      <c r="R216" s="229"/>
      <c r="S216" s="229"/>
      <c r="T216" s="229"/>
      <c r="U216" s="229"/>
      <c r="V216" s="229"/>
      <c r="W216" s="229"/>
    </row>
    <row r="217" spans="1:23" s="499" customFormat="1">
      <c r="A217" s="229"/>
      <c r="B217" s="229"/>
      <c r="C217" s="229"/>
      <c r="D217" s="229"/>
      <c r="E217" s="229"/>
      <c r="I217" s="229"/>
      <c r="J217" s="229"/>
      <c r="K217" s="229"/>
      <c r="L217" s="229"/>
      <c r="M217" s="229"/>
      <c r="N217" s="229"/>
      <c r="O217" s="229"/>
      <c r="P217" s="229"/>
      <c r="Q217" s="229"/>
      <c r="R217" s="229"/>
      <c r="S217" s="229"/>
      <c r="T217" s="229"/>
      <c r="U217" s="229"/>
      <c r="V217" s="229"/>
      <c r="W217" s="229"/>
    </row>
    <row r="218" spans="1:23" s="499" customFormat="1">
      <c r="A218" s="229"/>
      <c r="B218" s="229"/>
      <c r="C218" s="229"/>
      <c r="D218" s="229"/>
      <c r="E218" s="229"/>
      <c r="I218" s="229"/>
      <c r="J218" s="229"/>
      <c r="K218" s="229"/>
      <c r="L218" s="229"/>
      <c r="M218" s="229"/>
      <c r="N218" s="229"/>
      <c r="O218" s="229"/>
      <c r="P218" s="229"/>
      <c r="Q218" s="229"/>
      <c r="R218" s="229"/>
      <c r="S218" s="229"/>
      <c r="T218" s="229"/>
      <c r="U218" s="229"/>
      <c r="V218" s="229"/>
      <c r="W218" s="229"/>
    </row>
    <row r="219" spans="1:23" s="499" customFormat="1">
      <c r="A219" s="229"/>
      <c r="B219" s="229"/>
      <c r="C219" s="229"/>
      <c r="D219" s="229"/>
      <c r="E219" s="229"/>
      <c r="I219" s="229"/>
      <c r="J219" s="229"/>
      <c r="K219" s="229"/>
      <c r="L219" s="229"/>
      <c r="M219" s="229"/>
      <c r="N219" s="229"/>
      <c r="O219" s="229"/>
      <c r="P219" s="229"/>
      <c r="Q219" s="229"/>
      <c r="R219" s="229"/>
      <c r="S219" s="229"/>
      <c r="T219" s="229"/>
      <c r="U219" s="229"/>
      <c r="V219" s="229"/>
      <c r="W219" s="229"/>
    </row>
    <row r="220" spans="1:23" s="499" customFormat="1">
      <c r="A220" s="229"/>
      <c r="B220" s="229"/>
      <c r="C220" s="229"/>
      <c r="D220" s="229"/>
      <c r="E220" s="229"/>
      <c r="I220" s="229"/>
      <c r="J220" s="229"/>
      <c r="K220" s="229"/>
      <c r="L220" s="229"/>
      <c r="M220" s="229"/>
      <c r="N220" s="229"/>
      <c r="O220" s="229"/>
      <c r="P220" s="229"/>
      <c r="Q220" s="229"/>
      <c r="R220" s="229"/>
      <c r="S220" s="229"/>
      <c r="T220" s="229"/>
      <c r="U220" s="229"/>
      <c r="V220" s="229"/>
      <c r="W220" s="229"/>
    </row>
    <row r="221" spans="1:23" s="499" customFormat="1">
      <c r="A221" s="229"/>
      <c r="B221" s="229"/>
      <c r="C221" s="229"/>
      <c r="D221" s="229"/>
      <c r="E221" s="229"/>
      <c r="I221" s="229"/>
      <c r="J221" s="229"/>
      <c r="K221" s="229"/>
      <c r="L221" s="229"/>
      <c r="M221" s="229"/>
      <c r="N221" s="229"/>
      <c r="O221" s="229"/>
      <c r="P221" s="229"/>
      <c r="Q221" s="229"/>
      <c r="R221" s="229"/>
      <c r="S221" s="229"/>
      <c r="T221" s="229"/>
      <c r="U221" s="229"/>
      <c r="V221" s="229"/>
      <c r="W221" s="229"/>
    </row>
    <row r="222" spans="1:23" s="499" customFormat="1">
      <c r="A222" s="229"/>
      <c r="B222" s="229"/>
      <c r="C222" s="229"/>
      <c r="D222" s="229"/>
      <c r="E222" s="229"/>
      <c r="I222" s="229"/>
      <c r="J222" s="229"/>
      <c r="K222" s="229"/>
      <c r="L222" s="229"/>
      <c r="M222" s="229"/>
      <c r="N222" s="229"/>
      <c r="O222" s="229"/>
      <c r="P222" s="229"/>
      <c r="Q222" s="229"/>
      <c r="R222" s="229"/>
      <c r="S222" s="229"/>
      <c r="T222" s="229"/>
      <c r="U222" s="229"/>
      <c r="V222" s="229"/>
      <c r="W222" s="229"/>
    </row>
    <row r="223" spans="1:23" s="499" customFormat="1">
      <c r="A223" s="229"/>
      <c r="B223" s="229"/>
      <c r="C223" s="229"/>
      <c r="D223" s="229"/>
      <c r="E223" s="229"/>
      <c r="I223" s="229"/>
      <c r="J223" s="229"/>
      <c r="K223" s="229"/>
      <c r="L223" s="229"/>
      <c r="M223" s="229"/>
      <c r="N223" s="229"/>
      <c r="O223" s="229"/>
      <c r="P223" s="229"/>
      <c r="Q223" s="229"/>
      <c r="R223" s="229"/>
      <c r="S223" s="229"/>
      <c r="T223" s="229"/>
      <c r="U223" s="229"/>
      <c r="V223" s="229"/>
      <c r="W223" s="229"/>
    </row>
    <row r="224" spans="1:23" s="499" customFormat="1">
      <c r="A224" s="229"/>
      <c r="B224" s="229"/>
      <c r="C224" s="229"/>
      <c r="D224" s="229"/>
      <c r="E224" s="229"/>
      <c r="I224" s="229"/>
      <c r="J224" s="229"/>
      <c r="K224" s="229"/>
      <c r="L224" s="229"/>
      <c r="M224" s="229"/>
      <c r="N224" s="229"/>
      <c r="O224" s="229"/>
      <c r="P224" s="229"/>
      <c r="Q224" s="229"/>
      <c r="R224" s="229"/>
      <c r="S224" s="229"/>
      <c r="T224" s="229"/>
      <c r="U224" s="229"/>
      <c r="V224" s="229"/>
      <c r="W224" s="229"/>
    </row>
    <row r="225" spans="1:23" s="499" customFormat="1">
      <c r="A225" s="229"/>
      <c r="B225" s="229"/>
      <c r="C225" s="229"/>
      <c r="D225" s="229"/>
      <c r="E225" s="229"/>
      <c r="I225" s="229"/>
      <c r="J225" s="229"/>
      <c r="K225" s="229"/>
      <c r="L225" s="229"/>
      <c r="M225" s="229"/>
      <c r="N225" s="229"/>
      <c r="O225" s="229"/>
      <c r="P225" s="229"/>
      <c r="Q225" s="229"/>
      <c r="R225" s="229"/>
      <c r="S225" s="229"/>
      <c r="T225" s="229"/>
      <c r="U225" s="229"/>
      <c r="V225" s="229"/>
      <c r="W225" s="229"/>
    </row>
    <row r="226" spans="1:23" s="499" customFormat="1">
      <c r="A226" s="229"/>
      <c r="B226" s="229"/>
      <c r="C226" s="229"/>
      <c r="D226" s="229"/>
      <c r="E226" s="229"/>
      <c r="I226" s="229"/>
      <c r="J226" s="229"/>
      <c r="K226" s="229"/>
      <c r="L226" s="229"/>
      <c r="M226" s="229"/>
      <c r="N226" s="229"/>
      <c r="O226" s="229"/>
      <c r="P226" s="229"/>
      <c r="Q226" s="229"/>
      <c r="R226" s="229"/>
      <c r="S226" s="229"/>
      <c r="T226" s="229"/>
      <c r="U226" s="229"/>
      <c r="V226" s="229"/>
      <c r="W226" s="229"/>
    </row>
    <row r="227" spans="1:23" s="499" customFormat="1">
      <c r="A227" s="229"/>
      <c r="B227" s="229"/>
      <c r="C227" s="229"/>
      <c r="D227" s="229"/>
      <c r="E227" s="229"/>
      <c r="I227" s="229"/>
      <c r="J227" s="229"/>
      <c r="K227" s="229"/>
      <c r="L227" s="229"/>
      <c r="M227" s="229"/>
      <c r="N227" s="229"/>
      <c r="O227" s="229"/>
      <c r="P227" s="229"/>
      <c r="Q227" s="229"/>
      <c r="R227" s="229"/>
      <c r="S227" s="229"/>
      <c r="T227" s="229"/>
      <c r="U227" s="229"/>
      <c r="V227" s="229"/>
      <c r="W227" s="229"/>
    </row>
    <row r="228" spans="1:23" s="499" customFormat="1">
      <c r="A228" s="229"/>
      <c r="B228" s="229"/>
      <c r="C228" s="229"/>
      <c r="D228" s="229"/>
      <c r="E228" s="229"/>
      <c r="I228" s="229"/>
      <c r="J228" s="229"/>
      <c r="K228" s="229"/>
      <c r="L228" s="229"/>
      <c r="M228" s="229"/>
      <c r="N228" s="229"/>
      <c r="O228" s="229"/>
      <c r="P228" s="229"/>
      <c r="Q228" s="229"/>
      <c r="R228" s="229"/>
      <c r="S228" s="229"/>
      <c r="T228" s="229"/>
      <c r="U228" s="229"/>
      <c r="V228" s="229"/>
      <c r="W228" s="229"/>
    </row>
    <row r="229" spans="1:23" s="499" customFormat="1">
      <c r="A229" s="229"/>
      <c r="B229" s="229"/>
      <c r="C229" s="229"/>
      <c r="D229" s="229"/>
      <c r="E229" s="229"/>
      <c r="I229" s="229"/>
      <c r="J229" s="229"/>
      <c r="K229" s="229"/>
      <c r="L229" s="229"/>
      <c r="M229" s="229"/>
      <c r="N229" s="229"/>
      <c r="O229" s="229"/>
      <c r="P229" s="229"/>
      <c r="Q229" s="229"/>
      <c r="R229" s="229"/>
      <c r="S229" s="229"/>
      <c r="T229" s="229"/>
      <c r="U229" s="229"/>
      <c r="V229" s="229"/>
      <c r="W229" s="229"/>
    </row>
    <row r="230" spans="1:23" s="499" customFormat="1">
      <c r="A230" s="229"/>
      <c r="B230" s="229"/>
      <c r="C230" s="229"/>
      <c r="D230" s="229"/>
      <c r="E230" s="229"/>
      <c r="I230" s="229"/>
      <c r="J230" s="229"/>
      <c r="K230" s="229"/>
      <c r="L230" s="229"/>
      <c r="M230" s="229"/>
      <c r="N230" s="229"/>
      <c r="O230" s="229"/>
      <c r="P230" s="229"/>
      <c r="Q230" s="229"/>
      <c r="R230" s="229"/>
      <c r="S230" s="229"/>
      <c r="T230" s="229"/>
      <c r="U230" s="229"/>
      <c r="V230" s="229"/>
      <c r="W230" s="229"/>
    </row>
    <row r="231" spans="1:23">
      <c r="E231" s="229"/>
    </row>
    <row r="232" spans="1:23">
      <c r="E232" s="229"/>
    </row>
    <row r="233" spans="1:23">
      <c r="E233" s="229"/>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tabColor theme="9" tint="0.39997558519241921"/>
  </sheetPr>
  <dimension ref="A1:W73"/>
  <sheetViews>
    <sheetView zoomScale="75" zoomScaleNormal="75" workbookViewId="0">
      <selection activeCell="Q13" sqref="Q13"/>
    </sheetView>
  </sheetViews>
  <sheetFormatPr defaultColWidth="9.109375" defaultRowHeight="13.2"/>
  <cols>
    <col min="1" max="1" width="24.6640625" style="233" customWidth="1"/>
    <col min="2" max="2" width="10.44140625" style="233" customWidth="1"/>
    <col min="3" max="3" width="11" style="233" bestFit="1" customWidth="1"/>
    <col min="4" max="8" width="9.109375" style="233"/>
    <col min="9" max="9" width="10" style="233" customWidth="1"/>
    <col min="10" max="10" width="9.109375" style="233"/>
    <col min="11" max="11" width="16.109375" style="233" customWidth="1"/>
    <col min="12" max="12" width="24.109375" style="233" bestFit="1" customWidth="1"/>
    <col min="13" max="13" width="9.109375" style="233"/>
    <col min="14" max="21" width="9.109375" style="229"/>
    <col min="22" max="22" width="24.109375" style="229" bestFit="1" customWidth="1"/>
    <col min="23" max="16384" width="9.109375" style="229"/>
  </cols>
  <sheetData>
    <row r="1" spans="1:14" ht="14.4">
      <c r="A1" s="18" t="s">
        <v>494</v>
      </c>
    </row>
    <row r="2" spans="1:14" s="276" customFormat="1" ht="14.4">
      <c r="A2" s="18"/>
      <c r="B2" s="492"/>
      <c r="C2" s="492"/>
      <c r="D2" s="492"/>
      <c r="E2" s="492"/>
      <c r="F2" s="492"/>
      <c r="G2" s="492"/>
      <c r="H2" s="492"/>
      <c r="I2" s="492"/>
      <c r="J2" s="492"/>
      <c r="K2" s="492"/>
      <c r="L2" s="492"/>
      <c r="M2" s="492"/>
    </row>
    <row r="3" spans="1:14" s="276" customFormat="1" ht="14.4">
      <c r="A3" s="565" t="s">
        <v>962</v>
      </c>
      <c r="B3" s="492"/>
      <c r="C3" s="492"/>
      <c r="D3" s="492"/>
      <c r="E3" s="492"/>
      <c r="F3" s="492"/>
      <c r="G3" s="492"/>
      <c r="H3" s="492"/>
      <c r="I3" s="492"/>
      <c r="J3" s="492"/>
      <c r="K3" s="492"/>
      <c r="L3" s="492"/>
      <c r="M3" s="492"/>
    </row>
    <row r="4" spans="1:14" ht="14.4">
      <c r="A4" s="6"/>
      <c r="B4" s="492"/>
      <c r="C4" s="492"/>
      <c r="D4" s="492"/>
      <c r="E4" s="492"/>
      <c r="F4" s="492"/>
      <c r="G4" s="492"/>
      <c r="H4" s="492"/>
      <c r="I4" s="492"/>
      <c r="J4" s="492"/>
      <c r="K4" s="492"/>
      <c r="L4" s="492"/>
      <c r="M4" s="492"/>
      <c r="N4" s="276"/>
    </row>
    <row r="5" spans="1:14" s="573" customFormat="1" ht="39.6" customHeight="1">
      <c r="A5" s="1370"/>
      <c r="B5" s="1389" t="s">
        <v>471</v>
      </c>
      <c r="C5" s="1390"/>
      <c r="D5" s="1391"/>
      <c r="E5" s="1391"/>
      <c r="F5" s="1392" t="s">
        <v>496</v>
      </c>
      <c r="G5" s="1391"/>
      <c r="H5" s="1391"/>
      <c r="I5" s="1391"/>
      <c r="J5" s="1391"/>
      <c r="K5" s="1393" t="s">
        <v>495</v>
      </c>
      <c r="L5" s="1393" t="s">
        <v>81</v>
      </c>
      <c r="M5" s="572"/>
    </row>
    <row r="6" spans="1:14">
      <c r="A6" s="544"/>
      <c r="B6" s="544"/>
      <c r="C6" s="544"/>
      <c r="D6" s="544" t="s">
        <v>13</v>
      </c>
      <c r="E6" s="544" t="s">
        <v>483</v>
      </c>
      <c r="F6" s="544" t="s">
        <v>484</v>
      </c>
      <c r="G6" s="544" t="s">
        <v>438</v>
      </c>
      <c r="H6" s="544"/>
      <c r="I6" s="544"/>
      <c r="J6" s="544"/>
      <c r="K6" s="544"/>
      <c r="L6" s="544"/>
    </row>
    <row r="7" spans="1:14" ht="48" customHeight="1">
      <c r="A7" s="1394" t="s">
        <v>480</v>
      </c>
      <c r="B7" s="1395">
        <v>140</v>
      </c>
      <c r="C7" s="545"/>
      <c r="D7" s="546"/>
      <c r="E7" s="546">
        <v>4176.8999999999996</v>
      </c>
      <c r="F7" s="546"/>
      <c r="G7" s="546">
        <v>2195.5499999999997</v>
      </c>
      <c r="H7" s="543"/>
      <c r="I7" s="543"/>
      <c r="J7" s="543"/>
      <c r="K7" s="1396">
        <v>0.52564102564102566</v>
      </c>
      <c r="L7" s="1397">
        <v>3.1949670925280693</v>
      </c>
    </row>
    <row r="8" spans="1:14" ht="51" customHeight="1">
      <c r="A8" s="1394" t="s">
        <v>477</v>
      </c>
      <c r="B8" s="1395">
        <v>14</v>
      </c>
      <c r="C8" s="545"/>
      <c r="D8" s="546">
        <v>1425.3</v>
      </c>
      <c r="E8" s="546"/>
      <c r="F8" s="546"/>
      <c r="G8" s="546">
        <v>198.10000000000002</v>
      </c>
      <c r="H8" s="543"/>
      <c r="I8" s="543"/>
      <c r="J8" s="543"/>
      <c r="K8" s="1396">
        <v>0.1389882831684558</v>
      </c>
      <c r="L8" s="1397">
        <v>0.61484098939929333</v>
      </c>
    </row>
    <row r="9" spans="1:14" ht="47.7" customHeight="1">
      <c r="A9" s="1394" t="s">
        <v>478</v>
      </c>
      <c r="B9" s="1395">
        <v>3</v>
      </c>
      <c r="C9" s="545"/>
      <c r="D9" s="546">
        <v>322.5</v>
      </c>
      <c r="E9" s="546">
        <v>24.5</v>
      </c>
      <c r="F9" s="546"/>
      <c r="G9" s="546">
        <v>37.799999999999997</v>
      </c>
      <c r="H9" s="543"/>
      <c r="I9" s="543"/>
      <c r="J9" s="543"/>
      <c r="K9" s="1396">
        <v>0.10893371757925072</v>
      </c>
      <c r="L9" s="1397">
        <v>0.48412698412698418</v>
      </c>
    </row>
    <row r="10" spans="1:14" ht="47.7" customHeight="1">
      <c r="A10" s="1394" t="s">
        <v>481</v>
      </c>
      <c r="B10" s="1395">
        <v>24</v>
      </c>
      <c r="C10" s="545"/>
      <c r="D10" s="546"/>
      <c r="E10" s="546"/>
      <c r="F10" s="546">
        <v>6067.2999999999984</v>
      </c>
      <c r="G10" s="546">
        <v>727.30000000000007</v>
      </c>
      <c r="H10" s="543"/>
      <c r="I10" s="543"/>
      <c r="J10" s="543"/>
      <c r="K10" s="1396">
        <v>0.11986814997939849</v>
      </c>
      <c r="L10" s="1397">
        <v>1.1915303176130894</v>
      </c>
    </row>
    <row r="11" spans="1:14" ht="44.7" customHeight="1">
      <c r="A11" s="1394" t="s">
        <v>479</v>
      </c>
      <c r="B11" s="1395">
        <v>9</v>
      </c>
      <c r="C11" s="545"/>
      <c r="D11" s="543">
        <v>593.5</v>
      </c>
      <c r="E11" s="546">
        <v>269</v>
      </c>
      <c r="F11" s="546"/>
      <c r="G11" s="546">
        <v>0</v>
      </c>
      <c r="H11" s="543"/>
      <c r="I11" s="543"/>
      <c r="J11" s="543"/>
      <c r="K11" s="1396" t="s">
        <v>80</v>
      </c>
      <c r="L11" s="1397" t="s">
        <v>80</v>
      </c>
    </row>
    <row r="12" spans="1:14" s="276" customFormat="1" ht="19.95" customHeight="1">
      <c r="A12" s="494" t="s">
        <v>983</v>
      </c>
      <c r="B12" s="492"/>
      <c r="C12" s="492"/>
      <c r="D12" s="492"/>
      <c r="E12" s="492"/>
      <c r="F12" s="492"/>
      <c r="G12" s="492"/>
      <c r="H12" s="492"/>
      <c r="I12" s="492"/>
      <c r="J12" s="492"/>
      <c r="K12" s="492"/>
      <c r="L12" s="492"/>
      <c r="M12" s="492"/>
    </row>
    <row r="13" spans="1:14" s="276" customFormat="1" ht="12" customHeight="1">
      <c r="A13" s="494" t="s">
        <v>642</v>
      </c>
      <c r="B13" s="492"/>
      <c r="C13" s="492"/>
      <c r="D13" s="492"/>
      <c r="E13" s="492"/>
      <c r="F13" s="492"/>
      <c r="G13" s="492"/>
      <c r="H13" s="492"/>
      <c r="I13" s="492"/>
      <c r="J13" s="492"/>
      <c r="K13" s="492"/>
      <c r="L13" s="492"/>
      <c r="M13" s="492"/>
    </row>
    <row r="14" spans="1:14" s="276" customFormat="1">
      <c r="A14" s="75" t="s">
        <v>957</v>
      </c>
      <c r="B14" s="492"/>
      <c r="C14" s="492"/>
      <c r="D14" s="492"/>
      <c r="E14" s="492"/>
      <c r="F14" s="492"/>
      <c r="G14" s="492"/>
      <c r="H14" s="492"/>
      <c r="I14" s="492"/>
      <c r="J14" s="492"/>
      <c r="K14" s="492"/>
      <c r="L14" s="492"/>
      <c r="M14" s="492"/>
    </row>
    <row r="17" spans="1:23" s="276" customFormat="1" ht="14.4">
      <c r="A17" s="565" t="s">
        <v>963</v>
      </c>
      <c r="B17" s="492"/>
      <c r="C17" s="492"/>
      <c r="D17" s="492"/>
      <c r="E17" s="492"/>
      <c r="F17" s="492"/>
      <c r="G17" s="492"/>
      <c r="H17" s="492"/>
      <c r="I17" s="492"/>
      <c r="J17" s="492"/>
      <c r="K17" s="492"/>
      <c r="L17" s="492"/>
      <c r="M17" s="492"/>
    </row>
    <row r="18" spans="1:23">
      <c r="A18" s="543"/>
      <c r="B18" s="1374" t="s">
        <v>471</v>
      </c>
      <c r="C18" s="543"/>
      <c r="D18" s="229"/>
      <c r="E18" s="1375"/>
      <c r="F18" s="1376" t="s">
        <v>496</v>
      </c>
      <c r="G18" s="1375"/>
      <c r="H18" s="1375"/>
      <c r="I18" s="1375"/>
      <c r="J18" s="1375"/>
      <c r="K18" s="1377" t="s">
        <v>495</v>
      </c>
      <c r="L18" s="1377" t="s">
        <v>81</v>
      </c>
      <c r="M18" s="229"/>
    </row>
    <row r="19" spans="1:23" ht="24" customHeight="1">
      <c r="A19" s="544"/>
      <c r="B19" s="544"/>
      <c r="C19" s="544"/>
      <c r="D19" s="544" t="s">
        <v>484</v>
      </c>
      <c r="E19" s="544" t="s">
        <v>483</v>
      </c>
      <c r="F19" s="544" t="s">
        <v>13</v>
      </c>
      <c r="G19" s="544" t="s">
        <v>438</v>
      </c>
      <c r="H19" s="544"/>
      <c r="I19" s="544"/>
      <c r="J19" s="544"/>
      <c r="K19" s="544"/>
      <c r="L19" s="544"/>
      <c r="M19" s="229"/>
    </row>
    <row r="20" spans="1:23" ht="40.200000000000003" customHeight="1">
      <c r="A20" s="1371" t="s">
        <v>480</v>
      </c>
      <c r="B20" s="1372">
        <v>67</v>
      </c>
      <c r="C20" s="545"/>
      <c r="D20" s="546">
        <v>0</v>
      </c>
      <c r="E20" s="1372">
        <v>3198.9999999999991</v>
      </c>
      <c r="F20" s="546"/>
      <c r="G20" s="1372">
        <v>1950.6</v>
      </c>
      <c r="H20" s="543"/>
      <c r="I20" s="543"/>
      <c r="J20" s="543"/>
      <c r="K20" s="1373">
        <v>0.60975304782744622</v>
      </c>
      <c r="L20" s="546">
        <v>3.2978365631087878</v>
      </c>
      <c r="M20" s="229"/>
    </row>
    <row r="21" spans="1:23" ht="40.200000000000003" customHeight="1">
      <c r="A21" s="1371" t="s">
        <v>481</v>
      </c>
      <c r="B21" s="1372">
        <v>3</v>
      </c>
      <c r="C21" s="545"/>
      <c r="D21" s="1372">
        <v>2019.3</v>
      </c>
      <c r="E21" s="1372">
        <v>0.2</v>
      </c>
      <c r="F21" s="546"/>
      <c r="G21" s="1372">
        <v>431.2</v>
      </c>
      <c r="H21" s="543"/>
      <c r="I21" s="543"/>
      <c r="J21" s="543"/>
      <c r="K21" s="1373">
        <v>0.21351819757365684</v>
      </c>
      <c r="L21" s="546">
        <v>1.1739332096474953</v>
      </c>
      <c r="M21" s="229"/>
    </row>
    <row r="22" spans="1:23" s="547" customFormat="1">
      <c r="A22" s="494" t="s">
        <v>964</v>
      </c>
      <c r="B22" s="544"/>
      <c r="C22" s="544"/>
      <c r="D22" s="544"/>
      <c r="E22" s="544"/>
      <c r="F22" s="544"/>
      <c r="G22" s="544"/>
      <c r="H22" s="544"/>
      <c r="I22" s="544"/>
      <c r="J22" s="544"/>
      <c r="K22" s="544"/>
      <c r="L22" s="544"/>
      <c r="M22" s="544"/>
    </row>
    <row r="23" spans="1:23">
      <c r="A23" s="75" t="s">
        <v>957</v>
      </c>
    </row>
    <row r="25" spans="1:23">
      <c r="A25" s="233" t="s">
        <v>492</v>
      </c>
      <c r="B25" s="229"/>
      <c r="C25" s="229"/>
      <c r="D25" s="229"/>
      <c r="E25" s="499"/>
      <c r="F25" s="499"/>
      <c r="G25" s="499"/>
      <c r="H25" s="499"/>
      <c r="I25" s="229"/>
      <c r="J25" s="229"/>
      <c r="K25" s="229"/>
    </row>
    <row r="26" spans="1:23" ht="39.6">
      <c r="A26" s="520" t="s">
        <v>965</v>
      </c>
      <c r="B26" s="521" t="s">
        <v>471</v>
      </c>
      <c r="C26" s="521" t="s">
        <v>472</v>
      </c>
      <c r="D26" s="521" t="s">
        <v>473</v>
      </c>
      <c r="E26" s="521" t="s">
        <v>474</v>
      </c>
      <c r="F26" s="521" t="s">
        <v>475</v>
      </c>
      <c r="G26" s="521" t="s">
        <v>89</v>
      </c>
      <c r="H26" s="521" t="s">
        <v>476</v>
      </c>
      <c r="I26" s="521" t="s">
        <v>497</v>
      </c>
      <c r="J26" s="522" t="s">
        <v>81</v>
      </c>
      <c r="K26" s="519"/>
    </row>
    <row r="27" spans="1:23" ht="15" customHeight="1">
      <c r="A27" s="574" t="s">
        <v>477</v>
      </c>
      <c r="B27" s="575">
        <v>14</v>
      </c>
      <c r="C27" s="576">
        <v>1425.3</v>
      </c>
      <c r="D27" s="576">
        <v>0</v>
      </c>
      <c r="E27" s="576">
        <v>0</v>
      </c>
      <c r="F27" s="576">
        <v>1425.3</v>
      </c>
      <c r="G27" s="576">
        <v>198.10000000000002</v>
      </c>
      <c r="H27" s="576">
        <v>121.80000000000001</v>
      </c>
      <c r="I27" s="577">
        <v>0.1389882831684558</v>
      </c>
      <c r="J27" s="578">
        <v>0.61484098939929333</v>
      </c>
      <c r="L27" s="229"/>
      <c r="M27" s="229"/>
      <c r="W27" s="233"/>
    </row>
    <row r="28" spans="1:23" ht="15" customHeight="1">
      <c r="A28" s="579" t="s">
        <v>479</v>
      </c>
      <c r="B28" s="580">
        <v>9</v>
      </c>
      <c r="C28" s="581">
        <v>593.5</v>
      </c>
      <c r="D28" s="581">
        <v>269</v>
      </c>
      <c r="E28" s="581">
        <v>0</v>
      </c>
      <c r="F28" s="581">
        <v>862.5</v>
      </c>
      <c r="G28" s="581">
        <v>0</v>
      </c>
      <c r="H28" s="581">
        <v>0</v>
      </c>
      <c r="I28" s="582">
        <v>0</v>
      </c>
      <c r="J28" s="583" t="s">
        <v>80</v>
      </c>
      <c r="W28" s="233"/>
    </row>
    <row r="29" spans="1:23" ht="15" customHeight="1">
      <c r="A29" s="579" t="s">
        <v>478</v>
      </c>
      <c r="B29" s="580">
        <v>3</v>
      </c>
      <c r="C29" s="581">
        <v>322.5</v>
      </c>
      <c r="D29" s="581">
        <v>24.5</v>
      </c>
      <c r="E29" s="581">
        <v>0</v>
      </c>
      <c r="F29" s="581">
        <v>347</v>
      </c>
      <c r="G29" s="581">
        <v>37.799999999999997</v>
      </c>
      <c r="H29" s="581">
        <v>18.3</v>
      </c>
      <c r="I29" s="582">
        <v>0.10893371757925072</v>
      </c>
      <c r="J29" s="583">
        <v>0.48412698412698418</v>
      </c>
      <c r="W29" s="233"/>
    </row>
    <row r="30" spans="1:23" ht="15" customHeight="1">
      <c r="A30" s="579" t="s">
        <v>480</v>
      </c>
      <c r="B30" s="580">
        <v>140</v>
      </c>
      <c r="C30" s="581">
        <v>4176.8999999999996</v>
      </c>
      <c r="D30" s="1378">
        <v>0</v>
      </c>
      <c r="E30" s="581">
        <v>0</v>
      </c>
      <c r="F30" s="581">
        <v>4176.8999999999996</v>
      </c>
      <c r="G30" s="581">
        <v>2195.5499999999997</v>
      </c>
      <c r="H30" s="581">
        <v>7014.7100000000019</v>
      </c>
      <c r="I30" s="582">
        <v>0.52564102564102566</v>
      </c>
      <c r="J30" s="583">
        <v>3.1949670925280693</v>
      </c>
      <c r="L30" s="229"/>
      <c r="M30" s="229"/>
      <c r="W30" s="233"/>
    </row>
    <row r="31" spans="1:23" ht="15" customHeight="1">
      <c r="A31" s="905" t="s">
        <v>966</v>
      </c>
      <c r="B31" s="901">
        <v>34</v>
      </c>
      <c r="C31" s="902">
        <v>10126.499999999998</v>
      </c>
      <c r="D31" s="902">
        <v>222.90000000000003</v>
      </c>
      <c r="E31" s="902">
        <v>0</v>
      </c>
      <c r="F31" s="902">
        <v>10349.399999999998</v>
      </c>
      <c r="G31" s="902">
        <v>0</v>
      </c>
      <c r="H31" s="902">
        <v>0</v>
      </c>
      <c r="I31" s="903">
        <v>0</v>
      </c>
      <c r="J31" s="904" t="s">
        <v>80</v>
      </c>
      <c r="W31" s="233"/>
    </row>
    <row r="32" spans="1:23" ht="15" customHeight="1">
      <c r="A32" s="905" t="s">
        <v>967</v>
      </c>
      <c r="B32" s="901">
        <v>26</v>
      </c>
      <c r="C32" s="902">
        <v>489.69999999999993</v>
      </c>
      <c r="D32" s="902">
        <v>77.8</v>
      </c>
      <c r="E32" s="902">
        <v>0</v>
      </c>
      <c r="F32" s="902">
        <v>567.49999999999989</v>
      </c>
      <c r="G32" s="902">
        <v>0</v>
      </c>
      <c r="H32" s="902">
        <v>0</v>
      </c>
      <c r="I32" s="903">
        <v>0</v>
      </c>
      <c r="J32" s="904" t="s">
        <v>80</v>
      </c>
      <c r="W32" s="233"/>
    </row>
    <row r="33" spans="1:23" ht="15" customHeight="1">
      <c r="A33" s="579" t="s">
        <v>481</v>
      </c>
      <c r="B33" s="580">
        <v>24</v>
      </c>
      <c r="C33" s="581">
        <v>6067.2999999999984</v>
      </c>
      <c r="D33" s="581">
        <v>0.2</v>
      </c>
      <c r="E33" s="581">
        <v>0</v>
      </c>
      <c r="F33" s="581">
        <v>6067.4999999999982</v>
      </c>
      <c r="G33" s="581">
        <v>727.30000000000007</v>
      </c>
      <c r="H33" s="581">
        <v>866.59999999999991</v>
      </c>
      <c r="I33" s="582">
        <v>0.11986814997939849</v>
      </c>
      <c r="J33" s="583">
        <v>1.1915303176130894</v>
      </c>
      <c r="W33" s="233"/>
    </row>
    <row r="34" spans="1:23" ht="15" customHeight="1">
      <c r="A34" s="905" t="s">
        <v>968</v>
      </c>
      <c r="B34" s="901">
        <v>9</v>
      </c>
      <c r="C34" s="902">
        <v>57.3</v>
      </c>
      <c r="D34" s="902">
        <v>26.2</v>
      </c>
      <c r="E34" s="902">
        <v>0</v>
      </c>
      <c r="F34" s="902">
        <v>83.5</v>
      </c>
      <c r="G34" s="902">
        <v>0</v>
      </c>
      <c r="H34" s="902">
        <v>0</v>
      </c>
      <c r="I34" s="903">
        <v>0</v>
      </c>
      <c r="J34" s="904" t="s">
        <v>80</v>
      </c>
      <c r="W34" s="233"/>
    </row>
    <row r="35" spans="1:23" ht="15" customHeight="1">
      <c r="A35" s="905" t="s">
        <v>969</v>
      </c>
      <c r="B35" s="901">
        <v>6</v>
      </c>
      <c r="C35" s="902">
        <v>1026.5999999999999</v>
      </c>
      <c r="D35" s="902">
        <v>13.5</v>
      </c>
      <c r="E35" s="902">
        <v>0</v>
      </c>
      <c r="F35" s="902">
        <v>1040.0999999999999</v>
      </c>
      <c r="G35" s="902">
        <v>7.8</v>
      </c>
      <c r="H35" s="902">
        <v>12.2</v>
      </c>
      <c r="I35" s="903">
        <v>7.4992789154888955E-3</v>
      </c>
      <c r="J35" s="904">
        <v>1.5641025641025641</v>
      </c>
      <c r="W35" s="233"/>
    </row>
    <row r="36" spans="1:23" ht="15" customHeight="1">
      <c r="A36" s="1379" t="s">
        <v>970</v>
      </c>
      <c r="B36" s="901">
        <v>4</v>
      </c>
      <c r="C36" s="902">
        <v>285.5</v>
      </c>
      <c r="D36" s="902">
        <v>46.7</v>
      </c>
      <c r="E36" s="902">
        <v>4.4000000000000004</v>
      </c>
      <c r="F36" s="902">
        <v>336.59999999999997</v>
      </c>
      <c r="G36" s="902">
        <v>0</v>
      </c>
      <c r="H36" s="902">
        <v>0</v>
      </c>
      <c r="I36" s="903">
        <v>0</v>
      </c>
      <c r="J36" s="904" t="s">
        <v>80</v>
      </c>
      <c r="W36" s="233"/>
    </row>
    <row r="37" spans="1:23" ht="15" customHeight="1">
      <c r="A37" s="1379" t="s">
        <v>971</v>
      </c>
      <c r="B37" s="901">
        <v>1</v>
      </c>
      <c r="C37" s="902">
        <v>11.799999999999999</v>
      </c>
      <c r="D37" s="902">
        <v>3.3000000000000003</v>
      </c>
      <c r="E37" s="902">
        <v>0</v>
      </c>
      <c r="F37" s="902">
        <v>15.1</v>
      </c>
      <c r="G37" s="902">
        <v>1.2</v>
      </c>
      <c r="H37" s="902">
        <v>1</v>
      </c>
      <c r="I37" s="903">
        <v>7.9470198675496692E-2</v>
      </c>
      <c r="J37" s="904">
        <v>0.83333333333333337</v>
      </c>
      <c r="W37" s="233"/>
    </row>
    <row r="38" spans="1:23" ht="15" customHeight="1">
      <c r="A38" s="1379" t="s">
        <v>972</v>
      </c>
      <c r="B38" s="901">
        <v>1</v>
      </c>
      <c r="C38" s="902">
        <v>1</v>
      </c>
      <c r="D38" s="902">
        <v>0.1</v>
      </c>
      <c r="E38" s="902">
        <v>0.1</v>
      </c>
      <c r="F38" s="902">
        <v>1.2000000000000002</v>
      </c>
      <c r="G38" s="902">
        <v>0.3</v>
      </c>
      <c r="H38" s="902">
        <v>0.5</v>
      </c>
      <c r="I38" s="903">
        <v>0.24999999999999994</v>
      </c>
      <c r="J38" s="904">
        <v>1.6666666666666667</v>
      </c>
      <c r="W38" s="233"/>
    </row>
    <row r="39" spans="1:23" ht="15" customHeight="1">
      <c r="A39" s="1379" t="s">
        <v>973</v>
      </c>
      <c r="B39" s="901">
        <v>9</v>
      </c>
      <c r="C39" s="902">
        <v>326.7</v>
      </c>
      <c r="D39" s="902">
        <v>53.8</v>
      </c>
      <c r="E39" s="902">
        <v>0</v>
      </c>
      <c r="F39" s="902">
        <v>380.5</v>
      </c>
      <c r="G39" s="902">
        <v>0</v>
      </c>
      <c r="H39" s="902">
        <v>0</v>
      </c>
      <c r="I39" s="903">
        <v>0</v>
      </c>
      <c r="J39" s="904" t="s">
        <v>80</v>
      </c>
      <c r="W39" s="233"/>
    </row>
    <row r="40" spans="1:23" ht="15" customHeight="1">
      <c r="A40" s="905" t="s">
        <v>974</v>
      </c>
      <c r="B40" s="901">
        <v>4</v>
      </c>
      <c r="C40" s="902">
        <v>102.2</v>
      </c>
      <c r="D40" s="902">
        <v>8.7000000000000011</v>
      </c>
      <c r="E40" s="902">
        <v>0</v>
      </c>
      <c r="F40" s="902">
        <v>110.9</v>
      </c>
      <c r="G40" s="902">
        <v>0</v>
      </c>
      <c r="H40" s="902">
        <v>0</v>
      </c>
      <c r="I40" s="903">
        <v>0</v>
      </c>
      <c r="J40" s="904" t="s">
        <v>80</v>
      </c>
      <c r="W40" s="233"/>
    </row>
    <row r="41" spans="1:23" ht="15" customHeight="1">
      <c r="A41" s="900" t="s">
        <v>718</v>
      </c>
      <c r="B41" s="901">
        <v>1</v>
      </c>
      <c r="C41" s="902">
        <v>1.2</v>
      </c>
      <c r="D41" s="902">
        <v>0</v>
      </c>
      <c r="E41" s="902">
        <v>0</v>
      </c>
      <c r="F41" s="902">
        <v>1.2</v>
      </c>
      <c r="G41" s="902">
        <v>1</v>
      </c>
      <c r="H41" s="902">
        <v>2</v>
      </c>
      <c r="I41" s="903">
        <v>0.83333333333333337</v>
      </c>
      <c r="J41" s="904">
        <v>2</v>
      </c>
      <c r="W41" s="233"/>
    </row>
    <row r="42" spans="1:23" ht="15" customHeight="1">
      <c r="A42" s="900" t="s">
        <v>482</v>
      </c>
      <c r="B42" s="901">
        <v>5</v>
      </c>
      <c r="C42" s="902">
        <v>209.15</v>
      </c>
      <c r="D42" s="902">
        <v>0</v>
      </c>
      <c r="E42" s="902">
        <v>0</v>
      </c>
      <c r="F42" s="902">
        <v>209.15</v>
      </c>
      <c r="G42" s="902">
        <v>32</v>
      </c>
      <c r="H42" s="902">
        <v>31</v>
      </c>
      <c r="I42" s="903">
        <v>0.15300023906287352</v>
      </c>
      <c r="J42" s="904">
        <v>0.96875</v>
      </c>
      <c r="M42" s="492"/>
      <c r="N42" s="276"/>
      <c r="O42" s="276"/>
      <c r="P42" s="276"/>
      <c r="Q42" s="276"/>
      <c r="R42" s="276"/>
      <c r="S42" s="276"/>
      <c r="T42" s="276"/>
      <c r="U42" s="276"/>
      <c r="W42" s="233"/>
    </row>
    <row r="43" spans="1:23" ht="15" customHeight="1">
      <c r="A43" s="900" t="s">
        <v>719</v>
      </c>
      <c r="B43" s="901">
        <v>4</v>
      </c>
      <c r="C43" s="902">
        <v>6480.2</v>
      </c>
      <c r="D43" s="902">
        <v>1354.8</v>
      </c>
      <c r="E43" s="902">
        <v>0</v>
      </c>
      <c r="F43" s="902">
        <v>7835</v>
      </c>
      <c r="G43" s="902">
        <v>0</v>
      </c>
      <c r="H43" s="902">
        <v>0</v>
      </c>
      <c r="I43" s="903">
        <v>0</v>
      </c>
      <c r="J43" s="904" t="s">
        <v>80</v>
      </c>
      <c r="M43" s="492"/>
      <c r="N43" s="276"/>
      <c r="O43" s="276"/>
      <c r="P43" s="276"/>
      <c r="Q43" s="276"/>
      <c r="R43" s="276"/>
      <c r="S43" s="276"/>
      <c r="T43" s="276"/>
      <c r="U43" s="276"/>
      <c r="W43" s="233"/>
    </row>
    <row r="44" spans="1:23" ht="15" customHeight="1">
      <c r="A44" s="900" t="s">
        <v>975</v>
      </c>
      <c r="B44" s="901">
        <v>1</v>
      </c>
      <c r="C44" s="902">
        <v>1959.4</v>
      </c>
      <c r="D44" s="902">
        <v>1</v>
      </c>
      <c r="E44" s="902">
        <v>0</v>
      </c>
      <c r="F44" s="902">
        <v>1960.4</v>
      </c>
      <c r="G44" s="902">
        <v>0</v>
      </c>
      <c r="H44" s="902">
        <v>0</v>
      </c>
      <c r="I44" s="903">
        <v>0</v>
      </c>
      <c r="J44" s="904" t="s">
        <v>80</v>
      </c>
      <c r="M44" s="492"/>
      <c r="N44" s="276"/>
      <c r="O44" s="276"/>
      <c r="P44" s="276"/>
      <c r="Q44" s="276"/>
      <c r="R44" s="276"/>
      <c r="S44" s="276"/>
      <c r="T44" s="276"/>
      <c r="U44" s="276"/>
      <c r="W44" s="233"/>
    </row>
    <row r="45" spans="1:23" ht="15" customHeight="1">
      <c r="A45" s="900" t="s">
        <v>976</v>
      </c>
      <c r="B45" s="901">
        <v>2</v>
      </c>
      <c r="C45" s="902">
        <v>85</v>
      </c>
      <c r="D45" s="902">
        <v>17.899999999999999</v>
      </c>
      <c r="E45" s="902">
        <v>0</v>
      </c>
      <c r="F45" s="902">
        <v>102.9</v>
      </c>
      <c r="G45" s="902">
        <v>0</v>
      </c>
      <c r="H45" s="902">
        <v>0</v>
      </c>
      <c r="I45" s="903">
        <v>0</v>
      </c>
      <c r="J45" s="904" t="s">
        <v>80</v>
      </c>
      <c r="M45" s="492"/>
      <c r="N45" s="276"/>
      <c r="O45" s="276"/>
      <c r="P45" s="276"/>
      <c r="Q45" s="276"/>
      <c r="R45" s="276"/>
      <c r="S45" s="276"/>
      <c r="T45" s="276"/>
      <c r="U45" s="276"/>
      <c r="W45" s="233"/>
    </row>
    <row r="46" spans="1:23">
      <c r="A46" s="993" t="s">
        <v>977</v>
      </c>
      <c r="B46" s="986">
        <v>1</v>
      </c>
      <c r="C46" s="1380">
        <v>47.2</v>
      </c>
      <c r="D46" s="1380">
        <v>22</v>
      </c>
      <c r="E46" s="1380">
        <v>2</v>
      </c>
      <c r="F46" s="1380">
        <v>71.2</v>
      </c>
      <c r="G46" s="1380">
        <v>0</v>
      </c>
      <c r="H46" s="1380">
        <v>0</v>
      </c>
      <c r="I46" s="1381">
        <v>0</v>
      </c>
      <c r="J46" s="1382" t="s">
        <v>80</v>
      </c>
      <c r="W46" s="233"/>
    </row>
    <row r="47" spans="1:23">
      <c r="A47" s="288"/>
      <c r="B47" s="530"/>
      <c r="C47" s="530"/>
      <c r="D47" s="530"/>
      <c r="E47" s="530"/>
      <c r="F47" s="531"/>
      <c r="G47" s="531"/>
      <c r="H47" s="532"/>
      <c r="I47" s="532"/>
      <c r="J47" s="533"/>
      <c r="K47" s="529"/>
      <c r="L47" s="229"/>
      <c r="M47" s="229"/>
    </row>
    <row r="48" spans="1:23" ht="39.6">
      <c r="A48" s="520" t="s">
        <v>978</v>
      </c>
      <c r="B48" s="521" t="s">
        <v>471</v>
      </c>
      <c r="C48" s="521" t="s">
        <v>472</v>
      </c>
      <c r="D48" s="521" t="s">
        <v>473</v>
      </c>
      <c r="E48" s="521" t="s">
        <v>474</v>
      </c>
      <c r="F48" s="521" t="s">
        <v>475</v>
      </c>
      <c r="G48" s="521" t="s">
        <v>89</v>
      </c>
      <c r="H48" s="521" t="s">
        <v>476</v>
      </c>
      <c r="I48" s="521" t="s">
        <v>497</v>
      </c>
      <c r="J48" s="522" t="s">
        <v>81</v>
      </c>
      <c r="K48" s="529"/>
      <c r="L48" s="229"/>
      <c r="M48" s="229"/>
    </row>
    <row r="49" spans="1:13" ht="15" customHeight="1">
      <c r="A49" s="1383" t="s">
        <v>477</v>
      </c>
      <c r="B49" s="985">
        <v>0</v>
      </c>
      <c r="C49" s="1384">
        <v>0</v>
      </c>
      <c r="D49" s="1384">
        <v>0</v>
      </c>
      <c r="E49" s="1384">
        <v>0</v>
      </c>
      <c r="F49" s="1384">
        <v>0</v>
      </c>
      <c r="G49" s="1384">
        <v>0</v>
      </c>
      <c r="H49" s="1384">
        <v>0</v>
      </c>
      <c r="I49" s="1385" t="s">
        <v>80</v>
      </c>
      <c r="J49" s="1386" t="s">
        <v>80</v>
      </c>
      <c r="K49" s="529"/>
    </row>
    <row r="50" spans="1:13" ht="15" customHeight="1">
      <c r="A50" s="905" t="s">
        <v>479</v>
      </c>
      <c r="B50" s="901">
        <v>1</v>
      </c>
      <c r="C50" s="902">
        <v>3.2</v>
      </c>
      <c r="D50" s="902">
        <v>1.5</v>
      </c>
      <c r="E50" s="902">
        <v>0</v>
      </c>
      <c r="F50" s="902">
        <v>4.7</v>
      </c>
      <c r="G50" s="902">
        <v>0</v>
      </c>
      <c r="H50" s="902">
        <v>0</v>
      </c>
      <c r="I50" s="903">
        <v>0</v>
      </c>
      <c r="J50" s="904" t="s">
        <v>80</v>
      </c>
      <c r="K50" s="529"/>
    </row>
    <row r="51" spans="1:13" ht="15" customHeight="1">
      <c r="A51" s="905" t="s">
        <v>478</v>
      </c>
      <c r="B51" s="901">
        <v>1</v>
      </c>
      <c r="C51" s="902">
        <v>105</v>
      </c>
      <c r="D51" s="902">
        <v>4</v>
      </c>
      <c r="E51" s="902">
        <v>0</v>
      </c>
      <c r="F51" s="902">
        <v>109</v>
      </c>
      <c r="G51" s="902">
        <v>0.8</v>
      </c>
      <c r="H51" s="902">
        <v>3.8</v>
      </c>
      <c r="I51" s="903">
        <v>7.3394495412844041E-3</v>
      </c>
      <c r="J51" s="904">
        <v>4.7499999999999991</v>
      </c>
      <c r="K51" s="529"/>
    </row>
    <row r="52" spans="1:13" ht="15" customHeight="1">
      <c r="A52" s="579" t="s">
        <v>480</v>
      </c>
      <c r="B52" s="580">
        <v>67</v>
      </c>
      <c r="C52" s="581">
        <v>3198.9999999999991</v>
      </c>
      <c r="D52" s="581">
        <v>0</v>
      </c>
      <c r="E52" s="581">
        <v>0</v>
      </c>
      <c r="F52" s="581">
        <v>3198.9999999999991</v>
      </c>
      <c r="G52" s="581">
        <v>1950.6</v>
      </c>
      <c r="H52" s="581">
        <v>6432.7600000000011</v>
      </c>
      <c r="I52" s="582">
        <v>0.60975304782744622</v>
      </c>
      <c r="J52" s="583">
        <v>3.2978365631087878</v>
      </c>
      <c r="K52" s="529"/>
    </row>
    <row r="53" spans="1:13" ht="15" customHeight="1">
      <c r="A53" s="905" t="s">
        <v>966</v>
      </c>
      <c r="B53" s="901">
        <v>1</v>
      </c>
      <c r="C53" s="902">
        <v>723.2</v>
      </c>
      <c r="D53" s="902">
        <v>4.4000000000000004</v>
      </c>
      <c r="E53" s="902">
        <v>0</v>
      </c>
      <c r="F53" s="902">
        <v>727.6</v>
      </c>
      <c r="G53" s="902">
        <v>0</v>
      </c>
      <c r="H53" s="902">
        <v>0</v>
      </c>
      <c r="I53" s="903">
        <v>0</v>
      </c>
      <c r="J53" s="904" t="s">
        <v>80</v>
      </c>
      <c r="K53" s="529"/>
    </row>
    <row r="54" spans="1:13" ht="15" customHeight="1">
      <c r="A54" s="905" t="s">
        <v>967</v>
      </c>
      <c r="B54" s="901">
        <v>0</v>
      </c>
      <c r="C54" s="902">
        <v>0</v>
      </c>
      <c r="D54" s="902">
        <v>0</v>
      </c>
      <c r="E54" s="902">
        <v>0</v>
      </c>
      <c r="F54" s="902">
        <v>0</v>
      </c>
      <c r="G54" s="902">
        <v>0</v>
      </c>
      <c r="H54" s="902">
        <v>0</v>
      </c>
      <c r="I54" s="903" t="s">
        <v>80</v>
      </c>
      <c r="J54" s="904" t="s">
        <v>80</v>
      </c>
      <c r="K54" s="529"/>
    </row>
    <row r="55" spans="1:13" ht="15" customHeight="1">
      <c r="A55" s="579" t="s">
        <v>481</v>
      </c>
      <c r="B55" s="580">
        <v>3</v>
      </c>
      <c r="C55" s="581">
        <v>2019.3</v>
      </c>
      <c r="D55" s="581">
        <v>0.2</v>
      </c>
      <c r="E55" s="581">
        <v>0</v>
      </c>
      <c r="F55" s="581">
        <v>2019.5</v>
      </c>
      <c r="G55" s="581">
        <v>431.2</v>
      </c>
      <c r="H55" s="581">
        <v>506.2</v>
      </c>
      <c r="I55" s="582">
        <v>0.21351819757365684</v>
      </c>
      <c r="J55" s="583">
        <v>1.1739332096474953</v>
      </c>
      <c r="K55" s="529"/>
    </row>
    <row r="56" spans="1:13" ht="15" customHeight="1">
      <c r="A56" s="905" t="s">
        <v>968</v>
      </c>
      <c r="B56" s="901">
        <v>0</v>
      </c>
      <c r="C56" s="902">
        <v>0</v>
      </c>
      <c r="D56" s="902">
        <v>0</v>
      </c>
      <c r="E56" s="902">
        <v>0</v>
      </c>
      <c r="F56" s="902">
        <v>0</v>
      </c>
      <c r="G56" s="902">
        <v>0</v>
      </c>
      <c r="H56" s="902">
        <v>0</v>
      </c>
      <c r="I56" s="903" t="s">
        <v>80</v>
      </c>
      <c r="J56" s="904" t="s">
        <v>80</v>
      </c>
      <c r="K56" s="529"/>
    </row>
    <row r="57" spans="1:13" ht="15" customHeight="1">
      <c r="A57" s="905" t="s">
        <v>969</v>
      </c>
      <c r="B57" s="901">
        <v>1</v>
      </c>
      <c r="C57" s="902">
        <v>6.9000000000000012</v>
      </c>
      <c r="D57" s="902">
        <v>0.7</v>
      </c>
      <c r="E57" s="902">
        <v>0</v>
      </c>
      <c r="F57" s="902">
        <v>7.6000000000000014</v>
      </c>
      <c r="G57" s="902">
        <v>0.5</v>
      </c>
      <c r="H57" s="902">
        <v>2.1</v>
      </c>
      <c r="I57" s="903">
        <v>6.5789473684210509E-2</v>
      </c>
      <c r="J57" s="904">
        <v>4.2</v>
      </c>
      <c r="K57" s="529"/>
    </row>
    <row r="58" spans="1:13" ht="15" customHeight="1">
      <c r="A58" s="1379" t="s">
        <v>970</v>
      </c>
      <c r="B58" s="901">
        <v>0</v>
      </c>
      <c r="C58" s="902">
        <v>0</v>
      </c>
      <c r="D58" s="902">
        <v>0</v>
      </c>
      <c r="E58" s="902">
        <v>0</v>
      </c>
      <c r="F58" s="902">
        <v>0</v>
      </c>
      <c r="G58" s="902">
        <v>0</v>
      </c>
      <c r="H58" s="902">
        <v>0</v>
      </c>
      <c r="I58" s="903" t="s">
        <v>80</v>
      </c>
      <c r="J58" s="904" t="s">
        <v>80</v>
      </c>
      <c r="K58" s="529"/>
    </row>
    <row r="59" spans="1:13" ht="15" customHeight="1">
      <c r="A59" s="905" t="s">
        <v>971</v>
      </c>
      <c r="B59" s="901">
        <v>0</v>
      </c>
      <c r="C59" s="902">
        <v>0</v>
      </c>
      <c r="D59" s="902">
        <v>0</v>
      </c>
      <c r="E59" s="902">
        <v>0</v>
      </c>
      <c r="F59" s="902">
        <v>0</v>
      </c>
      <c r="G59" s="902">
        <v>0</v>
      </c>
      <c r="H59" s="902">
        <v>0</v>
      </c>
      <c r="I59" s="903" t="s">
        <v>80</v>
      </c>
      <c r="J59" s="904" t="s">
        <v>80</v>
      </c>
      <c r="K59" s="529"/>
    </row>
    <row r="60" spans="1:13" ht="15" customHeight="1">
      <c r="A60" s="900" t="s">
        <v>972</v>
      </c>
      <c r="B60" s="901">
        <v>0</v>
      </c>
      <c r="C60" s="902">
        <v>0</v>
      </c>
      <c r="D60" s="902">
        <v>0</v>
      </c>
      <c r="E60" s="902">
        <v>0</v>
      </c>
      <c r="F60" s="902">
        <v>0</v>
      </c>
      <c r="G60" s="902">
        <v>0</v>
      </c>
      <c r="H60" s="902">
        <v>0</v>
      </c>
      <c r="I60" s="903" t="s">
        <v>80</v>
      </c>
      <c r="J60" s="904" t="s">
        <v>80</v>
      </c>
      <c r="K60" s="529"/>
    </row>
    <row r="61" spans="1:13" ht="15" customHeight="1">
      <c r="A61" s="900" t="s">
        <v>973</v>
      </c>
      <c r="B61" s="901">
        <v>0</v>
      </c>
      <c r="C61" s="902">
        <v>0</v>
      </c>
      <c r="D61" s="902">
        <v>0</v>
      </c>
      <c r="E61" s="902">
        <v>0</v>
      </c>
      <c r="F61" s="902">
        <v>0</v>
      </c>
      <c r="G61" s="902">
        <v>0</v>
      </c>
      <c r="H61" s="902">
        <v>0</v>
      </c>
      <c r="I61" s="903" t="s">
        <v>80</v>
      </c>
      <c r="J61" s="904" t="s">
        <v>80</v>
      </c>
      <c r="K61" s="529"/>
    </row>
    <row r="62" spans="1:13" ht="15" customHeight="1">
      <c r="A62" s="900" t="s">
        <v>974</v>
      </c>
      <c r="B62" s="901">
        <v>0</v>
      </c>
      <c r="C62" s="902">
        <v>0</v>
      </c>
      <c r="D62" s="902">
        <v>0</v>
      </c>
      <c r="E62" s="902">
        <v>0</v>
      </c>
      <c r="F62" s="902">
        <v>0</v>
      </c>
      <c r="G62" s="902">
        <v>0</v>
      </c>
      <c r="H62" s="902">
        <v>0</v>
      </c>
      <c r="I62" s="903" t="s">
        <v>80</v>
      </c>
      <c r="J62" s="904" t="s">
        <v>80</v>
      </c>
      <c r="K62" s="534"/>
    </row>
    <row r="63" spans="1:13">
      <c r="A63" s="900" t="s">
        <v>718</v>
      </c>
      <c r="B63" s="901">
        <v>0</v>
      </c>
      <c r="C63" s="902">
        <v>0</v>
      </c>
      <c r="D63" s="902">
        <v>0</v>
      </c>
      <c r="E63" s="902">
        <v>0</v>
      </c>
      <c r="F63" s="902">
        <v>0</v>
      </c>
      <c r="G63" s="902">
        <v>0</v>
      </c>
      <c r="H63" s="902">
        <v>0</v>
      </c>
      <c r="I63" s="903" t="s">
        <v>80</v>
      </c>
      <c r="J63" s="904" t="s">
        <v>80</v>
      </c>
      <c r="K63" s="229"/>
    </row>
    <row r="64" spans="1:13" s="276" customFormat="1">
      <c r="A64" s="900" t="s">
        <v>482</v>
      </c>
      <c r="B64" s="901">
        <v>0</v>
      </c>
      <c r="C64" s="902">
        <v>0</v>
      </c>
      <c r="D64" s="902">
        <v>0</v>
      </c>
      <c r="E64" s="902">
        <v>0</v>
      </c>
      <c r="F64" s="902">
        <v>0</v>
      </c>
      <c r="G64" s="902">
        <v>0</v>
      </c>
      <c r="H64" s="902">
        <v>0</v>
      </c>
      <c r="I64" s="903" t="s">
        <v>80</v>
      </c>
      <c r="J64" s="904" t="s">
        <v>80</v>
      </c>
      <c r="L64" s="492"/>
      <c r="M64" s="492"/>
    </row>
    <row r="65" spans="1:13" s="276" customFormat="1">
      <c r="A65" s="900" t="s">
        <v>719</v>
      </c>
      <c r="B65" s="901">
        <v>0</v>
      </c>
      <c r="C65" s="902">
        <v>0</v>
      </c>
      <c r="D65" s="902">
        <v>0</v>
      </c>
      <c r="E65" s="902">
        <v>0</v>
      </c>
      <c r="F65" s="902">
        <v>0</v>
      </c>
      <c r="G65" s="902">
        <v>0</v>
      </c>
      <c r="H65" s="902">
        <v>0</v>
      </c>
      <c r="I65" s="903" t="s">
        <v>80</v>
      </c>
      <c r="J65" s="904" t="s">
        <v>80</v>
      </c>
      <c r="L65" s="492"/>
      <c r="M65" s="492"/>
    </row>
    <row r="66" spans="1:13" s="276" customFormat="1">
      <c r="A66" s="900" t="s">
        <v>975</v>
      </c>
      <c r="B66" s="901">
        <v>0</v>
      </c>
      <c r="C66" s="902">
        <v>0</v>
      </c>
      <c r="D66" s="902">
        <v>0</v>
      </c>
      <c r="E66" s="902">
        <v>0</v>
      </c>
      <c r="F66" s="902">
        <v>0</v>
      </c>
      <c r="G66" s="902">
        <v>0</v>
      </c>
      <c r="H66" s="902">
        <v>0</v>
      </c>
      <c r="I66" s="903" t="s">
        <v>80</v>
      </c>
      <c r="J66" s="904" t="s">
        <v>80</v>
      </c>
      <c r="L66" s="492"/>
      <c r="M66" s="492"/>
    </row>
    <row r="67" spans="1:13" s="276" customFormat="1">
      <c r="A67" s="900" t="s">
        <v>976</v>
      </c>
      <c r="B67" s="901">
        <v>0</v>
      </c>
      <c r="C67" s="902">
        <v>0</v>
      </c>
      <c r="D67" s="902">
        <v>0</v>
      </c>
      <c r="E67" s="902">
        <v>0</v>
      </c>
      <c r="F67" s="902">
        <v>0</v>
      </c>
      <c r="G67" s="902">
        <v>0</v>
      </c>
      <c r="H67" s="902">
        <v>0</v>
      </c>
      <c r="I67" s="903" t="s">
        <v>80</v>
      </c>
      <c r="J67" s="904" t="s">
        <v>80</v>
      </c>
      <c r="L67" s="492"/>
      <c r="M67" s="492"/>
    </row>
    <row r="68" spans="1:13">
      <c r="A68" s="993" t="s">
        <v>977</v>
      </c>
      <c r="B68" s="986">
        <v>0</v>
      </c>
      <c r="C68" s="1380">
        <v>0</v>
      </c>
      <c r="D68" s="1380">
        <v>0</v>
      </c>
      <c r="E68" s="1380">
        <v>0</v>
      </c>
      <c r="F68" s="1380">
        <v>0</v>
      </c>
      <c r="G68" s="1380">
        <v>0</v>
      </c>
      <c r="H68" s="1380">
        <v>0</v>
      </c>
      <c r="I68" s="1381" t="s">
        <v>80</v>
      </c>
      <c r="J68" s="1382" t="s">
        <v>80</v>
      </c>
    </row>
    <row r="69" spans="1:13">
      <c r="A69" s="536" t="s">
        <v>979</v>
      </c>
      <c r="B69" s="229"/>
      <c r="C69" s="229"/>
      <c r="D69" s="229"/>
      <c r="E69" s="499"/>
      <c r="F69" s="499"/>
      <c r="G69" s="499"/>
      <c r="H69" s="499"/>
      <c r="I69" s="229"/>
      <c r="J69" s="229"/>
    </row>
    <row r="70" spans="1:13">
      <c r="A70" s="75" t="s">
        <v>957</v>
      </c>
    </row>
    <row r="73" spans="1:13">
      <c r="B73" s="746"/>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1">
    <tabColor theme="9" tint="0.39997558519241921"/>
  </sheetPr>
  <dimension ref="A1:L52"/>
  <sheetViews>
    <sheetView zoomScale="75" zoomScaleNormal="75" workbookViewId="0">
      <selection activeCell="F28" sqref="F28"/>
    </sheetView>
  </sheetViews>
  <sheetFormatPr defaultColWidth="9.109375" defaultRowHeight="13.2"/>
  <cols>
    <col min="1" max="1" width="19.33203125" style="229" customWidth="1"/>
    <col min="2" max="4" width="15.6640625" style="229" customWidth="1"/>
    <col min="5" max="5" width="13.6640625" style="229" bestFit="1" customWidth="1"/>
    <col min="6" max="9" width="13.44140625" style="229" customWidth="1"/>
    <col min="10" max="12" width="15.44140625" style="229" customWidth="1"/>
    <col min="13" max="13" width="11.109375" style="229" bestFit="1" customWidth="1"/>
    <col min="14" max="16" width="13.6640625" style="229" customWidth="1"/>
    <col min="17" max="16384" width="9.109375" style="229"/>
  </cols>
  <sheetData>
    <row r="1" spans="1:1" ht="14.4">
      <c r="A1" s="18" t="s">
        <v>493</v>
      </c>
    </row>
    <row r="19" spans="1:12">
      <c r="A19" s="75" t="s">
        <v>957</v>
      </c>
      <c r="I19" s="75" t="s">
        <v>957</v>
      </c>
    </row>
    <row r="20" spans="1:12">
      <c r="A20" s="276"/>
      <c r="B20" s="276"/>
      <c r="H20" s="276"/>
      <c r="I20" s="276"/>
    </row>
    <row r="21" spans="1:12" ht="14.4">
      <c r="A21" s="565" t="s">
        <v>980</v>
      </c>
      <c r="B21" s="276"/>
      <c r="H21" s="276"/>
      <c r="I21" s="565" t="s">
        <v>981</v>
      </c>
    </row>
    <row r="22" spans="1:12" ht="14.4">
      <c r="A22" s="571" t="s">
        <v>53</v>
      </c>
      <c r="B22" s="1387" t="s">
        <v>480</v>
      </c>
      <c r="C22" s="1387" t="s">
        <v>477</v>
      </c>
      <c r="D22" s="1388" t="s">
        <v>481</v>
      </c>
      <c r="I22" s="539" t="s">
        <v>71</v>
      </c>
      <c r="J22" s="1387" t="s">
        <v>480</v>
      </c>
      <c r="K22" s="1387" t="s">
        <v>477</v>
      </c>
      <c r="L22" s="1388" t="s">
        <v>481</v>
      </c>
    </row>
    <row r="23" spans="1:12">
      <c r="A23" s="287" t="s">
        <v>2</v>
      </c>
      <c r="B23" s="525">
        <v>794.3</v>
      </c>
      <c r="C23" s="525">
        <v>855.8</v>
      </c>
      <c r="D23" s="569">
        <v>0</v>
      </c>
      <c r="I23" s="540" t="s">
        <v>69</v>
      </c>
      <c r="J23" s="523">
        <v>794.3</v>
      </c>
      <c r="K23" s="523">
        <v>858.8</v>
      </c>
      <c r="L23" s="679">
        <v>0</v>
      </c>
    </row>
    <row r="24" spans="1:12">
      <c r="A24" s="541" t="s">
        <v>1</v>
      </c>
      <c r="B24" s="525">
        <v>10.1</v>
      </c>
      <c r="C24" s="525">
        <v>445.6</v>
      </c>
      <c r="D24" s="569">
        <v>240</v>
      </c>
      <c r="I24" s="541" t="s">
        <v>65</v>
      </c>
      <c r="J24" s="525">
        <v>0</v>
      </c>
      <c r="K24" s="525">
        <v>217.5</v>
      </c>
      <c r="L24" s="569">
        <v>0</v>
      </c>
    </row>
    <row r="25" spans="1:12">
      <c r="A25" s="541" t="s">
        <v>442</v>
      </c>
      <c r="B25" s="525">
        <v>800.6</v>
      </c>
      <c r="C25" s="525">
        <v>53.9</v>
      </c>
      <c r="D25" s="569">
        <v>1056.5999999999999</v>
      </c>
      <c r="H25" s="233"/>
      <c r="I25" s="541" t="s">
        <v>70</v>
      </c>
      <c r="J25" s="525">
        <v>0</v>
      </c>
      <c r="K25" s="525">
        <v>198.1</v>
      </c>
      <c r="L25" s="569">
        <v>0</v>
      </c>
    </row>
    <row r="26" spans="1:12">
      <c r="A26" s="541" t="s">
        <v>325</v>
      </c>
      <c r="B26" s="525">
        <v>70.099999999999994</v>
      </c>
      <c r="C26" s="525">
        <v>45</v>
      </c>
      <c r="D26" s="569">
        <v>15.099999999999998</v>
      </c>
      <c r="H26" s="233"/>
      <c r="I26" s="541" t="s">
        <v>66</v>
      </c>
      <c r="J26" s="525">
        <v>3.5</v>
      </c>
      <c r="K26" s="525">
        <v>50.9</v>
      </c>
      <c r="L26" s="569">
        <v>0</v>
      </c>
    </row>
    <row r="27" spans="1:12">
      <c r="A27" s="287" t="s">
        <v>3</v>
      </c>
      <c r="B27" s="525">
        <v>11.399999999999999</v>
      </c>
      <c r="C27" s="525">
        <v>25</v>
      </c>
      <c r="D27" s="569">
        <v>0</v>
      </c>
      <c r="H27" s="233"/>
      <c r="I27" s="541" t="s">
        <v>63</v>
      </c>
      <c r="J27" s="525">
        <v>70.099999999999994</v>
      </c>
      <c r="K27" s="525">
        <v>45</v>
      </c>
      <c r="L27" s="569">
        <v>15.099999999999998</v>
      </c>
    </row>
    <row r="28" spans="1:12">
      <c r="A28" s="541" t="s">
        <v>11</v>
      </c>
      <c r="B28" s="525">
        <v>1632.9999999999998</v>
      </c>
      <c r="C28" s="525">
        <v>0</v>
      </c>
      <c r="D28" s="569">
        <v>1734.1</v>
      </c>
      <c r="F28" s="514"/>
      <c r="I28" s="541" t="s">
        <v>67</v>
      </c>
      <c r="J28" s="525">
        <v>0</v>
      </c>
      <c r="K28" s="525">
        <v>30</v>
      </c>
      <c r="L28" s="569">
        <v>8</v>
      </c>
    </row>
    <row r="29" spans="1:12">
      <c r="A29" s="541" t="s">
        <v>443</v>
      </c>
      <c r="B29" s="525">
        <v>603</v>
      </c>
      <c r="C29" s="525">
        <v>0</v>
      </c>
      <c r="D29" s="569">
        <v>677.2</v>
      </c>
      <c r="F29" s="514"/>
      <c r="I29" s="541" t="s">
        <v>68</v>
      </c>
      <c r="J29" s="525">
        <v>0</v>
      </c>
      <c r="K29" s="525">
        <v>25</v>
      </c>
      <c r="L29" s="569">
        <v>0</v>
      </c>
    </row>
    <row r="30" spans="1:12">
      <c r="A30" s="287" t="s">
        <v>7</v>
      </c>
      <c r="B30" s="525">
        <v>204.39999999999998</v>
      </c>
      <c r="C30" s="525">
        <v>0</v>
      </c>
      <c r="D30" s="569">
        <v>980.4</v>
      </c>
      <c r="F30" s="514"/>
      <c r="I30" s="541" t="s">
        <v>142</v>
      </c>
      <c r="J30" s="525">
        <v>1970.1</v>
      </c>
      <c r="K30" s="525">
        <v>0</v>
      </c>
      <c r="L30" s="569">
        <v>2092.3999999999996</v>
      </c>
    </row>
    <row r="31" spans="1:12">
      <c r="A31" s="287" t="s">
        <v>6</v>
      </c>
      <c r="B31" s="525">
        <v>34.1</v>
      </c>
      <c r="C31" s="525">
        <v>0</v>
      </c>
      <c r="D31" s="569">
        <v>4</v>
      </c>
      <c r="F31" s="514"/>
      <c r="I31" s="541" t="s">
        <v>133</v>
      </c>
      <c r="J31" s="525">
        <v>377.5</v>
      </c>
      <c r="K31" s="525">
        <v>0</v>
      </c>
      <c r="L31" s="569">
        <v>0</v>
      </c>
    </row>
    <row r="32" spans="1:12">
      <c r="A32" s="542" t="s">
        <v>5</v>
      </c>
      <c r="B32" s="677">
        <v>15.9</v>
      </c>
      <c r="C32" s="677">
        <v>0</v>
      </c>
      <c r="D32" s="678">
        <v>1359.9</v>
      </c>
      <c r="F32" s="514"/>
      <c r="I32" s="541" t="s">
        <v>330</v>
      </c>
      <c r="J32" s="525">
        <v>281</v>
      </c>
      <c r="K32" s="525">
        <v>0</v>
      </c>
      <c r="L32" s="569">
        <v>0</v>
      </c>
    </row>
    <row r="33" spans="1:12">
      <c r="A33" s="514"/>
      <c r="C33" s="564"/>
      <c r="F33" s="514"/>
      <c r="I33" s="541" t="s">
        <v>171</v>
      </c>
      <c r="J33" s="525">
        <v>214.5</v>
      </c>
      <c r="K33" s="525">
        <v>0</v>
      </c>
      <c r="L33" s="569">
        <v>1.2</v>
      </c>
    </row>
    <row r="34" spans="1:12">
      <c r="A34" s="514"/>
      <c r="B34" s="647"/>
      <c r="F34" s="514"/>
      <c r="I34" s="541" t="s">
        <v>106</v>
      </c>
      <c r="J34" s="525">
        <v>173.99999999999997</v>
      </c>
      <c r="K34" s="525">
        <v>0</v>
      </c>
      <c r="L34" s="569">
        <v>134.4</v>
      </c>
    </row>
    <row r="35" spans="1:12">
      <c r="A35" s="514"/>
      <c r="F35" s="514"/>
      <c r="I35" s="541" t="s">
        <v>187</v>
      </c>
      <c r="J35" s="525">
        <v>152</v>
      </c>
      <c r="K35" s="525">
        <v>0</v>
      </c>
      <c r="L35" s="569">
        <v>698.3</v>
      </c>
    </row>
    <row r="36" spans="1:12">
      <c r="A36" s="514"/>
      <c r="F36" s="514"/>
      <c r="I36" s="541" t="s">
        <v>148</v>
      </c>
      <c r="J36" s="525">
        <v>36.1</v>
      </c>
      <c r="K36" s="525">
        <v>0</v>
      </c>
      <c r="L36" s="569">
        <v>4</v>
      </c>
    </row>
    <row r="37" spans="1:12">
      <c r="A37" s="514"/>
      <c r="F37" s="514"/>
      <c r="I37" s="541" t="s">
        <v>311</v>
      </c>
      <c r="J37" s="525">
        <v>23.3</v>
      </c>
      <c r="K37" s="525">
        <v>0</v>
      </c>
      <c r="L37" s="569">
        <v>0</v>
      </c>
    </row>
    <row r="38" spans="1:12">
      <c r="I38" s="541" t="s">
        <v>185</v>
      </c>
      <c r="J38" s="525">
        <v>21.4</v>
      </c>
      <c r="K38" s="525">
        <v>0</v>
      </c>
      <c r="L38" s="569">
        <v>0</v>
      </c>
    </row>
    <row r="39" spans="1:12">
      <c r="I39" s="541" t="s">
        <v>163</v>
      </c>
      <c r="J39" s="525">
        <v>10</v>
      </c>
      <c r="K39" s="525">
        <v>0</v>
      </c>
      <c r="L39" s="569">
        <v>676</v>
      </c>
    </row>
    <row r="40" spans="1:12">
      <c r="I40" s="541" t="s">
        <v>152</v>
      </c>
      <c r="J40" s="525">
        <v>10</v>
      </c>
      <c r="K40" s="525">
        <v>0</v>
      </c>
      <c r="L40" s="569">
        <v>0</v>
      </c>
    </row>
    <row r="41" spans="1:12">
      <c r="I41" s="541" t="s">
        <v>332</v>
      </c>
      <c r="J41" s="525">
        <v>10</v>
      </c>
      <c r="K41" s="525">
        <v>0</v>
      </c>
      <c r="L41" s="569">
        <v>0</v>
      </c>
    </row>
    <row r="42" spans="1:12">
      <c r="I42" s="541" t="s">
        <v>110</v>
      </c>
      <c r="J42" s="525">
        <v>7</v>
      </c>
      <c r="K42" s="525">
        <v>0</v>
      </c>
      <c r="L42" s="569">
        <v>0</v>
      </c>
    </row>
    <row r="43" spans="1:12">
      <c r="I43" s="541" t="s">
        <v>329</v>
      </c>
      <c r="J43" s="525">
        <v>6</v>
      </c>
      <c r="K43" s="525">
        <v>0</v>
      </c>
      <c r="L43" s="569">
        <v>3</v>
      </c>
    </row>
    <row r="44" spans="1:12">
      <c r="I44" s="541" t="s">
        <v>316</v>
      </c>
      <c r="J44" s="525">
        <v>4</v>
      </c>
      <c r="K44" s="525">
        <v>0</v>
      </c>
      <c r="L44" s="569">
        <v>1173.7</v>
      </c>
    </row>
    <row r="45" spans="1:12">
      <c r="I45" s="541" t="s">
        <v>173</v>
      </c>
      <c r="J45" s="525">
        <v>3.7</v>
      </c>
      <c r="K45" s="525">
        <v>0</v>
      </c>
      <c r="L45" s="569">
        <v>0</v>
      </c>
    </row>
    <row r="46" spans="1:12">
      <c r="I46" s="541" t="s">
        <v>112</v>
      </c>
      <c r="J46" s="525">
        <v>3</v>
      </c>
      <c r="K46" s="525">
        <v>0</v>
      </c>
      <c r="L46" s="569">
        <v>0</v>
      </c>
    </row>
    <row r="47" spans="1:12">
      <c r="I47" s="541" t="s">
        <v>109</v>
      </c>
      <c r="J47" s="525">
        <v>2.1</v>
      </c>
      <c r="K47" s="525">
        <v>0</v>
      </c>
      <c r="L47" s="569">
        <v>0</v>
      </c>
    </row>
    <row r="48" spans="1:12">
      <c r="I48" s="541" t="s">
        <v>320</v>
      </c>
      <c r="J48" s="525">
        <v>1.4</v>
      </c>
      <c r="K48" s="525">
        <v>0</v>
      </c>
      <c r="L48" s="569">
        <v>0</v>
      </c>
    </row>
    <row r="49" spans="9:12">
      <c r="I49" s="541" t="s">
        <v>135</v>
      </c>
      <c r="J49" s="525">
        <v>1.1000000000000001</v>
      </c>
      <c r="K49" s="525">
        <v>0</v>
      </c>
      <c r="L49" s="569">
        <v>186.2</v>
      </c>
    </row>
    <row r="50" spans="9:12">
      <c r="I50" s="541" t="s">
        <v>137</v>
      </c>
      <c r="J50" s="525">
        <v>0.8</v>
      </c>
      <c r="K50" s="525">
        <v>0</v>
      </c>
      <c r="L50" s="569">
        <v>0</v>
      </c>
    </row>
    <row r="51" spans="9:12">
      <c r="I51" s="541" t="s">
        <v>111</v>
      </c>
      <c r="J51" s="525">
        <v>0</v>
      </c>
      <c r="K51" s="525">
        <v>0</v>
      </c>
      <c r="L51" s="569">
        <v>846</v>
      </c>
    </row>
    <row r="52" spans="9:12">
      <c r="I52" s="542" t="s">
        <v>107</v>
      </c>
      <c r="J52" s="528">
        <v>0</v>
      </c>
      <c r="K52" s="528">
        <v>0</v>
      </c>
      <c r="L52" s="570">
        <v>229</v>
      </c>
    </row>
  </sheetData>
  <autoFilter ref="A22:D22">
    <sortState ref="A23:D32">
      <sortCondition descending="1" ref="C22"/>
    </sortState>
  </autoFilter>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F91"/>
  <sheetViews>
    <sheetView zoomScale="75" zoomScaleNormal="75" workbookViewId="0">
      <selection activeCell="O36" sqref="O36"/>
    </sheetView>
  </sheetViews>
  <sheetFormatPr defaultColWidth="8.6640625" defaultRowHeight="13.2"/>
  <cols>
    <col min="1" max="1" width="17.5546875" style="3" customWidth="1"/>
    <col min="2" max="2" width="8.21875" style="7" customWidth="1"/>
    <col min="3" max="3" width="17.77734375" style="7" customWidth="1"/>
    <col min="4" max="4" width="14.33203125" style="7" customWidth="1"/>
    <col min="5" max="5" width="10.44140625" style="3" bestFit="1" customWidth="1"/>
    <col min="6" max="6" width="6.88671875" style="3" bestFit="1" customWidth="1"/>
    <col min="7" max="7" width="10.44140625" style="3" bestFit="1" customWidth="1"/>
    <col min="8" max="8" width="6.88671875" style="3" bestFit="1" customWidth="1"/>
    <col min="9" max="9" width="8.88671875" style="3" bestFit="1" customWidth="1"/>
    <col min="10" max="16384" width="8.6640625" style="3"/>
  </cols>
  <sheetData>
    <row r="1" spans="1:2" ht="14.4">
      <c r="A1" s="138" t="s">
        <v>839</v>
      </c>
      <c r="B1" s="1441"/>
    </row>
    <row r="3" spans="1:2">
      <c r="A3" s="229"/>
      <c r="B3" s="499"/>
    </row>
    <row r="4" spans="1:2">
      <c r="A4" s="274"/>
      <c r="B4" s="1442"/>
    </row>
    <row r="5" spans="1:2">
      <c r="A5" s="232"/>
      <c r="B5" s="704"/>
    </row>
    <row r="22" spans="1:4">
      <c r="A22" s="232" t="s">
        <v>440</v>
      </c>
      <c r="B22" s="704"/>
    </row>
    <row r="23" spans="1:4">
      <c r="A23" s="232" t="s">
        <v>683</v>
      </c>
      <c r="B23" s="704"/>
    </row>
    <row r="24" spans="1:4">
      <c r="A24" s="107" t="s">
        <v>1003</v>
      </c>
    </row>
    <row r="26" spans="1:4" ht="15.6" customHeight="1">
      <c r="A26" s="1125" t="s">
        <v>828</v>
      </c>
      <c r="B26" s="1443" t="s">
        <v>829</v>
      </c>
      <c r="C26" s="1443" t="s">
        <v>830</v>
      </c>
      <c r="D26" s="1443" t="s">
        <v>831</v>
      </c>
    </row>
    <row r="27" spans="1:4" ht="15.6" customHeight="1">
      <c r="A27" t="s">
        <v>96</v>
      </c>
      <c r="B27" s="1">
        <v>2014</v>
      </c>
      <c r="C27" s="1087">
        <v>44.564119999999996</v>
      </c>
      <c r="D27" s="1087">
        <v>0</v>
      </c>
    </row>
    <row r="28" spans="1:4" ht="15" customHeight="1">
      <c r="A28" t="s">
        <v>96</v>
      </c>
      <c r="B28" s="1">
        <v>2015</v>
      </c>
      <c r="C28" s="1087">
        <v>56.818612000000009</v>
      </c>
      <c r="D28" s="1087">
        <v>0</v>
      </c>
    </row>
    <row r="29" spans="1:4" ht="15" customHeight="1">
      <c r="A29" t="s">
        <v>96</v>
      </c>
      <c r="B29" s="1">
        <v>2016</v>
      </c>
      <c r="C29" s="1087">
        <v>120.3100172</v>
      </c>
      <c r="D29" s="1087">
        <v>0</v>
      </c>
    </row>
    <row r="30" spans="1:4" ht="15" customHeight="1">
      <c r="A30" t="s">
        <v>96</v>
      </c>
      <c r="B30" s="1">
        <v>2017</v>
      </c>
      <c r="C30" s="1087">
        <v>188.50934825030515</v>
      </c>
      <c r="D30" s="1087">
        <v>0</v>
      </c>
    </row>
    <row r="31" spans="1:4" ht="15" customHeight="1">
      <c r="A31" t="s">
        <v>96</v>
      </c>
      <c r="B31" s="1">
        <v>2018</v>
      </c>
      <c r="C31" s="1087">
        <v>253.74308249820001</v>
      </c>
      <c r="D31" s="1087">
        <v>29.222960000000004</v>
      </c>
    </row>
    <row r="32" spans="1:4" ht="15" customHeight="1">
      <c r="A32" t="s">
        <v>96</v>
      </c>
      <c r="B32" s="1">
        <v>2019</v>
      </c>
      <c r="C32" s="1087">
        <v>265.56852100030511</v>
      </c>
      <c r="D32" s="1087">
        <v>101.5832144</v>
      </c>
    </row>
    <row r="33" spans="1:6" ht="15" customHeight="1">
      <c r="A33" t="s">
        <v>96</v>
      </c>
      <c r="B33" s="1">
        <v>2020</v>
      </c>
      <c r="C33" s="1087">
        <v>303.17612740000004</v>
      </c>
      <c r="D33" s="1087">
        <v>159.26859999999999</v>
      </c>
    </row>
    <row r="34" spans="1:6" ht="15" customHeight="1">
      <c r="A34" t="s">
        <v>96</v>
      </c>
      <c r="B34" s="1">
        <v>2021</v>
      </c>
      <c r="C34" s="1087">
        <v>390.07920000000001</v>
      </c>
      <c r="D34" s="1087">
        <v>285.55840000000001</v>
      </c>
      <c r="F34" s="1119"/>
    </row>
    <row r="35" spans="1:6" ht="15" customHeight="1">
      <c r="A35" t="s">
        <v>13</v>
      </c>
      <c r="B35" s="1">
        <v>2014</v>
      </c>
      <c r="C35" s="1087">
        <v>95.875899999999987</v>
      </c>
      <c r="D35" s="1087">
        <v>0</v>
      </c>
    </row>
    <row r="36" spans="1:6" ht="15" customHeight="1">
      <c r="A36" t="s">
        <v>13</v>
      </c>
      <c r="B36" s="1">
        <v>2015</v>
      </c>
      <c r="C36" s="1087">
        <v>109.589845</v>
      </c>
      <c r="D36" s="1087">
        <v>0</v>
      </c>
    </row>
    <row r="37" spans="1:6" ht="15" customHeight="1">
      <c r="A37" t="s">
        <v>13</v>
      </c>
      <c r="B37" s="1">
        <v>2016</v>
      </c>
      <c r="C37" s="1087">
        <v>141.67544999999998</v>
      </c>
      <c r="D37" s="1087">
        <v>0</v>
      </c>
    </row>
    <row r="38" spans="1:6" ht="15" customHeight="1">
      <c r="A38" t="s">
        <v>13</v>
      </c>
      <c r="B38" s="1">
        <v>2017</v>
      </c>
      <c r="C38" s="1087">
        <v>180.17448497048377</v>
      </c>
      <c r="D38" s="1087">
        <v>0</v>
      </c>
    </row>
    <row r="39" spans="1:6" ht="15" customHeight="1">
      <c r="A39" t="s">
        <v>13</v>
      </c>
      <c r="B39" s="1">
        <v>2018</v>
      </c>
      <c r="C39" s="1087">
        <v>229.1447999632</v>
      </c>
      <c r="D39" s="1087">
        <v>3.0183900073999999</v>
      </c>
    </row>
    <row r="40" spans="1:6" ht="15" customHeight="1">
      <c r="A40" t="s">
        <v>13</v>
      </c>
      <c r="B40" s="1">
        <v>2019</v>
      </c>
      <c r="C40" s="1087">
        <v>214.58882399866482</v>
      </c>
      <c r="D40" s="1087">
        <v>10.913399999999999</v>
      </c>
    </row>
    <row r="41" spans="1:6" ht="15" customHeight="1">
      <c r="A41" t="s">
        <v>13</v>
      </c>
      <c r="B41" s="1">
        <v>2020</v>
      </c>
      <c r="C41" s="1087">
        <v>134.93079999999998</v>
      </c>
      <c r="D41" s="1087">
        <v>13.229000000000001</v>
      </c>
    </row>
    <row r="42" spans="1:6" ht="15" customHeight="1">
      <c r="A42" t="s">
        <v>13</v>
      </c>
      <c r="B42" s="1">
        <v>2021</v>
      </c>
      <c r="C42" s="1087">
        <v>153.345</v>
      </c>
      <c r="D42" s="1087">
        <v>16.850999999999999</v>
      </c>
      <c r="F42" s="1119"/>
    </row>
    <row r="43" spans="1:6" ht="15" customHeight="1">
      <c r="A43" t="s">
        <v>686</v>
      </c>
      <c r="B43" s="1">
        <v>2014</v>
      </c>
      <c r="C43" s="1087">
        <v>0</v>
      </c>
      <c r="D43" s="1087">
        <v>0</v>
      </c>
    </row>
    <row r="44" spans="1:6" ht="15" customHeight="1">
      <c r="A44" t="s">
        <v>686</v>
      </c>
      <c r="B44" s="1">
        <v>2015</v>
      </c>
      <c r="C44" s="1087">
        <v>0</v>
      </c>
      <c r="D44" s="1087">
        <v>0</v>
      </c>
    </row>
    <row r="45" spans="1:6" ht="15" customHeight="1">
      <c r="A45" t="s">
        <v>686</v>
      </c>
      <c r="B45" s="1">
        <v>2016</v>
      </c>
      <c r="C45" s="1087">
        <v>0</v>
      </c>
      <c r="D45" s="1087">
        <v>0</v>
      </c>
    </row>
    <row r="46" spans="1:6" ht="15" customHeight="1">
      <c r="A46" t="s">
        <v>686</v>
      </c>
      <c r="B46" s="1">
        <v>2017</v>
      </c>
      <c r="C46" s="1087">
        <v>0</v>
      </c>
      <c r="D46" s="1087">
        <v>0</v>
      </c>
    </row>
    <row r="47" spans="1:6" ht="15" customHeight="1">
      <c r="A47" t="s">
        <v>686</v>
      </c>
      <c r="B47" s="1">
        <v>2018</v>
      </c>
      <c r="C47" s="1087">
        <v>0</v>
      </c>
      <c r="D47" s="1087">
        <v>0</v>
      </c>
    </row>
    <row r="48" spans="1:6" ht="15" customHeight="1">
      <c r="A48" t="s">
        <v>686</v>
      </c>
      <c r="B48" s="1">
        <v>2019</v>
      </c>
      <c r="C48" s="1087">
        <v>0</v>
      </c>
      <c r="D48" s="1087">
        <v>0</v>
      </c>
    </row>
    <row r="49" spans="1:6" ht="15" customHeight="1">
      <c r="A49" t="s">
        <v>686</v>
      </c>
      <c r="B49" s="1">
        <v>2020</v>
      </c>
      <c r="C49" s="1087">
        <v>60.978999999999999</v>
      </c>
      <c r="D49" s="1087">
        <v>0</v>
      </c>
    </row>
    <row r="50" spans="1:6" ht="15" customHeight="1">
      <c r="A50" t="s">
        <v>686</v>
      </c>
      <c r="B50" s="1">
        <v>2021</v>
      </c>
      <c r="C50" s="1087">
        <v>74.656999999999996</v>
      </c>
      <c r="D50" s="1087">
        <v>2.5459999999999998</v>
      </c>
      <c r="F50" s="1119"/>
    </row>
    <row r="51" spans="1:6" ht="15" customHeight="1">
      <c r="A51" t="s">
        <v>438</v>
      </c>
      <c r="B51" s="1">
        <v>2014</v>
      </c>
      <c r="C51" s="1087">
        <v>0</v>
      </c>
      <c r="D51" s="1087">
        <v>0</v>
      </c>
    </row>
    <row r="52" spans="1:6" ht="15" customHeight="1">
      <c r="A52" t="s">
        <v>438</v>
      </c>
      <c r="B52" s="1">
        <v>2015</v>
      </c>
      <c r="C52" s="1087">
        <v>7.30314</v>
      </c>
      <c r="D52" s="1087">
        <v>0</v>
      </c>
    </row>
    <row r="53" spans="1:6" ht="15" customHeight="1">
      <c r="A53" t="s">
        <v>438</v>
      </c>
      <c r="B53" s="1">
        <v>2016</v>
      </c>
      <c r="C53" s="1087">
        <v>11.738164999999999</v>
      </c>
      <c r="D53" s="1087">
        <v>0</v>
      </c>
    </row>
    <row r="54" spans="1:6" ht="15" customHeight="1">
      <c r="A54" t="s">
        <v>438</v>
      </c>
      <c r="B54" s="1">
        <v>2017</v>
      </c>
      <c r="C54" s="1087">
        <v>18.882354997406008</v>
      </c>
      <c r="D54" s="1087">
        <v>0</v>
      </c>
    </row>
    <row r="55" spans="1:6" ht="15" customHeight="1">
      <c r="A55" t="s">
        <v>438</v>
      </c>
      <c r="B55" s="1">
        <v>2018</v>
      </c>
      <c r="C55" s="1087">
        <v>29.033424304529998</v>
      </c>
      <c r="D55" s="1087">
        <v>0</v>
      </c>
    </row>
    <row r="56" spans="1:6" ht="15" customHeight="1">
      <c r="A56" t="s">
        <v>438</v>
      </c>
      <c r="B56" s="1">
        <v>2019</v>
      </c>
      <c r="C56" s="1087">
        <v>55.403318999999996</v>
      </c>
      <c r="D56" s="1087">
        <v>0</v>
      </c>
    </row>
    <row r="57" spans="1:6" ht="15" customHeight="1">
      <c r="A57" t="s">
        <v>438</v>
      </c>
      <c r="B57" s="1">
        <v>2020</v>
      </c>
      <c r="C57" s="1087">
        <v>92.736350000000002</v>
      </c>
      <c r="D57" s="1087">
        <v>111.73039</v>
      </c>
    </row>
    <row r="58" spans="1:6" ht="15" customHeight="1">
      <c r="A58" t="s">
        <v>438</v>
      </c>
      <c r="B58" s="1">
        <v>2021</v>
      </c>
      <c r="C58" s="1087">
        <v>219.64699999999999</v>
      </c>
      <c r="D58" s="1087">
        <v>207.5617</v>
      </c>
      <c r="F58" s="1119"/>
    </row>
    <row r="59" spans="1:6" ht="15" customHeight="1">
      <c r="A59" t="s">
        <v>97</v>
      </c>
      <c r="B59" s="1">
        <v>2014</v>
      </c>
      <c r="C59" s="1087">
        <v>145.14107999999999</v>
      </c>
      <c r="D59" s="1087">
        <v>0</v>
      </c>
    </row>
    <row r="60" spans="1:6" ht="15" customHeight="1">
      <c r="A60" t="s">
        <v>97</v>
      </c>
      <c r="B60" s="1">
        <v>2015</v>
      </c>
      <c r="C60" s="1087">
        <v>163.349278</v>
      </c>
      <c r="D60" s="1087">
        <v>0</v>
      </c>
    </row>
    <row r="61" spans="1:6" ht="15" customHeight="1">
      <c r="A61" t="s">
        <v>97</v>
      </c>
      <c r="B61" s="1">
        <v>2016</v>
      </c>
      <c r="C61" s="1087">
        <v>133.37570099999999</v>
      </c>
      <c r="D61" s="1087">
        <v>0</v>
      </c>
    </row>
    <row r="62" spans="1:6" ht="15" customHeight="1">
      <c r="A62" t="s">
        <v>97</v>
      </c>
      <c r="B62" s="1">
        <v>2017</v>
      </c>
      <c r="C62" s="1087">
        <v>110.87046797925473</v>
      </c>
      <c r="D62" s="1087">
        <v>0</v>
      </c>
    </row>
    <row r="63" spans="1:6" ht="15" customHeight="1">
      <c r="A63" t="s">
        <v>97</v>
      </c>
      <c r="B63" s="1">
        <v>2018</v>
      </c>
      <c r="C63" s="1087">
        <v>85.66826700691</v>
      </c>
      <c r="D63" s="1087">
        <v>0.34425</v>
      </c>
    </row>
    <row r="64" spans="1:6" ht="15" customHeight="1">
      <c r="A64" t="s">
        <v>97</v>
      </c>
      <c r="B64" s="1">
        <v>2019</v>
      </c>
      <c r="C64" s="1087">
        <v>76.726334002723704</v>
      </c>
      <c r="D64" s="1087">
        <v>0.4803</v>
      </c>
    </row>
    <row r="65" spans="1:6" ht="15" customHeight="1">
      <c r="A65" t="s">
        <v>97</v>
      </c>
      <c r="B65" s="1">
        <v>2020</v>
      </c>
      <c r="C65" s="1087">
        <v>69.828700000000012</v>
      </c>
      <c r="D65" s="1087">
        <v>4.1929999999999978</v>
      </c>
    </row>
    <row r="66" spans="1:6" ht="15" customHeight="1">
      <c r="A66" t="s">
        <v>97</v>
      </c>
      <c r="B66" s="1">
        <v>2021</v>
      </c>
      <c r="C66" s="1087">
        <v>72.575500000000005</v>
      </c>
      <c r="D66" s="1087">
        <v>2.4723999999999999</v>
      </c>
      <c r="F66" s="1119"/>
    </row>
    <row r="67" spans="1:6" ht="15" customHeight="1">
      <c r="A67" t="s">
        <v>439</v>
      </c>
      <c r="B67" s="1">
        <v>2014</v>
      </c>
      <c r="C67" s="1087">
        <v>9.9629999999999992</v>
      </c>
      <c r="D67" s="1087">
        <v>0</v>
      </c>
    </row>
    <row r="68" spans="1:6" ht="15" customHeight="1">
      <c r="A68" t="s">
        <v>439</v>
      </c>
      <c r="B68" s="1">
        <v>2015</v>
      </c>
      <c r="C68" s="1087">
        <v>9.5540000000000003</v>
      </c>
      <c r="D68" s="1087">
        <v>0</v>
      </c>
    </row>
    <row r="69" spans="1:6" ht="15" customHeight="1">
      <c r="A69" t="s">
        <v>439</v>
      </c>
      <c r="B69" s="1">
        <v>2016</v>
      </c>
      <c r="C69" s="1087">
        <v>2.3601999999999999</v>
      </c>
      <c r="D69" s="1087">
        <v>0</v>
      </c>
    </row>
    <row r="70" spans="1:6" ht="15" customHeight="1">
      <c r="A70" t="s">
        <v>439</v>
      </c>
      <c r="B70" s="1">
        <v>2017</v>
      </c>
      <c r="C70" s="1087">
        <v>0.82479999999999998</v>
      </c>
      <c r="D70" s="1087">
        <v>0</v>
      </c>
    </row>
    <row r="71" spans="1:6" ht="15" customHeight="1">
      <c r="A71" t="s">
        <v>439</v>
      </c>
      <c r="B71" s="1">
        <v>2018</v>
      </c>
      <c r="C71" s="1087">
        <v>1.2299</v>
      </c>
      <c r="D71" s="1087">
        <v>0</v>
      </c>
    </row>
    <row r="72" spans="1:6" ht="15" customHeight="1">
      <c r="A72" t="s">
        <v>439</v>
      </c>
      <c r="B72" s="1">
        <v>2019</v>
      </c>
      <c r="C72" s="1087">
        <v>3.3334999999999999</v>
      </c>
      <c r="D72" s="1087">
        <v>0</v>
      </c>
    </row>
    <row r="73" spans="1:6" ht="15" customHeight="1">
      <c r="A73" t="s">
        <v>439</v>
      </c>
      <c r="B73" s="1">
        <v>2020</v>
      </c>
      <c r="C73" s="1087">
        <v>3.3823000000000003</v>
      </c>
      <c r="D73" s="1087">
        <v>0</v>
      </c>
    </row>
    <row r="74" spans="1:6" ht="15" customHeight="1">
      <c r="A74" t="s">
        <v>439</v>
      </c>
      <c r="B74" s="1">
        <v>2021</v>
      </c>
      <c r="C74" s="1087">
        <v>6.3243</v>
      </c>
      <c r="D74" s="1087">
        <v>0</v>
      </c>
      <c r="F74" s="1119"/>
    </row>
    <row r="75" spans="1:6" ht="15" customHeight="1">
      <c r="A75" t="s">
        <v>98</v>
      </c>
      <c r="B75" s="1">
        <v>2014</v>
      </c>
      <c r="C75" s="1087">
        <v>3.6198000000000001</v>
      </c>
      <c r="D75" s="1087">
        <v>0</v>
      </c>
    </row>
    <row r="76" spans="1:6" ht="15" customHeight="1">
      <c r="A76" t="s">
        <v>98</v>
      </c>
      <c r="B76" s="1">
        <v>2015</v>
      </c>
      <c r="C76" s="1087">
        <v>3.661</v>
      </c>
      <c r="D76" s="1087">
        <v>0</v>
      </c>
    </row>
    <row r="77" spans="1:6" ht="15" customHeight="1">
      <c r="A77" t="s">
        <v>98</v>
      </c>
      <c r="B77" s="1">
        <v>2016</v>
      </c>
      <c r="C77" s="1087">
        <v>0.875</v>
      </c>
      <c r="D77" s="1087">
        <v>0</v>
      </c>
    </row>
    <row r="78" spans="1:6" ht="15" customHeight="1">
      <c r="A78" t="s">
        <v>98</v>
      </c>
      <c r="B78" s="1">
        <v>2017</v>
      </c>
      <c r="C78" s="1087">
        <v>0.193</v>
      </c>
      <c r="D78" s="1087">
        <v>0</v>
      </c>
    </row>
    <row r="79" spans="1:6" ht="15" customHeight="1">
      <c r="A79" t="s">
        <v>98</v>
      </c>
      <c r="B79" s="1">
        <v>2018</v>
      </c>
      <c r="C79" s="1087">
        <v>0.81899999999999995</v>
      </c>
      <c r="D79" s="1087">
        <v>0</v>
      </c>
    </row>
    <row r="80" spans="1:6" ht="15" customHeight="1">
      <c r="A80" t="s">
        <v>98</v>
      </c>
      <c r="B80" s="1">
        <v>2019</v>
      </c>
      <c r="C80" s="1087">
        <v>0.05</v>
      </c>
      <c r="D80" s="1087">
        <v>0</v>
      </c>
    </row>
    <row r="81" spans="1:6" ht="15" customHeight="1">
      <c r="A81" t="s">
        <v>98</v>
      </c>
      <c r="B81" s="1">
        <v>2020</v>
      </c>
      <c r="C81" s="1087">
        <v>0.13069999999999998</v>
      </c>
      <c r="D81" s="1087">
        <v>0</v>
      </c>
    </row>
    <row r="82" spans="1:6" ht="15" customHeight="1">
      <c r="A82" t="s">
        <v>98</v>
      </c>
      <c r="B82" s="1">
        <v>2021</v>
      </c>
      <c r="C82" s="1087">
        <v>0.94299999999999995</v>
      </c>
      <c r="D82" s="1087">
        <v>0</v>
      </c>
      <c r="F82" s="1119"/>
    </row>
    <row r="83" spans="1:6">
      <c r="A83" t="s">
        <v>200</v>
      </c>
      <c r="B83" s="1">
        <v>2014</v>
      </c>
      <c r="C83" s="1087">
        <v>25.406389999999995</v>
      </c>
      <c r="D83" s="1087">
        <v>0</v>
      </c>
    </row>
    <row r="84" spans="1:6">
      <c r="A84" t="s">
        <v>200</v>
      </c>
      <c r="B84" s="1">
        <v>2015</v>
      </c>
      <c r="C84" s="1087">
        <v>13.161852999999999</v>
      </c>
      <c r="D84" s="1087">
        <v>0</v>
      </c>
    </row>
    <row r="85" spans="1:6">
      <c r="A85" t="s">
        <v>200</v>
      </c>
      <c r="B85" s="1">
        <v>2016</v>
      </c>
      <c r="C85" s="1087">
        <v>10.47223</v>
      </c>
      <c r="D85" s="1087">
        <v>0</v>
      </c>
    </row>
    <row r="86" spans="1:6">
      <c r="A86" t="s">
        <v>200</v>
      </c>
      <c r="B86" s="1">
        <v>2017</v>
      </c>
      <c r="C86" s="1087">
        <v>6.2334600014305108</v>
      </c>
      <c r="D86" s="1087">
        <v>0</v>
      </c>
    </row>
    <row r="87" spans="1:6">
      <c r="A87" t="s">
        <v>200</v>
      </c>
      <c r="B87" s="1">
        <v>2018</v>
      </c>
      <c r="C87" s="1087">
        <v>6.58943500072</v>
      </c>
      <c r="D87" s="1087">
        <v>0</v>
      </c>
    </row>
    <row r="88" spans="1:6">
      <c r="A88" t="s">
        <v>200</v>
      </c>
      <c r="B88" s="1">
        <v>2019</v>
      </c>
      <c r="C88" s="1087">
        <v>4.6476799999046321</v>
      </c>
      <c r="D88" s="1087">
        <v>0</v>
      </c>
    </row>
    <row r="89" spans="1:6">
      <c r="A89" t="s">
        <v>200</v>
      </c>
      <c r="B89" s="1">
        <v>2020</v>
      </c>
      <c r="C89" s="1087">
        <v>6.2162600000000001</v>
      </c>
      <c r="D89" s="1087">
        <v>1.696429</v>
      </c>
    </row>
    <row r="90" spans="1:6">
      <c r="A90" t="s">
        <v>200</v>
      </c>
      <c r="B90" s="1">
        <v>2021</v>
      </c>
      <c r="C90" s="1087">
        <v>9.463610000000001</v>
      </c>
      <c r="D90" s="1087">
        <v>6.1950000000000003</v>
      </c>
    </row>
    <row r="91" spans="1:6">
      <c r="C91" s="1444"/>
      <c r="D91" s="1444"/>
    </row>
  </sheetData>
  <pageMargins left="0.75" right="0.75" top="1" bottom="1" header="0.5" footer="0.5"/>
  <headerFooter alignWithMargins="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H178"/>
  <sheetViews>
    <sheetView zoomScale="75" zoomScaleNormal="75" workbookViewId="0"/>
  </sheetViews>
  <sheetFormatPr defaultColWidth="8.88671875" defaultRowHeight="13.2"/>
  <cols>
    <col min="1" max="1" width="18.33203125" style="229" customWidth="1"/>
    <col min="2" max="2" width="5.5546875" style="229" bestFit="1" customWidth="1"/>
    <col min="3" max="3" width="7.6640625" style="229" bestFit="1" customWidth="1"/>
    <col min="4" max="4" width="12.88671875" style="229" bestFit="1" customWidth="1"/>
    <col min="5" max="6" width="7.6640625" style="229" bestFit="1" customWidth="1"/>
    <col min="7" max="7" width="17.6640625" style="229" bestFit="1" customWidth="1"/>
    <col min="8" max="8" width="15.109375" style="229" bestFit="1" customWidth="1"/>
    <col min="9" max="16384" width="8.88671875" style="229"/>
  </cols>
  <sheetData>
    <row r="1" spans="1:1" ht="14.4">
      <c r="A1" s="138" t="s">
        <v>840</v>
      </c>
    </row>
    <row r="23" spans="1:8">
      <c r="A23" s="232" t="s">
        <v>440</v>
      </c>
    </row>
    <row r="24" spans="1:8">
      <c r="A24" s="232" t="s">
        <v>684</v>
      </c>
    </row>
    <row r="25" spans="1:8">
      <c r="A25" s="232" t="s">
        <v>832</v>
      </c>
    </row>
    <row r="26" spans="1:8">
      <c r="A26" s="232" t="s">
        <v>685</v>
      </c>
    </row>
    <row r="27" spans="1:8">
      <c r="A27" s="233"/>
    </row>
    <row r="28" spans="1:8">
      <c r="A28" s="799" t="s">
        <v>53</v>
      </c>
      <c r="B28" s="799" t="s">
        <v>408</v>
      </c>
      <c r="C28" s="800" t="s">
        <v>13</v>
      </c>
      <c r="D28" s="799" t="s">
        <v>686</v>
      </c>
      <c r="E28" s="799" t="s">
        <v>96</v>
      </c>
      <c r="F28" s="799" t="s">
        <v>97</v>
      </c>
      <c r="G28" s="799" t="s">
        <v>589</v>
      </c>
      <c r="H28" s="801" t="s">
        <v>833</v>
      </c>
    </row>
    <row r="29" spans="1:8">
      <c r="A29" s="801" t="s">
        <v>687</v>
      </c>
      <c r="B29" s="801">
        <v>2007</v>
      </c>
      <c r="C29" s="802">
        <v>34.319000000000003</v>
      </c>
      <c r="D29" s="802">
        <v>0</v>
      </c>
      <c r="E29" s="802">
        <v>1E-3</v>
      </c>
      <c r="F29" s="802">
        <v>5.9619999999999997</v>
      </c>
      <c r="G29" s="1127">
        <v>0</v>
      </c>
      <c r="H29" s="802">
        <v>0</v>
      </c>
    </row>
    <row r="30" spans="1:8">
      <c r="A30" s="803" t="s">
        <v>687</v>
      </c>
      <c r="B30" s="803">
        <v>2008</v>
      </c>
      <c r="C30" s="804">
        <v>59.54</v>
      </c>
      <c r="D30" s="804">
        <v>0</v>
      </c>
      <c r="E30" s="804">
        <v>3.3559999999999999</v>
      </c>
      <c r="F30" s="804">
        <v>9.5449999999999999</v>
      </c>
      <c r="G30" s="1128">
        <v>0</v>
      </c>
      <c r="H30" s="804">
        <v>0</v>
      </c>
    </row>
    <row r="31" spans="1:8">
      <c r="A31" s="803" t="s">
        <v>687</v>
      </c>
      <c r="B31" s="803">
        <v>2009</v>
      </c>
      <c r="C31" s="804">
        <v>89.438999999999993</v>
      </c>
      <c r="D31" s="804">
        <v>0</v>
      </c>
      <c r="E31" s="804">
        <v>14.891999999999999</v>
      </c>
      <c r="F31" s="804">
        <v>11.414999999999999</v>
      </c>
      <c r="G31" s="1128">
        <v>0</v>
      </c>
      <c r="H31" s="804">
        <v>0</v>
      </c>
    </row>
    <row r="32" spans="1:8">
      <c r="A32" s="803" t="s">
        <v>687</v>
      </c>
      <c r="B32" s="803">
        <v>2010</v>
      </c>
      <c r="C32" s="804">
        <v>77.375</v>
      </c>
      <c r="D32" s="804">
        <v>0</v>
      </c>
      <c r="E32" s="804">
        <v>15.143000000000001</v>
      </c>
      <c r="F32" s="804">
        <v>10.598000000000001</v>
      </c>
      <c r="G32" s="1128">
        <v>0</v>
      </c>
      <c r="H32" s="804">
        <v>0</v>
      </c>
    </row>
    <row r="33" spans="1:8">
      <c r="A33" s="803" t="s">
        <v>687</v>
      </c>
      <c r="B33" s="803">
        <v>2011</v>
      </c>
      <c r="C33" s="804">
        <v>52.302</v>
      </c>
      <c r="D33" s="804">
        <v>0</v>
      </c>
      <c r="E33" s="804">
        <v>16.29</v>
      </c>
      <c r="F33" s="804">
        <v>9.8190000000000008</v>
      </c>
      <c r="G33" s="1128">
        <v>0</v>
      </c>
      <c r="H33" s="804">
        <v>0</v>
      </c>
    </row>
    <row r="34" spans="1:8">
      <c r="A34" s="803" t="s">
        <v>687</v>
      </c>
      <c r="B34" s="803">
        <v>2012</v>
      </c>
      <c r="C34" s="804">
        <v>39.747999999999998</v>
      </c>
      <c r="D34" s="804">
        <v>0</v>
      </c>
      <c r="E34" s="804">
        <v>13.541</v>
      </c>
      <c r="F34" s="804">
        <v>12.218999999999999</v>
      </c>
      <c r="G34" s="1128">
        <v>0</v>
      </c>
      <c r="H34" s="804">
        <v>0</v>
      </c>
    </row>
    <row r="35" spans="1:8">
      <c r="A35" s="803" t="s">
        <v>687</v>
      </c>
      <c r="B35" s="803">
        <v>2013</v>
      </c>
      <c r="C35" s="804">
        <v>29.798899999999993</v>
      </c>
      <c r="D35" s="804">
        <v>0</v>
      </c>
      <c r="E35" s="804">
        <v>17.290599999999998</v>
      </c>
      <c r="F35" s="804">
        <v>12.5373</v>
      </c>
      <c r="G35" s="1128">
        <v>0</v>
      </c>
      <c r="H35" s="804">
        <v>0</v>
      </c>
    </row>
    <row r="36" spans="1:8">
      <c r="A36" s="803" t="s">
        <v>687</v>
      </c>
      <c r="B36" s="803">
        <v>2014</v>
      </c>
      <c r="C36" s="804">
        <v>22.770400000000002</v>
      </c>
      <c r="D36" s="804">
        <v>0</v>
      </c>
      <c r="E36" s="804">
        <v>14.319599999999998</v>
      </c>
      <c r="F36" s="804">
        <v>13.694100000000001</v>
      </c>
      <c r="G36" s="1128">
        <v>0</v>
      </c>
      <c r="H36" s="804">
        <v>0</v>
      </c>
    </row>
    <row r="37" spans="1:8">
      <c r="A37" s="803" t="s">
        <v>687</v>
      </c>
      <c r="B37" s="803">
        <v>2015</v>
      </c>
      <c r="C37" s="804">
        <v>23.001644999999996</v>
      </c>
      <c r="D37" s="804">
        <v>0</v>
      </c>
      <c r="E37" s="804">
        <v>14.728292</v>
      </c>
      <c r="F37" s="804">
        <v>7.6700460000000001</v>
      </c>
      <c r="G37" s="1128">
        <v>0.20699999999999999</v>
      </c>
      <c r="H37" s="804">
        <v>0</v>
      </c>
    </row>
    <row r="38" spans="1:8">
      <c r="A38" s="803" t="s">
        <v>687</v>
      </c>
      <c r="B38" s="803">
        <v>2016</v>
      </c>
      <c r="C38" s="804">
        <v>22.530110000000001</v>
      </c>
      <c r="D38" s="804">
        <v>0</v>
      </c>
      <c r="E38" s="804">
        <v>24.728377000000002</v>
      </c>
      <c r="F38" s="804">
        <v>8.2532089999999982</v>
      </c>
      <c r="G38" s="1128">
        <v>1.4820499999999999</v>
      </c>
      <c r="H38" s="804">
        <v>0</v>
      </c>
    </row>
    <row r="39" spans="1:8">
      <c r="A39" s="803" t="s">
        <v>687</v>
      </c>
      <c r="B39" s="803">
        <v>2017</v>
      </c>
      <c r="C39" s="804">
        <v>37.577870000000004</v>
      </c>
      <c r="D39" s="804">
        <v>0</v>
      </c>
      <c r="E39" s="804">
        <v>45.52383425</v>
      </c>
      <c r="F39" s="804">
        <v>9.4090499999999988</v>
      </c>
      <c r="G39" s="1128">
        <v>3.95906</v>
      </c>
      <c r="H39" s="804">
        <v>0</v>
      </c>
    </row>
    <row r="40" spans="1:8">
      <c r="A40" s="803" t="s">
        <v>687</v>
      </c>
      <c r="B40" s="803">
        <v>2018</v>
      </c>
      <c r="C40" s="804">
        <v>54.826530000000005</v>
      </c>
      <c r="D40" s="804">
        <v>0</v>
      </c>
      <c r="E40" s="804">
        <v>73.882704000000004</v>
      </c>
      <c r="F40" s="804">
        <v>8.0960999999999999</v>
      </c>
      <c r="G40" s="1128">
        <v>9.5397999999999996</v>
      </c>
      <c r="H40" s="804">
        <v>0</v>
      </c>
    </row>
    <row r="41" spans="1:8">
      <c r="A41" s="803" t="s">
        <v>687</v>
      </c>
      <c r="B41" s="803">
        <v>2019</v>
      </c>
      <c r="C41" s="804">
        <v>49.967620000000004</v>
      </c>
      <c r="D41" s="804">
        <v>0</v>
      </c>
      <c r="E41" s="804">
        <v>71.89600999999999</v>
      </c>
      <c r="F41" s="804">
        <v>4.4246999999999996</v>
      </c>
      <c r="G41" s="1128">
        <v>14.8186</v>
      </c>
      <c r="H41" s="804">
        <v>0</v>
      </c>
    </row>
    <row r="42" spans="1:8">
      <c r="A42" s="803" t="s">
        <v>687</v>
      </c>
      <c r="B42" s="803">
        <v>2020</v>
      </c>
      <c r="C42" s="804">
        <v>29.608000000000001</v>
      </c>
      <c r="D42" s="804">
        <v>0</v>
      </c>
      <c r="E42" s="804">
        <v>81.516800000000003</v>
      </c>
      <c r="F42" s="804">
        <v>4.0999999999999996</v>
      </c>
      <c r="G42" s="1128">
        <v>15.3666</v>
      </c>
      <c r="H42" s="803">
        <v>45.45984</v>
      </c>
    </row>
    <row r="43" spans="1:8">
      <c r="A43" s="803" t="s">
        <v>687</v>
      </c>
      <c r="B43" s="803">
        <v>2021</v>
      </c>
      <c r="C43" s="804">
        <v>49.097699999999996</v>
      </c>
      <c r="D43" s="804">
        <v>0</v>
      </c>
      <c r="E43" s="804">
        <v>138.90879999999999</v>
      </c>
      <c r="F43" s="804">
        <v>6.3253999999999992</v>
      </c>
      <c r="G43" s="1128">
        <v>34.497800000000005</v>
      </c>
      <c r="H43" s="803">
        <v>87.872740000000007</v>
      </c>
    </row>
    <row r="44" spans="1:8">
      <c r="A44" s="803" t="s">
        <v>688</v>
      </c>
      <c r="B44" s="803">
        <v>2007</v>
      </c>
      <c r="C44" s="804">
        <v>0</v>
      </c>
      <c r="D44" s="804">
        <v>0</v>
      </c>
      <c r="E44" s="804">
        <v>0</v>
      </c>
      <c r="F44" s="804">
        <v>0</v>
      </c>
      <c r="G44" s="1128">
        <v>0</v>
      </c>
      <c r="H44" s="804">
        <v>0</v>
      </c>
    </row>
    <row r="45" spans="1:8">
      <c r="A45" s="803" t="s">
        <v>688</v>
      </c>
      <c r="B45" s="803">
        <v>2008</v>
      </c>
      <c r="C45" s="804">
        <v>0</v>
      </c>
      <c r="D45" s="804">
        <v>0</v>
      </c>
      <c r="E45" s="804">
        <v>0</v>
      </c>
      <c r="F45" s="804">
        <v>0</v>
      </c>
      <c r="G45" s="1128">
        <v>0</v>
      </c>
      <c r="H45" s="804">
        <v>0</v>
      </c>
    </row>
    <row r="46" spans="1:8">
      <c r="A46" s="803" t="s">
        <v>688</v>
      </c>
      <c r="B46" s="803">
        <v>2009</v>
      </c>
      <c r="C46" s="804">
        <v>2.1000000000000001E-2</v>
      </c>
      <c r="D46" s="804">
        <v>0</v>
      </c>
      <c r="E46" s="804">
        <v>0.64300000000000002</v>
      </c>
      <c r="F46" s="804">
        <v>13.497</v>
      </c>
      <c r="G46" s="1128">
        <v>0</v>
      </c>
      <c r="H46" s="804">
        <v>0</v>
      </c>
    </row>
    <row r="47" spans="1:8">
      <c r="A47" s="803" t="s">
        <v>688</v>
      </c>
      <c r="B47" s="803">
        <v>2010</v>
      </c>
      <c r="C47" s="804">
        <v>2.1000000000000001E-2</v>
      </c>
      <c r="D47" s="804">
        <v>0</v>
      </c>
      <c r="E47" s="804">
        <v>0.65</v>
      </c>
      <c r="F47" s="804">
        <v>25.527000000000001</v>
      </c>
      <c r="G47" s="1128">
        <v>0</v>
      </c>
      <c r="H47" s="804">
        <v>0</v>
      </c>
    </row>
    <row r="48" spans="1:8">
      <c r="A48" s="803" t="s">
        <v>688</v>
      </c>
      <c r="B48" s="803">
        <v>2011</v>
      </c>
      <c r="C48" s="804">
        <v>1.0880000000000001</v>
      </c>
      <c r="D48" s="804">
        <v>0</v>
      </c>
      <c r="E48" s="804">
        <v>0.67400000000000004</v>
      </c>
      <c r="F48" s="804">
        <v>29.661000000000001</v>
      </c>
      <c r="G48" s="1128">
        <v>0</v>
      </c>
      <c r="H48" s="804">
        <v>0</v>
      </c>
    </row>
    <row r="49" spans="1:8">
      <c r="A49" s="803" t="s">
        <v>688</v>
      </c>
      <c r="B49" s="803">
        <v>2012</v>
      </c>
      <c r="C49" s="804">
        <v>1.042</v>
      </c>
      <c r="D49" s="804">
        <v>0</v>
      </c>
      <c r="E49" s="804">
        <v>1.351</v>
      </c>
      <c r="F49" s="804">
        <v>25.709</v>
      </c>
      <c r="G49" s="1128">
        <v>0</v>
      </c>
      <c r="H49" s="804">
        <v>0</v>
      </c>
    </row>
    <row r="50" spans="1:8">
      <c r="A50" s="803" t="s">
        <v>688</v>
      </c>
      <c r="B50" s="803">
        <v>2013</v>
      </c>
      <c r="C50" s="804">
        <v>0.86850000000000005</v>
      </c>
      <c r="D50" s="804">
        <v>0</v>
      </c>
      <c r="E50" s="804">
        <v>2.9275000000000002</v>
      </c>
      <c r="F50" s="804">
        <v>21.548999999999999</v>
      </c>
      <c r="G50" s="1128">
        <v>0</v>
      </c>
      <c r="H50" s="804">
        <v>0</v>
      </c>
    </row>
    <row r="51" spans="1:8">
      <c r="A51" s="803" t="s">
        <v>688</v>
      </c>
      <c r="B51" s="803">
        <v>2014</v>
      </c>
      <c r="C51" s="804">
        <v>0.45</v>
      </c>
      <c r="D51" s="804">
        <v>0</v>
      </c>
      <c r="E51" s="804">
        <v>4.6304999999999996</v>
      </c>
      <c r="F51" s="804">
        <v>18.312999999999999</v>
      </c>
      <c r="G51" s="1128">
        <v>0</v>
      </c>
      <c r="H51" s="804">
        <v>0</v>
      </c>
    </row>
    <row r="52" spans="1:8">
      <c r="A52" s="803" t="s">
        <v>688</v>
      </c>
      <c r="B52" s="803">
        <v>2015</v>
      </c>
      <c r="C52" s="804">
        <v>0.42005999999999999</v>
      </c>
      <c r="D52" s="804">
        <v>0</v>
      </c>
      <c r="E52" s="804">
        <v>6.0142600000000002</v>
      </c>
      <c r="F52" s="804">
        <v>22.841999999999999</v>
      </c>
      <c r="G52" s="1128">
        <v>0</v>
      </c>
      <c r="H52" s="804">
        <v>0</v>
      </c>
    </row>
    <row r="53" spans="1:8">
      <c r="A53" s="803" t="s">
        <v>688</v>
      </c>
      <c r="B53" s="803">
        <v>2016</v>
      </c>
      <c r="C53" s="804">
        <v>1.32856</v>
      </c>
      <c r="D53" s="804">
        <v>0</v>
      </c>
      <c r="E53" s="804">
        <v>21.185382999999998</v>
      </c>
      <c r="F53" s="804">
        <v>23.401220000000002</v>
      </c>
      <c r="G53" s="1128">
        <v>0</v>
      </c>
      <c r="H53" s="804">
        <v>0</v>
      </c>
    </row>
    <row r="54" spans="1:8">
      <c r="A54" s="803" t="s">
        <v>688</v>
      </c>
      <c r="B54" s="803">
        <v>2017</v>
      </c>
      <c r="C54" s="804">
        <v>0.43619999999999998</v>
      </c>
      <c r="D54" s="804">
        <v>0</v>
      </c>
      <c r="E54" s="804">
        <v>33.528450000000007</v>
      </c>
      <c r="F54" s="804">
        <v>26.126519999999996</v>
      </c>
      <c r="G54" s="1128">
        <v>1.4E-2</v>
      </c>
      <c r="H54" s="804">
        <v>0</v>
      </c>
    </row>
    <row r="55" spans="1:8">
      <c r="A55" s="803" t="s">
        <v>688</v>
      </c>
      <c r="B55" s="803">
        <v>2018</v>
      </c>
      <c r="C55" s="804">
        <v>0.7</v>
      </c>
      <c r="D55" s="804">
        <v>0</v>
      </c>
      <c r="E55" s="804">
        <v>39.360055000000003</v>
      </c>
      <c r="F55" s="804">
        <v>17.423599999999997</v>
      </c>
      <c r="G55" s="1128">
        <v>0</v>
      </c>
      <c r="H55" s="804">
        <v>0</v>
      </c>
    </row>
    <row r="56" spans="1:8">
      <c r="A56" s="803" t="s">
        <v>688</v>
      </c>
      <c r="B56" s="803">
        <v>2019</v>
      </c>
      <c r="C56" s="804">
        <v>1.486</v>
      </c>
      <c r="D56" s="804">
        <v>0</v>
      </c>
      <c r="E56" s="804">
        <v>47.007804000000014</v>
      </c>
      <c r="F56" s="804">
        <v>34.609199999999994</v>
      </c>
      <c r="G56" s="1128">
        <v>1.44875</v>
      </c>
      <c r="H56" s="804">
        <v>0</v>
      </c>
    </row>
    <row r="57" spans="1:8">
      <c r="A57" s="803" t="s">
        <v>688</v>
      </c>
      <c r="B57" s="803">
        <v>2020</v>
      </c>
      <c r="C57" s="804">
        <v>2.0710000000000002</v>
      </c>
      <c r="D57" s="804">
        <v>0</v>
      </c>
      <c r="E57" s="804">
        <v>57.087247400000003</v>
      </c>
      <c r="F57" s="804">
        <v>39.19</v>
      </c>
      <c r="G57" s="1128">
        <v>2.9020000000000001</v>
      </c>
      <c r="H57" s="803">
        <v>6.4889999999999999</v>
      </c>
    </row>
    <row r="58" spans="1:8">
      <c r="A58" s="803" t="s">
        <v>688</v>
      </c>
      <c r="B58" s="803">
        <v>2021</v>
      </c>
      <c r="C58" s="804">
        <v>2.1709999999999998</v>
      </c>
      <c r="D58" s="804">
        <v>0</v>
      </c>
      <c r="E58" s="804">
        <v>57.691919999999996</v>
      </c>
      <c r="F58" s="804">
        <v>24.15</v>
      </c>
      <c r="G58" s="1128">
        <v>5.0890000000000004</v>
      </c>
      <c r="H58" s="803">
        <v>10.516879999999999</v>
      </c>
    </row>
    <row r="59" spans="1:8">
      <c r="A59" s="803" t="s">
        <v>11</v>
      </c>
      <c r="B59" s="803">
        <v>2007</v>
      </c>
      <c r="C59" s="804">
        <v>18.545999999999999</v>
      </c>
      <c r="D59" s="804">
        <v>0</v>
      </c>
      <c r="E59" s="804">
        <v>22.369</v>
      </c>
      <c r="F59" s="804">
        <v>29.361000000000001</v>
      </c>
      <c r="G59" s="1128">
        <v>0</v>
      </c>
      <c r="H59" s="804">
        <v>0</v>
      </c>
    </row>
    <row r="60" spans="1:8">
      <c r="A60" s="803" t="s">
        <v>11</v>
      </c>
      <c r="B60" s="803">
        <v>2008</v>
      </c>
      <c r="C60" s="804">
        <v>13.2</v>
      </c>
      <c r="D60" s="804">
        <v>0</v>
      </c>
      <c r="E60" s="804">
        <v>31.2</v>
      </c>
      <c r="F60" s="804">
        <v>19.7</v>
      </c>
      <c r="G60" s="1128">
        <v>0</v>
      </c>
      <c r="H60" s="804">
        <v>0</v>
      </c>
    </row>
    <row r="61" spans="1:8">
      <c r="A61" s="803" t="s">
        <v>11</v>
      </c>
      <c r="B61" s="803">
        <v>2009</v>
      </c>
      <c r="C61" s="804">
        <v>10.289</v>
      </c>
      <c r="D61" s="804">
        <v>0</v>
      </c>
      <c r="E61" s="804">
        <v>16.239000000000001</v>
      </c>
      <c r="F61" s="804">
        <v>14.32</v>
      </c>
      <c r="G61" s="1128">
        <v>0</v>
      </c>
      <c r="H61" s="804">
        <v>0</v>
      </c>
    </row>
    <row r="62" spans="1:8">
      <c r="A62" s="803" t="s">
        <v>11</v>
      </c>
      <c r="B62" s="803">
        <v>2010</v>
      </c>
      <c r="C62" s="804">
        <v>11.37</v>
      </c>
      <c r="D62" s="804">
        <v>0</v>
      </c>
      <c r="E62" s="804">
        <v>29.875</v>
      </c>
      <c r="F62" s="804">
        <v>14.308</v>
      </c>
      <c r="G62" s="1128">
        <v>0</v>
      </c>
      <c r="H62" s="804">
        <v>0</v>
      </c>
    </row>
    <row r="63" spans="1:8">
      <c r="A63" s="803" t="s">
        <v>11</v>
      </c>
      <c r="B63" s="803">
        <v>2011</v>
      </c>
      <c r="C63" s="804">
        <v>16.13</v>
      </c>
      <c r="D63" s="804">
        <v>0</v>
      </c>
      <c r="E63" s="804">
        <v>38.353000000000002</v>
      </c>
      <c r="F63" s="804">
        <v>10.539</v>
      </c>
      <c r="G63" s="1128">
        <v>0</v>
      </c>
      <c r="H63" s="804">
        <v>0</v>
      </c>
    </row>
    <row r="64" spans="1:8">
      <c r="A64" s="803" t="s">
        <v>11</v>
      </c>
      <c r="B64" s="803">
        <v>2012</v>
      </c>
      <c r="C64" s="804">
        <v>6.7030000000000003</v>
      </c>
      <c r="D64" s="804">
        <v>0</v>
      </c>
      <c r="E64" s="804">
        <v>26.54</v>
      </c>
      <c r="F64" s="804">
        <v>13.101000000000001</v>
      </c>
      <c r="G64" s="1128">
        <v>0</v>
      </c>
      <c r="H64" s="804">
        <v>0</v>
      </c>
    </row>
    <row r="65" spans="1:8">
      <c r="A65" s="803" t="s">
        <v>11</v>
      </c>
      <c r="B65" s="803">
        <v>2013</v>
      </c>
      <c r="C65" s="804">
        <v>5.4231000000000007</v>
      </c>
      <c r="D65" s="804">
        <v>0</v>
      </c>
      <c r="E65" s="804">
        <v>14.3813</v>
      </c>
      <c r="F65" s="804">
        <v>13.203700000000001</v>
      </c>
      <c r="G65" s="1128">
        <v>0</v>
      </c>
      <c r="H65" s="804">
        <v>0</v>
      </c>
    </row>
    <row r="66" spans="1:8">
      <c r="A66" s="803" t="s">
        <v>11</v>
      </c>
      <c r="B66" s="803">
        <v>2014</v>
      </c>
      <c r="C66" s="804">
        <v>4.2717000000000001</v>
      </c>
      <c r="D66" s="804">
        <v>0</v>
      </c>
      <c r="E66" s="804">
        <v>14.022920000000001</v>
      </c>
      <c r="F66" s="804">
        <v>9.5618300000000005</v>
      </c>
      <c r="G66" s="1128">
        <v>0</v>
      </c>
      <c r="H66" s="804">
        <v>0</v>
      </c>
    </row>
    <row r="67" spans="1:8">
      <c r="A67" s="803" t="s">
        <v>11</v>
      </c>
      <c r="B67" s="803">
        <v>2015</v>
      </c>
      <c r="C67" s="804">
        <v>3.4705400000000002</v>
      </c>
      <c r="D67" s="804">
        <v>0</v>
      </c>
      <c r="E67" s="804">
        <v>19.124880000000005</v>
      </c>
      <c r="F67" s="804">
        <v>6.9653120000000008</v>
      </c>
      <c r="G67" s="1128">
        <v>5.2050000000000001</v>
      </c>
      <c r="H67" s="804">
        <v>0</v>
      </c>
    </row>
    <row r="68" spans="1:8">
      <c r="A68" s="803" t="s">
        <v>11</v>
      </c>
      <c r="B68" s="803">
        <v>2016</v>
      </c>
      <c r="C68" s="804">
        <v>4.2458000000000009</v>
      </c>
      <c r="D68" s="804">
        <v>0</v>
      </c>
      <c r="E68" s="804">
        <v>31.5486772</v>
      </c>
      <c r="F68" s="804">
        <v>5.6776220000000004</v>
      </c>
      <c r="G68" s="1128">
        <v>8.6163349999999994</v>
      </c>
      <c r="H68" s="804">
        <v>0</v>
      </c>
    </row>
    <row r="69" spans="1:8">
      <c r="A69" s="803" t="s">
        <v>11</v>
      </c>
      <c r="B69" s="803">
        <v>2017</v>
      </c>
      <c r="C69" s="804">
        <v>4.4493900000000002</v>
      </c>
      <c r="D69" s="804">
        <v>0</v>
      </c>
      <c r="E69" s="804">
        <v>31.674938999999998</v>
      </c>
      <c r="F69" s="804">
        <v>3.3960100000000004</v>
      </c>
      <c r="G69" s="1128">
        <v>12.84151</v>
      </c>
      <c r="H69" s="804">
        <v>0</v>
      </c>
    </row>
    <row r="70" spans="1:8">
      <c r="A70" s="803" t="s">
        <v>11</v>
      </c>
      <c r="B70" s="803">
        <v>2018</v>
      </c>
      <c r="C70" s="804">
        <v>6.7620449999999996</v>
      </c>
      <c r="D70" s="804">
        <v>0</v>
      </c>
      <c r="E70" s="804">
        <v>37.332681499999993</v>
      </c>
      <c r="F70" s="804">
        <v>1.1738</v>
      </c>
      <c r="G70" s="1128">
        <v>11.7775213</v>
      </c>
      <c r="H70" s="804">
        <v>0</v>
      </c>
    </row>
    <row r="71" spans="1:8">
      <c r="A71" s="803" t="s">
        <v>11</v>
      </c>
      <c r="B71" s="803">
        <v>2019</v>
      </c>
      <c r="C71" s="804">
        <v>10.147909</v>
      </c>
      <c r="D71" s="804">
        <v>0</v>
      </c>
      <c r="E71" s="804">
        <v>43.864449400000012</v>
      </c>
      <c r="F71" s="804">
        <v>0.158</v>
      </c>
      <c r="G71" s="1128">
        <v>16.542518000000001</v>
      </c>
      <c r="H71" s="804">
        <v>0</v>
      </c>
    </row>
    <row r="72" spans="1:8">
      <c r="A72" s="803" t="s">
        <v>11</v>
      </c>
      <c r="B72" s="803">
        <v>2020</v>
      </c>
      <c r="C72" s="804">
        <v>11.045299999999999</v>
      </c>
      <c r="D72" s="804">
        <v>2.2120000000000002</v>
      </c>
      <c r="E72" s="804">
        <v>47.308999999999997</v>
      </c>
      <c r="F72" s="804">
        <v>0.78</v>
      </c>
      <c r="G72" s="1128">
        <v>22.712</v>
      </c>
      <c r="H72" s="803">
        <v>37.338999999999999</v>
      </c>
    </row>
    <row r="73" spans="1:8">
      <c r="A73" s="803" t="s">
        <v>11</v>
      </c>
      <c r="B73" s="803">
        <v>2021</v>
      </c>
      <c r="C73" s="804">
        <v>11.327999999999999</v>
      </c>
      <c r="D73" s="804">
        <v>6.3819999999999997</v>
      </c>
      <c r="E73" s="804">
        <v>74.191999999999993</v>
      </c>
      <c r="F73" s="804">
        <v>0.84839999999999993</v>
      </c>
      <c r="G73" s="1128">
        <v>68.575999999999993</v>
      </c>
      <c r="H73" s="803">
        <v>67.370999999999995</v>
      </c>
    </row>
    <row r="74" spans="1:8">
      <c r="A74" s="803" t="s">
        <v>2</v>
      </c>
      <c r="B74" s="803">
        <v>2007</v>
      </c>
      <c r="C74" s="804">
        <v>41.116999999999997</v>
      </c>
      <c r="D74" s="804">
        <v>0</v>
      </c>
      <c r="E74" s="804">
        <v>0</v>
      </c>
      <c r="F74" s="804">
        <v>30.074999999999999</v>
      </c>
      <c r="G74" s="1128">
        <v>0</v>
      </c>
      <c r="H74" s="804">
        <v>0</v>
      </c>
    </row>
    <row r="75" spans="1:8">
      <c r="A75" s="803" t="s">
        <v>2</v>
      </c>
      <c r="B75" s="803">
        <v>2008</v>
      </c>
      <c r="C75" s="804">
        <v>51.6</v>
      </c>
      <c r="D75" s="804">
        <v>0</v>
      </c>
      <c r="E75" s="804">
        <v>0.95</v>
      </c>
      <c r="F75" s="804">
        <v>29.9</v>
      </c>
      <c r="G75" s="1128">
        <v>0</v>
      </c>
      <c r="H75" s="804">
        <v>0</v>
      </c>
    </row>
    <row r="76" spans="1:8">
      <c r="A76" s="803" t="s">
        <v>2</v>
      </c>
      <c r="B76" s="803">
        <v>2009</v>
      </c>
      <c r="C76" s="804">
        <v>45.665999999999997</v>
      </c>
      <c r="D76" s="804">
        <v>0</v>
      </c>
      <c r="E76" s="804">
        <v>1.0029999999999999</v>
      </c>
      <c r="F76" s="804">
        <v>17.696999999999999</v>
      </c>
      <c r="G76" s="1128">
        <v>0</v>
      </c>
      <c r="H76" s="804">
        <v>0</v>
      </c>
    </row>
    <row r="77" spans="1:8">
      <c r="A77" s="803" t="s">
        <v>2</v>
      </c>
      <c r="B77" s="803">
        <v>2010</v>
      </c>
      <c r="C77" s="804">
        <v>37.866999999999997</v>
      </c>
      <c r="D77" s="804">
        <v>0</v>
      </c>
      <c r="E77" s="804">
        <v>1.2789999999999999</v>
      </c>
      <c r="F77" s="804">
        <v>13</v>
      </c>
      <c r="G77" s="1128">
        <v>0</v>
      </c>
      <c r="H77" s="804">
        <v>0</v>
      </c>
    </row>
    <row r="78" spans="1:8">
      <c r="A78" s="803" t="s">
        <v>2</v>
      </c>
      <c r="B78" s="803">
        <v>2011</v>
      </c>
      <c r="C78" s="804">
        <v>31.765999999999998</v>
      </c>
      <c r="D78" s="804">
        <v>0</v>
      </c>
      <c r="E78" s="804">
        <v>1.2929999999999999</v>
      </c>
      <c r="F78" s="804">
        <v>12.083</v>
      </c>
      <c r="G78" s="1128">
        <v>0</v>
      </c>
      <c r="H78" s="804">
        <v>0</v>
      </c>
    </row>
    <row r="79" spans="1:8">
      <c r="A79" s="803" t="s">
        <v>2</v>
      </c>
      <c r="B79" s="803">
        <v>2012</v>
      </c>
      <c r="C79" s="804">
        <v>21.43</v>
      </c>
      <c r="D79" s="804">
        <v>0</v>
      </c>
      <c r="E79" s="804">
        <v>1.3149999999999999</v>
      </c>
      <c r="F79" s="804">
        <v>19.806000000000001</v>
      </c>
      <c r="G79" s="1128">
        <v>0</v>
      </c>
      <c r="H79" s="804">
        <v>0</v>
      </c>
    </row>
    <row r="80" spans="1:8">
      <c r="A80" s="803" t="s">
        <v>2</v>
      </c>
      <c r="B80" s="803">
        <v>2013</v>
      </c>
      <c r="C80" s="804">
        <v>24.265999999999998</v>
      </c>
      <c r="D80" s="804">
        <v>0</v>
      </c>
      <c r="E80" s="804">
        <v>2.8490000000000002</v>
      </c>
      <c r="F80" s="804">
        <v>22.853999999999999</v>
      </c>
      <c r="G80" s="1128">
        <v>0</v>
      </c>
      <c r="H80" s="804">
        <v>0</v>
      </c>
    </row>
    <row r="81" spans="1:8">
      <c r="A81" s="803" t="s">
        <v>2</v>
      </c>
      <c r="B81" s="803">
        <v>2014</v>
      </c>
      <c r="C81" s="804">
        <v>23.931999999999999</v>
      </c>
      <c r="D81" s="804">
        <v>0</v>
      </c>
      <c r="E81" s="804">
        <v>6.4249999999999998</v>
      </c>
      <c r="F81" s="804">
        <v>30.861999999999998</v>
      </c>
      <c r="G81" s="1128">
        <v>0</v>
      </c>
      <c r="H81" s="804">
        <v>0</v>
      </c>
    </row>
    <row r="82" spans="1:8">
      <c r="A82" s="803" t="s">
        <v>2</v>
      </c>
      <c r="B82" s="803">
        <v>2015</v>
      </c>
      <c r="C82" s="804">
        <v>24.094999999999999</v>
      </c>
      <c r="D82" s="804">
        <v>0</v>
      </c>
      <c r="E82" s="804">
        <v>8.5090000000000003</v>
      </c>
      <c r="F82" s="804">
        <v>27.686</v>
      </c>
      <c r="G82" s="1128">
        <v>0.61399999999999999</v>
      </c>
      <c r="H82" s="804">
        <v>0</v>
      </c>
    </row>
    <row r="83" spans="1:8">
      <c r="A83" s="803" t="s">
        <v>2</v>
      </c>
      <c r="B83" s="803">
        <v>2016</v>
      </c>
      <c r="C83" s="804">
        <v>26.731999999999999</v>
      </c>
      <c r="D83" s="804">
        <v>0</v>
      </c>
      <c r="E83" s="804">
        <v>13.724</v>
      </c>
      <c r="F83" s="804">
        <v>18.576000000000001</v>
      </c>
      <c r="G83" s="1128">
        <v>0.624</v>
      </c>
      <c r="H83" s="804">
        <v>0</v>
      </c>
    </row>
    <row r="84" spans="1:8">
      <c r="A84" s="803" t="s">
        <v>2</v>
      </c>
      <c r="B84" s="803">
        <v>2017</v>
      </c>
      <c r="C84" s="804">
        <v>30.198</v>
      </c>
      <c r="D84" s="804">
        <v>0</v>
      </c>
      <c r="E84" s="804">
        <v>24.123000000000001</v>
      </c>
      <c r="F84" s="804">
        <v>13.968999999999999</v>
      </c>
      <c r="G84" s="1128">
        <v>0.03</v>
      </c>
      <c r="H84" s="804">
        <v>0</v>
      </c>
    </row>
    <row r="85" spans="1:8">
      <c r="A85" s="803" t="s">
        <v>2</v>
      </c>
      <c r="B85" s="803">
        <v>2018</v>
      </c>
      <c r="C85" s="804">
        <v>25.3154</v>
      </c>
      <c r="D85" s="804">
        <v>0</v>
      </c>
      <c r="E85" s="804">
        <v>36.39542999999999</v>
      </c>
      <c r="F85" s="804">
        <v>6.5517999999999992</v>
      </c>
      <c r="G85" s="1128">
        <v>1.0012099999999999</v>
      </c>
      <c r="H85" s="804">
        <v>0</v>
      </c>
    </row>
    <row r="86" spans="1:8">
      <c r="A86" s="803" t="s">
        <v>2</v>
      </c>
      <c r="B86" s="803">
        <v>2019</v>
      </c>
      <c r="C86" s="804">
        <v>26.902560000000005</v>
      </c>
      <c r="D86" s="804">
        <v>0</v>
      </c>
      <c r="E86" s="804">
        <v>53.531729999999982</v>
      </c>
      <c r="F86" s="804">
        <v>5.2826000000000004</v>
      </c>
      <c r="G86" s="1128">
        <v>2.0291899999999998</v>
      </c>
      <c r="H86" s="804">
        <v>0</v>
      </c>
    </row>
    <row r="87" spans="1:8">
      <c r="A87" s="803" t="s">
        <v>2</v>
      </c>
      <c r="B87" s="803">
        <v>2020</v>
      </c>
      <c r="C87" s="804">
        <v>17.685020000000002</v>
      </c>
      <c r="D87" s="804">
        <v>0</v>
      </c>
      <c r="E87" s="804">
        <v>64.913200000000003</v>
      </c>
      <c r="F87" s="804">
        <v>4.9349999999999996</v>
      </c>
      <c r="G87" s="1128">
        <v>12.779</v>
      </c>
      <c r="H87" s="803">
        <v>7.6379999999999999</v>
      </c>
    </row>
    <row r="88" spans="1:8">
      <c r="A88" s="803" t="s">
        <v>2</v>
      </c>
      <c r="B88" s="803">
        <v>2021</v>
      </c>
      <c r="C88" s="804">
        <v>15.41412</v>
      </c>
      <c r="D88" s="804">
        <v>0</v>
      </c>
      <c r="E88" s="804">
        <v>80.567999999999998</v>
      </c>
      <c r="F88" s="804">
        <v>8.6880000000000006</v>
      </c>
      <c r="G88" s="1128">
        <v>28.927</v>
      </c>
      <c r="H88" s="803">
        <v>14.198739999999999</v>
      </c>
    </row>
    <row r="89" spans="1:8">
      <c r="A89" s="803" t="s">
        <v>3</v>
      </c>
      <c r="B89" s="803">
        <v>2007</v>
      </c>
      <c r="C89" s="804">
        <v>20.616</v>
      </c>
      <c r="D89" s="804">
        <v>0</v>
      </c>
      <c r="E89" s="804">
        <v>0</v>
      </c>
      <c r="F89" s="804">
        <v>3.0049999999999999</v>
      </c>
      <c r="G89" s="1128">
        <v>0</v>
      </c>
      <c r="H89" s="804">
        <v>0</v>
      </c>
    </row>
    <row r="90" spans="1:8">
      <c r="A90" s="803" t="s">
        <v>3</v>
      </c>
      <c r="B90" s="803">
        <v>2008</v>
      </c>
      <c r="C90" s="804">
        <v>47.9</v>
      </c>
      <c r="D90" s="804">
        <v>0</v>
      </c>
      <c r="E90" s="804">
        <v>7.0000000000000007E-2</v>
      </c>
      <c r="F90" s="804">
        <v>4.2</v>
      </c>
      <c r="G90" s="1128">
        <v>0</v>
      </c>
      <c r="H90" s="804">
        <v>0</v>
      </c>
    </row>
    <row r="91" spans="1:8">
      <c r="A91" s="803" t="s">
        <v>3</v>
      </c>
      <c r="B91" s="803">
        <v>2009</v>
      </c>
      <c r="C91" s="804">
        <v>39.521000000000001</v>
      </c>
      <c r="D91" s="804">
        <v>0</v>
      </c>
      <c r="E91" s="804">
        <v>8.7999999999999995E-2</v>
      </c>
      <c r="F91" s="804">
        <v>4.6529999999999996</v>
      </c>
      <c r="G91" s="1128">
        <v>0</v>
      </c>
      <c r="H91" s="804">
        <v>0</v>
      </c>
    </row>
    <row r="92" spans="1:8">
      <c r="A92" s="803" t="s">
        <v>3</v>
      </c>
      <c r="B92" s="803">
        <v>2010</v>
      </c>
      <c r="C92" s="804">
        <v>15.978999999999999</v>
      </c>
      <c r="D92" s="804">
        <v>0</v>
      </c>
      <c r="E92" s="804">
        <v>0.08</v>
      </c>
      <c r="F92" s="804">
        <v>2.1800000000000002</v>
      </c>
      <c r="G92" s="1128">
        <v>0</v>
      </c>
      <c r="H92" s="804">
        <v>0</v>
      </c>
    </row>
    <row r="93" spans="1:8">
      <c r="A93" s="803" t="s">
        <v>3</v>
      </c>
      <c r="B93" s="803">
        <v>2011</v>
      </c>
      <c r="C93" s="804">
        <v>20.027000000000001</v>
      </c>
      <c r="D93" s="804">
        <v>0</v>
      </c>
      <c r="E93" s="804">
        <v>0.04</v>
      </c>
      <c r="F93" s="804">
        <v>0.77800000000000002</v>
      </c>
      <c r="G93" s="1128">
        <v>0</v>
      </c>
      <c r="H93" s="804">
        <v>0</v>
      </c>
    </row>
    <row r="94" spans="1:8">
      <c r="A94" s="803" t="s">
        <v>3</v>
      </c>
      <c r="B94" s="803">
        <v>2012</v>
      </c>
      <c r="C94" s="804">
        <v>19.245999999999999</v>
      </c>
      <c r="D94" s="804">
        <v>0</v>
      </c>
      <c r="E94" s="804">
        <v>5.6000000000000001E-2</v>
      </c>
      <c r="F94" s="804">
        <v>1.9239999999999999</v>
      </c>
      <c r="G94" s="1128">
        <v>0</v>
      </c>
      <c r="H94" s="804">
        <v>0</v>
      </c>
    </row>
    <row r="95" spans="1:8">
      <c r="A95" s="803" t="s">
        <v>3</v>
      </c>
      <c r="B95" s="803">
        <v>2013</v>
      </c>
      <c r="C95" s="804">
        <v>15.8216</v>
      </c>
      <c r="D95" s="804">
        <v>0</v>
      </c>
      <c r="E95" s="804">
        <v>2.5000000000000001E-2</v>
      </c>
      <c r="F95" s="804">
        <v>2.3248000000000002</v>
      </c>
      <c r="G95" s="1128">
        <v>0</v>
      </c>
      <c r="H95" s="804">
        <v>0</v>
      </c>
    </row>
    <row r="96" spans="1:8">
      <c r="A96" s="803" t="s">
        <v>3</v>
      </c>
      <c r="B96" s="803">
        <v>2014</v>
      </c>
      <c r="C96" s="804">
        <v>14.327</v>
      </c>
      <c r="D96" s="804">
        <v>0</v>
      </c>
      <c r="E96" s="804">
        <v>1.1394000000000002</v>
      </c>
      <c r="F96" s="804">
        <v>2.851</v>
      </c>
      <c r="G96" s="1128">
        <v>0</v>
      </c>
      <c r="H96" s="804">
        <v>0</v>
      </c>
    </row>
    <row r="97" spans="1:8">
      <c r="A97" s="803" t="s">
        <v>3</v>
      </c>
      <c r="B97" s="803">
        <v>2015</v>
      </c>
      <c r="C97" s="804">
        <v>19.962599999999998</v>
      </c>
      <c r="D97" s="804">
        <v>0</v>
      </c>
      <c r="E97" s="804">
        <v>1.8984799999999999</v>
      </c>
      <c r="F97" s="804">
        <v>2.2050000000000001</v>
      </c>
      <c r="G97" s="1128">
        <v>0.06</v>
      </c>
      <c r="H97" s="804">
        <v>0</v>
      </c>
    </row>
    <row r="98" spans="1:8">
      <c r="A98" s="803" t="s">
        <v>3</v>
      </c>
      <c r="B98" s="803">
        <v>2016</v>
      </c>
      <c r="C98" s="804">
        <v>32.922419999999995</v>
      </c>
      <c r="D98" s="804">
        <v>0</v>
      </c>
      <c r="E98" s="804">
        <v>3.7737999999999969</v>
      </c>
      <c r="F98" s="804">
        <v>0.50700000000000001</v>
      </c>
      <c r="G98" s="1128">
        <v>4.0189999999999997E-2</v>
      </c>
      <c r="H98" s="804">
        <v>0</v>
      </c>
    </row>
    <row r="99" spans="1:8">
      <c r="A99" s="803" t="s">
        <v>3</v>
      </c>
      <c r="B99" s="803">
        <v>2017</v>
      </c>
      <c r="C99" s="804">
        <v>52.580529999999968</v>
      </c>
      <c r="D99" s="804">
        <v>0</v>
      </c>
      <c r="E99" s="804">
        <v>17.047299999999989</v>
      </c>
      <c r="F99" s="804">
        <v>1.583</v>
      </c>
      <c r="G99" s="1128">
        <v>0.84143999999999997</v>
      </c>
      <c r="H99" s="804">
        <v>0</v>
      </c>
    </row>
    <row r="100" spans="1:8">
      <c r="A100" s="803" t="s">
        <v>3</v>
      </c>
      <c r="B100" s="803">
        <v>2018</v>
      </c>
      <c r="C100" s="804">
        <v>57.309190000000001</v>
      </c>
      <c r="D100" s="804">
        <v>0</v>
      </c>
      <c r="E100" s="804">
        <v>25.306266999999998</v>
      </c>
      <c r="F100" s="804">
        <v>0.255</v>
      </c>
      <c r="G100" s="1128">
        <v>2.7984</v>
      </c>
      <c r="H100" s="804">
        <v>0</v>
      </c>
    </row>
    <row r="101" spans="1:8">
      <c r="A101" s="803" t="s">
        <v>3</v>
      </c>
      <c r="B101" s="803">
        <v>2019</v>
      </c>
      <c r="C101" s="804">
        <v>56.990279999999984</v>
      </c>
      <c r="D101" s="804">
        <v>0</v>
      </c>
      <c r="E101" s="804">
        <v>28.668866999999995</v>
      </c>
      <c r="F101" s="804">
        <v>0.29128999999999994</v>
      </c>
      <c r="G101" s="1128">
        <v>4.2116000000000007</v>
      </c>
      <c r="H101" s="804">
        <v>0</v>
      </c>
    </row>
    <row r="102" spans="1:8">
      <c r="A102" s="803" t="s">
        <v>3</v>
      </c>
      <c r="B102" s="803">
        <v>2020</v>
      </c>
      <c r="C102" s="804">
        <v>45.474299999999992</v>
      </c>
      <c r="D102" s="804">
        <v>0</v>
      </c>
      <c r="E102" s="804">
        <v>36.260300000000001</v>
      </c>
      <c r="F102" s="804">
        <v>5.258</v>
      </c>
      <c r="G102" s="1128">
        <v>5.734</v>
      </c>
      <c r="H102" s="803">
        <v>3.5790000000000002</v>
      </c>
    </row>
    <row r="103" spans="1:8">
      <c r="A103" s="803" t="s">
        <v>3</v>
      </c>
      <c r="B103" s="803">
        <v>2021</v>
      </c>
      <c r="C103" s="804">
        <v>43.235199999999999</v>
      </c>
      <c r="D103" s="804">
        <v>0</v>
      </c>
      <c r="E103" s="804">
        <v>42.764000000000003</v>
      </c>
      <c r="F103" s="804">
        <v>5.1619999999999999</v>
      </c>
      <c r="G103" s="1128">
        <v>10.266999999999999</v>
      </c>
      <c r="H103" s="803">
        <v>3.2589999999999999</v>
      </c>
    </row>
    <row r="104" spans="1:8">
      <c r="A104" s="803" t="s">
        <v>5</v>
      </c>
      <c r="B104" s="803">
        <v>2007</v>
      </c>
      <c r="C104" s="804">
        <v>65.778000000000006</v>
      </c>
      <c r="D104" s="804">
        <v>0</v>
      </c>
      <c r="E104" s="804">
        <v>0</v>
      </c>
      <c r="F104" s="804">
        <v>8.4740000000000002</v>
      </c>
      <c r="G104" s="1128">
        <v>0</v>
      </c>
      <c r="H104" s="804">
        <v>0</v>
      </c>
    </row>
    <row r="105" spans="1:8">
      <c r="A105" s="803" t="s">
        <v>5</v>
      </c>
      <c r="B105" s="803">
        <v>2008</v>
      </c>
      <c r="C105" s="804">
        <v>63.65</v>
      </c>
      <c r="D105" s="804">
        <v>0</v>
      </c>
      <c r="E105" s="804">
        <v>0</v>
      </c>
      <c r="F105" s="804">
        <v>5.7</v>
      </c>
      <c r="G105" s="1128">
        <v>0</v>
      </c>
      <c r="H105" s="804">
        <v>0</v>
      </c>
    </row>
    <row r="106" spans="1:8">
      <c r="A106" s="803" t="s">
        <v>5</v>
      </c>
      <c r="B106" s="803">
        <v>2009</v>
      </c>
      <c r="C106" s="804">
        <v>61.47</v>
      </c>
      <c r="D106" s="804">
        <v>0</v>
      </c>
      <c r="E106" s="804">
        <v>0</v>
      </c>
      <c r="F106" s="804">
        <v>2.153</v>
      </c>
      <c r="G106" s="1128">
        <v>0</v>
      </c>
      <c r="H106" s="804">
        <v>0</v>
      </c>
    </row>
    <row r="107" spans="1:8">
      <c r="A107" s="803" t="s">
        <v>5</v>
      </c>
      <c r="B107" s="803">
        <v>2010</v>
      </c>
      <c r="C107" s="804">
        <v>62.362000000000002</v>
      </c>
      <c r="D107" s="804">
        <v>0</v>
      </c>
      <c r="E107" s="804">
        <v>0</v>
      </c>
      <c r="F107" s="804">
        <v>3.8490000000000002</v>
      </c>
      <c r="G107" s="1128">
        <v>0</v>
      </c>
      <c r="H107" s="804">
        <v>0</v>
      </c>
    </row>
    <row r="108" spans="1:8">
      <c r="A108" s="803" t="s">
        <v>5</v>
      </c>
      <c r="B108" s="803">
        <v>2011</v>
      </c>
      <c r="C108" s="804">
        <v>41.466000000000001</v>
      </c>
      <c r="D108" s="804">
        <v>0</v>
      </c>
      <c r="E108" s="804">
        <v>0.19</v>
      </c>
      <c r="F108" s="804">
        <v>2.8580000000000001</v>
      </c>
      <c r="G108" s="1128">
        <v>0</v>
      </c>
      <c r="H108" s="804">
        <v>0</v>
      </c>
    </row>
    <row r="109" spans="1:8">
      <c r="A109" s="803" t="s">
        <v>5</v>
      </c>
      <c r="B109" s="803">
        <v>2012</v>
      </c>
      <c r="C109" s="804">
        <v>13.022</v>
      </c>
      <c r="D109" s="804">
        <v>0</v>
      </c>
      <c r="E109" s="804">
        <v>0</v>
      </c>
      <c r="F109" s="804">
        <v>7.7290000000000001</v>
      </c>
      <c r="G109" s="1128">
        <v>0</v>
      </c>
      <c r="H109" s="804">
        <v>0</v>
      </c>
    </row>
    <row r="110" spans="1:8">
      <c r="A110" s="803" t="s">
        <v>5</v>
      </c>
      <c r="B110" s="803">
        <v>2013</v>
      </c>
      <c r="C110" s="804">
        <v>15.3499</v>
      </c>
      <c r="D110" s="804">
        <v>0</v>
      </c>
      <c r="E110" s="804">
        <v>0.11</v>
      </c>
      <c r="F110" s="804">
        <v>6.2830000000000004</v>
      </c>
      <c r="G110" s="1128">
        <v>0</v>
      </c>
      <c r="H110" s="804">
        <v>0</v>
      </c>
    </row>
    <row r="111" spans="1:8">
      <c r="A111" s="803" t="s">
        <v>5</v>
      </c>
      <c r="B111" s="803">
        <v>2014</v>
      </c>
      <c r="C111" s="804">
        <v>11.541399999999999</v>
      </c>
      <c r="D111" s="804">
        <v>0</v>
      </c>
      <c r="E111" s="804">
        <v>1.3784000000000001</v>
      </c>
      <c r="F111" s="804">
        <v>18.0654</v>
      </c>
      <c r="G111" s="1128">
        <v>0</v>
      </c>
      <c r="H111" s="804">
        <v>0</v>
      </c>
    </row>
    <row r="112" spans="1:8">
      <c r="A112" s="803" t="s">
        <v>5</v>
      </c>
      <c r="B112" s="803">
        <v>2015</v>
      </c>
      <c r="C112" s="804">
        <v>19.273400000000006</v>
      </c>
      <c r="D112" s="804">
        <v>0</v>
      </c>
      <c r="E112" s="804">
        <v>2.4894499999999997</v>
      </c>
      <c r="F112" s="804">
        <v>18.6708</v>
      </c>
      <c r="G112" s="1128">
        <v>0.19713999999999998</v>
      </c>
      <c r="H112" s="804">
        <v>0</v>
      </c>
    </row>
    <row r="113" spans="1:8">
      <c r="A113" s="803" t="s">
        <v>5</v>
      </c>
      <c r="B113" s="803">
        <v>2016</v>
      </c>
      <c r="C113" s="804">
        <v>36.081889999999994</v>
      </c>
      <c r="D113" s="804">
        <v>0</v>
      </c>
      <c r="E113" s="804">
        <v>9.1808099999999975</v>
      </c>
      <c r="F113" s="804">
        <v>15.230450000000001</v>
      </c>
      <c r="G113" s="1128">
        <v>0.13400000000000001</v>
      </c>
      <c r="H113" s="804">
        <v>0</v>
      </c>
    </row>
    <row r="114" spans="1:8">
      <c r="A114" s="803" t="s">
        <v>5</v>
      </c>
      <c r="B114" s="803">
        <v>2017</v>
      </c>
      <c r="C114" s="804">
        <v>29.25065</v>
      </c>
      <c r="D114" s="804">
        <v>0</v>
      </c>
      <c r="E114" s="804">
        <v>14.96256</v>
      </c>
      <c r="F114" s="804">
        <v>10.88266</v>
      </c>
      <c r="G114" s="1128">
        <v>0.14000000000000001</v>
      </c>
      <c r="H114" s="804">
        <v>0</v>
      </c>
    </row>
    <row r="115" spans="1:8">
      <c r="A115" s="803" t="s">
        <v>5</v>
      </c>
      <c r="B115" s="803">
        <v>2018</v>
      </c>
      <c r="C115" s="804">
        <v>33.661709999999992</v>
      </c>
      <c r="D115" s="804">
        <v>0</v>
      </c>
      <c r="E115" s="804">
        <v>34.382629999999999</v>
      </c>
      <c r="F115" s="804">
        <v>8.3971</v>
      </c>
      <c r="G115" s="1128">
        <v>0.21</v>
      </c>
      <c r="H115" s="804">
        <v>0</v>
      </c>
    </row>
    <row r="116" spans="1:8">
      <c r="A116" s="803" t="s">
        <v>5</v>
      </c>
      <c r="B116" s="803">
        <v>2019</v>
      </c>
      <c r="C116" s="804">
        <v>20.749280000000002</v>
      </c>
      <c r="D116" s="804">
        <v>0</v>
      </c>
      <c r="E116" s="804">
        <v>50.426449999999981</v>
      </c>
      <c r="F116" s="804">
        <v>7.7690000000000001</v>
      </c>
      <c r="G116" s="1128">
        <v>1.0275000000000001</v>
      </c>
      <c r="H116" s="804">
        <v>0</v>
      </c>
    </row>
    <row r="117" spans="1:8">
      <c r="A117" s="803" t="s">
        <v>5</v>
      </c>
      <c r="B117" s="803">
        <v>2020</v>
      </c>
      <c r="C117" s="804">
        <v>19.179599999999997</v>
      </c>
      <c r="D117" s="804">
        <v>0</v>
      </c>
      <c r="E117" s="804">
        <v>63.552800000000005</v>
      </c>
      <c r="F117" s="804">
        <v>5.0350000000000001</v>
      </c>
      <c r="G117" s="1128">
        <v>2.536</v>
      </c>
      <c r="H117" s="803">
        <v>2.6739999999999999</v>
      </c>
    </row>
    <row r="118" spans="1:8">
      <c r="A118" s="803" t="s">
        <v>5</v>
      </c>
      <c r="B118" s="803">
        <v>2021</v>
      </c>
      <c r="C118" s="804">
        <v>22.316599999999998</v>
      </c>
      <c r="D118" s="804">
        <v>0</v>
      </c>
      <c r="E118" s="804">
        <v>112.3248</v>
      </c>
      <c r="F118" s="804">
        <v>9.9960000000000004</v>
      </c>
      <c r="G118" s="1128">
        <v>9.0709999999999997</v>
      </c>
      <c r="H118" s="803">
        <v>10.308479999999999</v>
      </c>
    </row>
    <row r="119" spans="1:8">
      <c r="A119" s="803" t="s">
        <v>1</v>
      </c>
      <c r="B119" s="803">
        <v>2007</v>
      </c>
      <c r="C119" s="804">
        <v>35.134999999999998</v>
      </c>
      <c r="D119" s="804">
        <v>0</v>
      </c>
      <c r="E119" s="804">
        <v>0</v>
      </c>
      <c r="F119" s="804">
        <v>17.707999999999998</v>
      </c>
      <c r="G119" s="1128">
        <v>0</v>
      </c>
      <c r="H119" s="804">
        <v>0</v>
      </c>
    </row>
    <row r="120" spans="1:8">
      <c r="A120" s="803" t="s">
        <v>1</v>
      </c>
      <c r="B120" s="803">
        <v>2008</v>
      </c>
      <c r="C120" s="804">
        <v>42.6</v>
      </c>
      <c r="D120" s="804">
        <v>0</v>
      </c>
      <c r="E120" s="804">
        <v>5.5E-2</v>
      </c>
      <c r="F120" s="804">
        <v>32.1</v>
      </c>
      <c r="G120" s="1128">
        <v>0</v>
      </c>
      <c r="H120" s="804">
        <v>0</v>
      </c>
    </row>
    <row r="121" spans="1:8">
      <c r="A121" s="803" t="s">
        <v>1</v>
      </c>
      <c r="B121" s="803">
        <v>2009</v>
      </c>
      <c r="C121" s="804">
        <v>41.515000000000001</v>
      </c>
      <c r="D121" s="804">
        <v>0</v>
      </c>
      <c r="E121" s="804">
        <v>0.65200000000000002</v>
      </c>
      <c r="F121" s="804">
        <v>22.123999999999999</v>
      </c>
      <c r="G121" s="1128">
        <v>0</v>
      </c>
      <c r="H121" s="804">
        <v>0</v>
      </c>
    </row>
    <row r="122" spans="1:8">
      <c r="A122" s="803" t="s">
        <v>1</v>
      </c>
      <c r="B122" s="803">
        <v>2010</v>
      </c>
      <c r="C122" s="804">
        <v>36.936999999999998</v>
      </c>
      <c r="D122" s="804">
        <v>0</v>
      </c>
      <c r="E122" s="804">
        <v>3.9039999999999999</v>
      </c>
      <c r="F122" s="804">
        <v>21.170999999999999</v>
      </c>
      <c r="G122" s="1128">
        <v>0</v>
      </c>
      <c r="H122" s="804">
        <v>0</v>
      </c>
    </row>
    <row r="123" spans="1:8">
      <c r="A123" s="803" t="s">
        <v>1</v>
      </c>
      <c r="B123" s="803">
        <v>2011</v>
      </c>
      <c r="C123" s="804">
        <v>44.298999999999999</v>
      </c>
      <c r="D123" s="804">
        <v>0</v>
      </c>
      <c r="E123" s="804">
        <v>3.6219999999999999</v>
      </c>
      <c r="F123" s="804">
        <v>58.107999999999997</v>
      </c>
      <c r="G123" s="1128">
        <v>0</v>
      </c>
      <c r="H123" s="804">
        <v>0</v>
      </c>
    </row>
    <row r="124" spans="1:8">
      <c r="A124" s="803" t="s">
        <v>1</v>
      </c>
      <c r="B124" s="803">
        <v>2012</v>
      </c>
      <c r="C124" s="804">
        <v>18.113</v>
      </c>
      <c r="D124" s="804">
        <v>0</v>
      </c>
      <c r="E124" s="804">
        <v>1.258</v>
      </c>
      <c r="F124" s="804">
        <v>37.741999999999997</v>
      </c>
      <c r="G124" s="1128">
        <v>0</v>
      </c>
      <c r="H124" s="804">
        <v>0</v>
      </c>
    </row>
    <row r="125" spans="1:8">
      <c r="A125" s="803" t="s">
        <v>1</v>
      </c>
      <c r="B125" s="803">
        <v>2013</v>
      </c>
      <c r="C125" s="804">
        <v>15.77318</v>
      </c>
      <c r="D125" s="804">
        <v>0</v>
      </c>
      <c r="E125" s="804">
        <v>1.8035999999999999</v>
      </c>
      <c r="F125" s="804">
        <v>41.6511</v>
      </c>
      <c r="G125" s="1128">
        <v>0</v>
      </c>
      <c r="H125" s="804">
        <v>0</v>
      </c>
    </row>
    <row r="126" spans="1:8">
      <c r="A126" s="803" t="s">
        <v>1</v>
      </c>
      <c r="B126" s="803">
        <v>2014</v>
      </c>
      <c r="C126" s="804">
        <v>12.5379</v>
      </c>
      <c r="D126" s="804">
        <v>0</v>
      </c>
      <c r="E126" s="804">
        <v>2.4319999999999999</v>
      </c>
      <c r="F126" s="804">
        <v>41.7836</v>
      </c>
      <c r="G126" s="1128">
        <v>0</v>
      </c>
      <c r="H126" s="804">
        <v>0</v>
      </c>
    </row>
    <row r="127" spans="1:8">
      <c r="A127" s="803" t="s">
        <v>1</v>
      </c>
      <c r="B127" s="803">
        <v>2015</v>
      </c>
      <c r="C127" s="804">
        <v>11.6257</v>
      </c>
      <c r="D127" s="804">
        <v>0</v>
      </c>
      <c r="E127" s="804">
        <v>3.4702500000000001</v>
      </c>
      <c r="F127" s="804">
        <v>60.598120000000002</v>
      </c>
      <c r="G127" s="1128">
        <v>0.86599999999999999</v>
      </c>
      <c r="H127" s="804">
        <v>0</v>
      </c>
    </row>
    <row r="128" spans="1:8">
      <c r="A128" s="803" t="s">
        <v>1</v>
      </c>
      <c r="B128" s="803">
        <v>2016</v>
      </c>
      <c r="C128" s="804">
        <v>7.6419499999999987</v>
      </c>
      <c r="D128" s="804">
        <v>0</v>
      </c>
      <c r="E128" s="804">
        <v>14.710999999999995</v>
      </c>
      <c r="F128" s="804">
        <v>48.53361000000001</v>
      </c>
      <c r="G128" s="1128">
        <v>0.46335000000000004</v>
      </c>
      <c r="H128" s="804">
        <v>0</v>
      </c>
    </row>
    <row r="129" spans="1:8">
      <c r="A129" s="803" t="s">
        <v>1</v>
      </c>
      <c r="B129" s="803">
        <v>2017</v>
      </c>
      <c r="C129" s="804">
        <v>10.961694999999999</v>
      </c>
      <c r="D129" s="804">
        <v>0</v>
      </c>
      <c r="E129" s="804">
        <v>18.708784999999995</v>
      </c>
      <c r="F129" s="804">
        <v>35.536099999999998</v>
      </c>
      <c r="G129" s="1128">
        <v>0.33310000000000001</v>
      </c>
      <c r="H129" s="804">
        <v>0</v>
      </c>
    </row>
    <row r="130" spans="1:8">
      <c r="A130" s="803" t="s">
        <v>1</v>
      </c>
      <c r="B130" s="803">
        <v>2018</v>
      </c>
      <c r="C130" s="804">
        <v>22.695175000000006</v>
      </c>
      <c r="D130" s="804">
        <v>0</v>
      </c>
      <c r="E130" s="804">
        <v>30.355095000000009</v>
      </c>
      <c r="F130" s="804">
        <v>32.851680000000002</v>
      </c>
      <c r="G130" s="1128">
        <v>1.081393</v>
      </c>
      <c r="H130" s="804">
        <v>0</v>
      </c>
    </row>
    <row r="131" spans="1:8">
      <c r="A131" s="803" t="s">
        <v>1</v>
      </c>
      <c r="B131" s="803">
        <v>2019</v>
      </c>
      <c r="C131" s="804">
        <v>27.117275000000003</v>
      </c>
      <c r="D131" s="804">
        <v>0</v>
      </c>
      <c r="E131" s="804">
        <v>56.807195000000021</v>
      </c>
      <c r="F131" s="804">
        <v>17.169900000000002</v>
      </c>
      <c r="G131" s="1128">
        <v>6.1547919999999996</v>
      </c>
      <c r="H131" s="804">
        <v>0</v>
      </c>
    </row>
    <row r="132" spans="1:8">
      <c r="A132" s="803" t="s">
        <v>1</v>
      </c>
      <c r="B132" s="803">
        <v>2020</v>
      </c>
      <c r="C132" s="804">
        <v>13.987299999999999</v>
      </c>
      <c r="D132" s="804">
        <v>15.6983</v>
      </c>
      <c r="E132" s="804">
        <v>89.12312</v>
      </c>
      <c r="F132" s="804">
        <v>10.0121</v>
      </c>
      <c r="G132" s="1128">
        <v>14.898250000000001</v>
      </c>
      <c r="H132" s="803">
        <v>8.0459999999999994</v>
      </c>
    </row>
    <row r="133" spans="1:8">
      <c r="A133" s="803" t="s">
        <v>1</v>
      </c>
      <c r="B133" s="803">
        <v>2021</v>
      </c>
      <c r="C133" s="804">
        <v>22.368299999999998</v>
      </c>
      <c r="D133" s="804">
        <v>16.944299999999998</v>
      </c>
      <c r="E133" s="804">
        <v>147.38579999999999</v>
      </c>
      <c r="F133" s="804">
        <v>16.519099999999998</v>
      </c>
      <c r="G133" s="1128">
        <v>41.721150000000002</v>
      </c>
      <c r="H133" s="803">
        <v>12.82213</v>
      </c>
    </row>
    <row r="134" spans="1:8">
      <c r="A134" s="803" t="s">
        <v>6</v>
      </c>
      <c r="B134" s="803">
        <v>2007</v>
      </c>
      <c r="C134" s="804">
        <v>7.4909999999999997</v>
      </c>
      <c r="D134" s="804">
        <v>0</v>
      </c>
      <c r="E134" s="804">
        <v>0</v>
      </c>
      <c r="F134" s="804">
        <v>8.8840000000000003</v>
      </c>
      <c r="G134" s="1128">
        <v>0</v>
      </c>
      <c r="H134" s="804">
        <v>0</v>
      </c>
    </row>
    <row r="135" spans="1:8">
      <c r="A135" s="803" t="s">
        <v>6</v>
      </c>
      <c r="B135" s="803">
        <v>2008</v>
      </c>
      <c r="C135" s="804">
        <v>7.96</v>
      </c>
      <c r="D135" s="804">
        <v>0</v>
      </c>
      <c r="E135" s="804">
        <v>0</v>
      </c>
      <c r="F135" s="804">
        <v>7.54</v>
      </c>
      <c r="G135" s="1128">
        <v>0</v>
      </c>
      <c r="H135" s="804">
        <v>0</v>
      </c>
    </row>
    <row r="136" spans="1:8">
      <c r="A136" s="803" t="s">
        <v>6</v>
      </c>
      <c r="B136" s="803">
        <v>2009</v>
      </c>
      <c r="C136" s="804">
        <v>6.984</v>
      </c>
      <c r="D136" s="804">
        <v>0</v>
      </c>
      <c r="E136" s="804">
        <v>0</v>
      </c>
      <c r="F136" s="804">
        <v>6.9909999999999997</v>
      </c>
      <c r="G136" s="1128">
        <v>0</v>
      </c>
      <c r="H136" s="804">
        <v>0</v>
      </c>
    </row>
    <row r="137" spans="1:8">
      <c r="A137" s="803" t="s">
        <v>6</v>
      </c>
      <c r="B137" s="803">
        <v>2010</v>
      </c>
      <c r="C137" s="804">
        <v>7.0389999999999997</v>
      </c>
      <c r="D137" s="804">
        <v>0</v>
      </c>
      <c r="E137" s="804">
        <v>0</v>
      </c>
      <c r="F137" s="804">
        <v>4.9829999999999997</v>
      </c>
      <c r="G137" s="1128">
        <v>0</v>
      </c>
      <c r="H137" s="804">
        <v>0</v>
      </c>
    </row>
    <row r="138" spans="1:8">
      <c r="A138" s="803" t="s">
        <v>6</v>
      </c>
      <c r="B138" s="803">
        <v>2011</v>
      </c>
      <c r="C138" s="804">
        <v>5.6989999999999998</v>
      </c>
      <c r="D138" s="804">
        <v>0</v>
      </c>
      <c r="E138" s="804">
        <v>0</v>
      </c>
      <c r="F138" s="804">
        <v>6.0579999999999998</v>
      </c>
      <c r="G138" s="1128">
        <v>0</v>
      </c>
      <c r="H138" s="804">
        <v>0</v>
      </c>
    </row>
    <row r="139" spans="1:8">
      <c r="A139" s="803" t="s">
        <v>6</v>
      </c>
      <c r="B139" s="803">
        <v>2012</v>
      </c>
      <c r="C139" s="804">
        <v>2.302</v>
      </c>
      <c r="D139" s="804">
        <v>0</v>
      </c>
      <c r="E139" s="804">
        <v>0</v>
      </c>
      <c r="F139" s="804">
        <v>5.4080000000000004</v>
      </c>
      <c r="G139" s="1128">
        <v>0</v>
      </c>
      <c r="H139" s="804">
        <v>0</v>
      </c>
    </row>
    <row r="140" spans="1:8">
      <c r="A140" s="803" t="s">
        <v>6</v>
      </c>
      <c r="B140" s="803">
        <v>2013</v>
      </c>
      <c r="C140" s="804">
        <v>2.2170000000000001</v>
      </c>
      <c r="D140" s="804">
        <v>0</v>
      </c>
      <c r="E140" s="804">
        <v>0</v>
      </c>
      <c r="F140" s="804">
        <v>6.2779999999999996</v>
      </c>
      <c r="G140" s="1128">
        <v>0</v>
      </c>
      <c r="H140" s="804">
        <v>0</v>
      </c>
    </row>
    <row r="141" spans="1:8">
      <c r="A141" s="803" t="s">
        <v>6</v>
      </c>
      <c r="B141" s="803">
        <v>2014</v>
      </c>
      <c r="C141" s="804">
        <v>2.0077000000000003</v>
      </c>
      <c r="D141" s="804">
        <v>0</v>
      </c>
      <c r="E141" s="804">
        <v>0.21030000000000001</v>
      </c>
      <c r="F141" s="804">
        <v>3.5731999999999999</v>
      </c>
      <c r="G141" s="1128">
        <v>0</v>
      </c>
      <c r="H141" s="804">
        <v>0</v>
      </c>
    </row>
    <row r="142" spans="1:8">
      <c r="A142" s="803" t="s">
        <v>6</v>
      </c>
      <c r="B142" s="803">
        <v>2015</v>
      </c>
      <c r="C142" s="804">
        <v>3.4589000000000003</v>
      </c>
      <c r="D142" s="804">
        <v>0</v>
      </c>
      <c r="E142" s="804">
        <v>0.153</v>
      </c>
      <c r="F142" s="804">
        <v>7.5</v>
      </c>
      <c r="G142" s="1128">
        <v>0.06</v>
      </c>
      <c r="H142" s="804">
        <v>0</v>
      </c>
    </row>
    <row r="143" spans="1:8">
      <c r="A143" s="803" t="s">
        <v>6</v>
      </c>
      <c r="B143" s="803">
        <v>2016</v>
      </c>
      <c r="C143" s="804">
        <v>4.3433000000000002</v>
      </c>
      <c r="D143" s="804">
        <v>0</v>
      </c>
      <c r="E143" s="804">
        <v>0.74299999999999999</v>
      </c>
      <c r="F143" s="804">
        <v>6.8055000000000012</v>
      </c>
      <c r="G143" s="1128">
        <v>0.23489999999999997</v>
      </c>
      <c r="H143" s="804">
        <v>0</v>
      </c>
    </row>
    <row r="144" spans="1:8">
      <c r="A144" s="803" t="s">
        <v>6</v>
      </c>
      <c r="B144" s="803">
        <v>2017</v>
      </c>
      <c r="C144" s="804">
        <v>6.3122000000000007</v>
      </c>
      <c r="D144" s="804">
        <v>0</v>
      </c>
      <c r="E144" s="804">
        <v>1.9738000000000002</v>
      </c>
      <c r="F144" s="804">
        <v>5.5111000000000008</v>
      </c>
      <c r="G144" s="1128">
        <v>0.23489999999999997</v>
      </c>
      <c r="H144" s="804">
        <v>0</v>
      </c>
    </row>
    <row r="145" spans="1:8">
      <c r="A145" s="803" t="s">
        <v>6</v>
      </c>
      <c r="B145" s="803">
        <v>2018</v>
      </c>
      <c r="C145" s="804">
        <v>14.912920000000002</v>
      </c>
      <c r="D145" s="804">
        <v>0</v>
      </c>
      <c r="E145" s="804">
        <v>4.1665000000000001</v>
      </c>
      <c r="F145" s="804">
        <v>6.4983900000000006</v>
      </c>
      <c r="G145" s="1128">
        <v>1.4904000000000002</v>
      </c>
      <c r="H145" s="804">
        <v>0</v>
      </c>
    </row>
    <row r="146" spans="1:8">
      <c r="A146" s="803" t="s">
        <v>6</v>
      </c>
      <c r="B146" s="803">
        <v>2019</v>
      </c>
      <c r="C146" s="804">
        <v>18.118399999999998</v>
      </c>
      <c r="D146" s="804">
        <v>0</v>
      </c>
      <c r="E146" s="804">
        <v>10.076549999999997</v>
      </c>
      <c r="F146" s="804">
        <v>6.0952999999999999</v>
      </c>
      <c r="G146" s="1128">
        <v>6.8833690000000001</v>
      </c>
      <c r="H146" s="804">
        <v>0</v>
      </c>
    </row>
    <row r="147" spans="1:8">
      <c r="A147" s="803" t="s">
        <v>6</v>
      </c>
      <c r="B147" s="803">
        <v>2020</v>
      </c>
      <c r="C147" s="804">
        <v>5.4080000000000004</v>
      </c>
      <c r="D147" s="804">
        <v>28.161999999999999</v>
      </c>
      <c r="E147" s="804">
        <v>12.269</v>
      </c>
      <c r="F147" s="804">
        <v>3.7539999999999996</v>
      </c>
      <c r="G147" s="1128">
        <v>11.888500000000001</v>
      </c>
      <c r="H147" s="803">
        <v>0.26800000000000002</v>
      </c>
    </row>
    <row r="148" spans="1:8">
      <c r="A148" s="803" t="s">
        <v>6</v>
      </c>
      <c r="B148" s="803">
        <v>2021</v>
      </c>
      <c r="C148" s="804">
        <v>4.032</v>
      </c>
      <c r="D148" s="804">
        <v>36.652000000000001</v>
      </c>
      <c r="E148" s="804">
        <v>17.361999999999998</v>
      </c>
      <c r="F148" s="804">
        <v>2.4239999999999999</v>
      </c>
      <c r="G148" s="1128">
        <v>13.7715</v>
      </c>
      <c r="H148" s="803">
        <v>0.36612</v>
      </c>
    </row>
    <row r="149" spans="1:8">
      <c r="A149" s="803" t="s">
        <v>7</v>
      </c>
      <c r="B149" s="803">
        <v>2007</v>
      </c>
      <c r="C149" s="804">
        <v>2.0760000000000001</v>
      </c>
      <c r="D149" s="804">
        <v>0</v>
      </c>
      <c r="E149" s="804">
        <v>0</v>
      </c>
      <c r="F149" s="804">
        <v>10.938000000000001</v>
      </c>
      <c r="G149" s="1128">
        <v>0</v>
      </c>
      <c r="H149" s="804">
        <v>0</v>
      </c>
    </row>
    <row r="150" spans="1:8">
      <c r="A150" s="803" t="s">
        <v>7</v>
      </c>
      <c r="B150" s="803">
        <v>2008</v>
      </c>
      <c r="C150" s="804">
        <v>5.8</v>
      </c>
      <c r="D150" s="804">
        <v>0</v>
      </c>
      <c r="E150" s="804">
        <v>0</v>
      </c>
      <c r="F150" s="804">
        <v>12</v>
      </c>
      <c r="G150" s="1128">
        <v>0</v>
      </c>
      <c r="H150" s="804">
        <v>0</v>
      </c>
    </row>
    <row r="151" spans="1:8">
      <c r="A151" s="803" t="s">
        <v>7</v>
      </c>
      <c r="B151" s="803">
        <v>2009</v>
      </c>
      <c r="C151" s="804">
        <v>3.6480000000000001</v>
      </c>
      <c r="D151" s="804">
        <v>0</v>
      </c>
      <c r="E151" s="804">
        <v>0</v>
      </c>
      <c r="F151" s="804">
        <v>6.3929999999999998</v>
      </c>
      <c r="G151" s="1128">
        <v>0</v>
      </c>
      <c r="H151" s="804">
        <v>0</v>
      </c>
    </row>
    <row r="152" spans="1:8">
      <c r="A152" s="803" t="s">
        <v>7</v>
      </c>
      <c r="B152" s="803">
        <v>2010</v>
      </c>
      <c r="C152" s="804">
        <v>3.92</v>
      </c>
      <c r="D152" s="804">
        <v>0</v>
      </c>
      <c r="E152" s="804">
        <v>0</v>
      </c>
      <c r="F152" s="804">
        <v>6.3150000000000004</v>
      </c>
      <c r="G152" s="1128">
        <v>0</v>
      </c>
      <c r="H152" s="804">
        <v>0</v>
      </c>
    </row>
    <row r="153" spans="1:8">
      <c r="A153" s="803" t="s">
        <v>7</v>
      </c>
      <c r="B153" s="803">
        <v>2011</v>
      </c>
      <c r="C153" s="804">
        <v>3.077</v>
      </c>
      <c r="D153" s="804">
        <v>0</v>
      </c>
      <c r="E153" s="804">
        <v>1.6E-2</v>
      </c>
      <c r="F153" s="804">
        <v>5.8049999999999997</v>
      </c>
      <c r="G153" s="1128">
        <v>0</v>
      </c>
      <c r="H153" s="804">
        <v>0</v>
      </c>
    </row>
    <row r="154" spans="1:8">
      <c r="A154" s="803" t="s">
        <v>7</v>
      </c>
      <c r="B154" s="803">
        <v>2012</v>
      </c>
      <c r="C154" s="804">
        <v>2.137</v>
      </c>
      <c r="D154" s="804">
        <v>0</v>
      </c>
      <c r="E154" s="804">
        <v>1.6E-2</v>
      </c>
      <c r="F154" s="804">
        <v>3.67</v>
      </c>
      <c r="G154" s="1128">
        <v>0</v>
      </c>
      <c r="H154" s="804">
        <v>0</v>
      </c>
    </row>
    <row r="155" spans="1:8">
      <c r="A155" s="803" t="s">
        <v>7</v>
      </c>
      <c r="B155" s="803">
        <v>2013</v>
      </c>
      <c r="C155" s="804">
        <v>2.5057</v>
      </c>
      <c r="D155" s="804">
        <v>0</v>
      </c>
      <c r="E155" s="804">
        <v>1.5800000000000002E-2</v>
      </c>
      <c r="F155" s="804">
        <v>4.7416</v>
      </c>
      <c r="G155" s="1128">
        <v>0</v>
      </c>
      <c r="H155" s="804">
        <v>0</v>
      </c>
    </row>
    <row r="156" spans="1:8">
      <c r="A156" s="803" t="s">
        <v>7</v>
      </c>
      <c r="B156" s="803">
        <v>2014</v>
      </c>
      <c r="C156" s="804">
        <v>4.0377999999999998</v>
      </c>
      <c r="D156" s="804">
        <v>0</v>
      </c>
      <c r="E156" s="804">
        <v>6.0000000000000001E-3</v>
      </c>
      <c r="F156" s="804">
        <v>6.4369499999999995</v>
      </c>
      <c r="G156" s="1128">
        <v>0</v>
      </c>
      <c r="H156" s="804">
        <v>0</v>
      </c>
    </row>
    <row r="157" spans="1:8">
      <c r="A157" s="803" t="s">
        <v>7</v>
      </c>
      <c r="B157" s="803">
        <v>2015</v>
      </c>
      <c r="C157" s="804">
        <v>4.282</v>
      </c>
      <c r="D157" s="804">
        <v>0</v>
      </c>
      <c r="E157" s="804">
        <v>0.43099999999999999</v>
      </c>
      <c r="F157" s="804">
        <v>9.2119999999999997</v>
      </c>
      <c r="G157" s="1128">
        <v>9.4E-2</v>
      </c>
      <c r="H157" s="804">
        <v>0</v>
      </c>
    </row>
    <row r="158" spans="1:8">
      <c r="A158" s="803" t="s">
        <v>7</v>
      </c>
      <c r="B158" s="803">
        <v>2016</v>
      </c>
      <c r="C158" s="804">
        <v>5.8494200000000003</v>
      </c>
      <c r="D158" s="804">
        <v>0</v>
      </c>
      <c r="E158" s="804">
        <v>0.71496999999999988</v>
      </c>
      <c r="F158" s="804">
        <v>6.3910900000000002</v>
      </c>
      <c r="G158" s="1128">
        <v>0.14334</v>
      </c>
      <c r="H158" s="804">
        <v>0</v>
      </c>
    </row>
    <row r="159" spans="1:8">
      <c r="A159" s="803" t="s">
        <v>7</v>
      </c>
      <c r="B159" s="803">
        <v>2017</v>
      </c>
      <c r="C159" s="804">
        <v>8.4079499704837808</v>
      </c>
      <c r="D159" s="804">
        <v>0</v>
      </c>
      <c r="E159" s="804">
        <v>0.96668000030517576</v>
      </c>
      <c r="F159" s="804">
        <v>4.4570279792547227</v>
      </c>
      <c r="G159" s="1128">
        <v>0.48834499740600584</v>
      </c>
      <c r="H159" s="804">
        <v>0</v>
      </c>
    </row>
    <row r="160" spans="1:8">
      <c r="A160" s="803" t="s">
        <v>7</v>
      </c>
      <c r="B160" s="803">
        <v>2018</v>
      </c>
      <c r="C160" s="804">
        <v>15.9802199706</v>
      </c>
      <c r="D160" s="804">
        <v>0</v>
      </c>
      <c r="E160" s="804">
        <v>1.7846799981999999</v>
      </c>
      <c r="F160" s="804">
        <v>4.4207970069099991</v>
      </c>
      <c r="G160" s="1128">
        <v>1.1352000045300001</v>
      </c>
      <c r="H160" s="804">
        <v>0</v>
      </c>
    </row>
    <row r="161" spans="1:8">
      <c r="A161" s="803" t="s">
        <v>7</v>
      </c>
      <c r="B161" s="803">
        <v>2019</v>
      </c>
      <c r="C161" s="804">
        <v>14.251399998664857</v>
      </c>
      <c r="D161" s="804">
        <v>0</v>
      </c>
      <c r="E161" s="804">
        <v>1.7011800003051758</v>
      </c>
      <c r="F161" s="804">
        <v>0.92634400272369388</v>
      </c>
      <c r="G161" s="1128">
        <v>2.2869999999999999</v>
      </c>
      <c r="H161" s="804">
        <v>0</v>
      </c>
    </row>
    <row r="162" spans="1:8">
      <c r="A162" s="803" t="s">
        <v>7</v>
      </c>
      <c r="B162" s="803">
        <v>2020</v>
      </c>
      <c r="C162" s="804">
        <v>0.22579999999999928</v>
      </c>
      <c r="D162" s="804">
        <v>14.907</v>
      </c>
      <c r="E162" s="804">
        <v>3.9767000000000006</v>
      </c>
      <c r="F162" s="804">
        <v>0.95760000000000001</v>
      </c>
      <c r="G162" s="1128">
        <v>3.645</v>
      </c>
      <c r="H162" s="803">
        <v>0.23699999999999999</v>
      </c>
    </row>
    <row r="163" spans="1:8">
      <c r="A163" s="803" t="s">
        <v>7</v>
      </c>
      <c r="B163" s="803">
        <v>2021</v>
      </c>
      <c r="C163" s="804">
        <v>0.23280000000000001</v>
      </c>
      <c r="D163" s="804">
        <v>17.225000000000001</v>
      </c>
      <c r="E163" s="804">
        <v>4.4403999999999995</v>
      </c>
      <c r="F163" s="804">
        <v>0.93500000000000005</v>
      </c>
      <c r="G163" s="1128">
        <v>6.31</v>
      </c>
      <c r="H163" s="803">
        <v>0.52760000000000007</v>
      </c>
    </row>
    <row r="164" spans="1:8">
      <c r="A164" s="803" t="s">
        <v>689</v>
      </c>
      <c r="B164" s="803">
        <v>2007</v>
      </c>
      <c r="C164" s="804">
        <v>225.078</v>
      </c>
      <c r="D164" s="804">
        <v>0</v>
      </c>
      <c r="E164" s="804">
        <v>22.37</v>
      </c>
      <c r="F164" s="804">
        <v>114.407</v>
      </c>
      <c r="G164" s="1128">
        <v>0</v>
      </c>
      <c r="H164" s="804">
        <v>0</v>
      </c>
    </row>
    <row r="165" spans="1:8">
      <c r="A165" s="803" t="s">
        <v>689</v>
      </c>
      <c r="B165" s="803">
        <v>2008</v>
      </c>
      <c r="C165" s="804">
        <v>292.25</v>
      </c>
      <c r="D165" s="804">
        <v>0</v>
      </c>
      <c r="E165" s="804">
        <v>35.631</v>
      </c>
      <c r="F165" s="804">
        <v>120.68500000000002</v>
      </c>
      <c r="G165" s="1128">
        <v>0</v>
      </c>
      <c r="H165" s="804">
        <v>0</v>
      </c>
    </row>
    <row r="166" spans="1:8">
      <c r="A166" s="803" t="s">
        <v>689</v>
      </c>
      <c r="B166" s="803">
        <v>2009</v>
      </c>
      <c r="C166" s="804">
        <v>298.553</v>
      </c>
      <c r="D166" s="804">
        <v>0</v>
      </c>
      <c r="E166" s="804">
        <v>33.517000000000003</v>
      </c>
      <c r="F166" s="804">
        <v>99.242999999999995</v>
      </c>
      <c r="G166" s="1128">
        <v>0</v>
      </c>
      <c r="H166" s="804">
        <v>0</v>
      </c>
    </row>
    <row r="167" spans="1:8">
      <c r="A167" s="541" t="s">
        <v>689</v>
      </c>
      <c r="B167" s="307">
        <v>2010</v>
      </c>
      <c r="C167" s="1126">
        <v>252.86999999999998</v>
      </c>
      <c r="D167" s="1126">
        <v>0</v>
      </c>
      <c r="E167" s="1126">
        <v>50.930999999999997</v>
      </c>
      <c r="F167" s="1126">
        <v>101.93100000000001</v>
      </c>
      <c r="G167" s="1126">
        <v>0</v>
      </c>
      <c r="H167" s="804">
        <v>0</v>
      </c>
    </row>
    <row r="168" spans="1:8">
      <c r="A168" s="541" t="s">
        <v>689</v>
      </c>
      <c r="B168" s="307">
        <v>2011</v>
      </c>
      <c r="C168" s="1126">
        <v>215.85400000000001</v>
      </c>
      <c r="D168" s="1126">
        <v>0</v>
      </c>
      <c r="E168" s="1126">
        <v>60.477999999999994</v>
      </c>
      <c r="F168" s="1126">
        <v>135.709</v>
      </c>
      <c r="G168" s="1126">
        <v>0</v>
      </c>
      <c r="H168" s="804">
        <v>0</v>
      </c>
    </row>
    <row r="169" spans="1:8">
      <c r="A169" s="541" t="s">
        <v>689</v>
      </c>
      <c r="B169" s="307">
        <v>2012</v>
      </c>
      <c r="C169" s="307">
        <v>123.74300000000001</v>
      </c>
      <c r="D169" s="307">
        <v>0</v>
      </c>
      <c r="E169" s="307">
        <v>44.076999999999998</v>
      </c>
      <c r="F169" s="307">
        <v>127.30799999999999</v>
      </c>
      <c r="G169" s="307">
        <v>0</v>
      </c>
      <c r="H169" s="804">
        <v>0</v>
      </c>
    </row>
    <row r="170" spans="1:8">
      <c r="A170" s="541" t="s">
        <v>689</v>
      </c>
      <c r="B170" s="307">
        <v>2013</v>
      </c>
      <c r="C170" s="307">
        <v>112.02387999999999</v>
      </c>
      <c r="D170" s="307">
        <v>0</v>
      </c>
      <c r="E170" s="307">
        <v>39.402800000000006</v>
      </c>
      <c r="F170" s="307">
        <v>131.42250000000001</v>
      </c>
      <c r="G170" s="307">
        <v>0</v>
      </c>
      <c r="H170" s="804">
        <v>0</v>
      </c>
    </row>
    <row r="171" spans="1:8">
      <c r="A171" s="541" t="s">
        <v>689</v>
      </c>
      <c r="B171" s="307">
        <v>2014</v>
      </c>
      <c r="C171" s="307">
        <v>95.875900000000001</v>
      </c>
      <c r="D171" s="307">
        <v>0</v>
      </c>
      <c r="E171" s="307">
        <v>44.564119999999996</v>
      </c>
      <c r="F171" s="307">
        <v>145.14108000000002</v>
      </c>
      <c r="G171" s="307">
        <v>0</v>
      </c>
      <c r="H171" s="804">
        <v>0</v>
      </c>
    </row>
    <row r="172" spans="1:8">
      <c r="A172" s="541" t="s">
        <v>689</v>
      </c>
      <c r="B172" s="307">
        <v>2015</v>
      </c>
      <c r="C172" s="307">
        <v>109.589845</v>
      </c>
      <c r="D172" s="307">
        <v>0</v>
      </c>
      <c r="E172" s="307">
        <v>56.818612000000002</v>
      </c>
      <c r="F172" s="307">
        <v>163.34927799999997</v>
      </c>
      <c r="G172" s="307">
        <v>7.3031399999999991</v>
      </c>
      <c r="H172" s="804">
        <v>0</v>
      </c>
    </row>
    <row r="173" spans="1:8">
      <c r="A173" s="541" t="s">
        <v>689</v>
      </c>
      <c r="B173" s="307">
        <v>2016</v>
      </c>
      <c r="C173" s="307">
        <v>141.67545000000001</v>
      </c>
      <c r="D173" s="307">
        <v>0</v>
      </c>
      <c r="E173" s="307">
        <v>120.31001719999998</v>
      </c>
      <c r="F173" s="307">
        <v>133.37570099999999</v>
      </c>
      <c r="G173" s="307">
        <v>11.738165</v>
      </c>
      <c r="H173" s="804">
        <v>0</v>
      </c>
    </row>
    <row r="174" spans="1:8">
      <c r="A174" s="541" t="s">
        <v>689</v>
      </c>
      <c r="B174" s="307">
        <v>2017</v>
      </c>
      <c r="C174" s="307">
        <v>180.17448497048372</v>
      </c>
      <c r="D174" s="307">
        <v>0</v>
      </c>
      <c r="E174" s="307">
        <v>188.50934825030518</v>
      </c>
      <c r="F174" s="307">
        <v>110.8704679792547</v>
      </c>
      <c r="G174" s="307">
        <v>18.882354997406008</v>
      </c>
      <c r="H174" s="804">
        <v>0</v>
      </c>
    </row>
    <row r="175" spans="1:8">
      <c r="A175" s="541" t="s">
        <v>689</v>
      </c>
      <c r="B175" s="307">
        <v>2018</v>
      </c>
      <c r="C175" s="307">
        <v>232.1631899706</v>
      </c>
      <c r="D175" s="307">
        <v>0</v>
      </c>
      <c r="E175" s="307">
        <v>282.96604249819995</v>
      </c>
      <c r="F175" s="307">
        <v>85.668267006909986</v>
      </c>
      <c r="G175" s="307">
        <v>29.03392430453</v>
      </c>
      <c r="H175" s="804">
        <v>0</v>
      </c>
    </row>
    <row r="176" spans="1:8">
      <c r="A176" s="541" t="s">
        <v>689</v>
      </c>
      <c r="B176" s="307">
        <v>2019</v>
      </c>
      <c r="C176" s="307">
        <v>225.73072399866487</v>
      </c>
      <c r="D176" s="307">
        <v>0</v>
      </c>
      <c r="E176" s="307">
        <v>363.98023540030516</v>
      </c>
      <c r="F176" s="307">
        <v>76.726334002723689</v>
      </c>
      <c r="G176" s="307">
        <v>55.403319000000003</v>
      </c>
      <c r="H176" s="804">
        <v>0</v>
      </c>
    </row>
    <row r="177" spans="1:8">
      <c r="A177" s="541" t="s">
        <v>689</v>
      </c>
      <c r="B177" s="307">
        <v>2020</v>
      </c>
      <c r="C177" s="307">
        <v>144.68431999999996</v>
      </c>
      <c r="D177" s="307">
        <v>60.979299999999995</v>
      </c>
      <c r="E177" s="307">
        <v>456.00816739999999</v>
      </c>
      <c r="F177" s="307">
        <v>74.02170000000001</v>
      </c>
      <c r="G177" s="307">
        <v>92.461349999999996</v>
      </c>
      <c r="H177" s="803">
        <v>111.73</v>
      </c>
    </row>
    <row r="178" spans="1:8">
      <c r="A178" s="542" t="s">
        <v>689</v>
      </c>
      <c r="B178" s="864">
        <v>2021</v>
      </c>
      <c r="C178" s="864">
        <v>170.19570000000002</v>
      </c>
      <c r="D178" s="864">
        <v>77.203299999999999</v>
      </c>
      <c r="E178" s="864">
        <v>675.63760000000002</v>
      </c>
      <c r="F178" s="864">
        <v>75.047900000000013</v>
      </c>
      <c r="G178" s="864">
        <v>218.23050000000001</v>
      </c>
      <c r="H178" s="805">
        <v>207.24270000000001</v>
      </c>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theme="9" tint="0.39997558519241921"/>
  </sheetPr>
  <dimension ref="A1:I40"/>
  <sheetViews>
    <sheetView zoomScale="75" zoomScaleNormal="75" workbookViewId="0"/>
  </sheetViews>
  <sheetFormatPr defaultColWidth="8.6640625" defaultRowHeight="13.2"/>
  <cols>
    <col min="1" max="1" width="18.44140625" style="598" customWidth="1"/>
    <col min="2" max="3" width="15.44140625" style="598" bestFit="1" customWidth="1"/>
    <col min="4" max="5" width="15.5546875" style="598" bestFit="1" customWidth="1"/>
    <col min="6" max="6" width="6.6640625" style="598" bestFit="1" customWidth="1"/>
    <col min="7" max="7" width="7.5546875" style="598" bestFit="1" customWidth="1"/>
    <col min="8" max="8" width="8.6640625" style="598"/>
    <col min="9" max="9" width="11" style="598" bestFit="1" customWidth="1"/>
    <col min="10" max="16384" width="8.6640625" style="598"/>
  </cols>
  <sheetData>
    <row r="1" spans="1:3" ht="14.4">
      <c r="A1" s="138" t="s">
        <v>841</v>
      </c>
    </row>
    <row r="3" spans="1:3">
      <c r="A3" s="492"/>
      <c r="B3" s="110"/>
      <c r="C3" s="110"/>
    </row>
    <row r="4" spans="1:3">
      <c r="A4" s="493"/>
      <c r="B4" s="110"/>
      <c r="C4" s="110"/>
    </row>
    <row r="5" spans="1:3">
      <c r="A5" s="494"/>
      <c r="B5" s="110"/>
      <c r="C5" s="110"/>
    </row>
    <row r="6" spans="1:3">
      <c r="A6" s="110"/>
      <c r="B6" s="110"/>
      <c r="C6" s="110"/>
    </row>
    <row r="7" spans="1:3">
      <c r="A7" s="110"/>
      <c r="B7" s="110"/>
      <c r="C7" s="110"/>
    </row>
    <row r="8" spans="1:3">
      <c r="A8" s="110"/>
      <c r="B8" s="110"/>
      <c r="C8" s="110"/>
    </row>
    <row r="22" spans="1:7">
      <c r="A22" s="274"/>
    </row>
    <row r="23" spans="1:7">
      <c r="A23" s="232" t="s">
        <v>440</v>
      </c>
    </row>
    <row r="26" spans="1:7" ht="14.4">
      <c r="A26" s="806"/>
      <c r="B26" s="807" t="s">
        <v>284</v>
      </c>
      <c r="C26" s="807" t="s">
        <v>285</v>
      </c>
      <c r="D26" s="807" t="s">
        <v>284</v>
      </c>
      <c r="E26" s="807" t="s">
        <v>285</v>
      </c>
    </row>
    <row r="27" spans="1:7">
      <c r="A27" s="808"/>
      <c r="B27" s="414" t="s">
        <v>690</v>
      </c>
      <c r="C27" s="414" t="s">
        <v>690</v>
      </c>
      <c r="D27" s="414" t="s">
        <v>691</v>
      </c>
      <c r="E27" s="414" t="s">
        <v>691</v>
      </c>
    </row>
    <row r="28" spans="1:7">
      <c r="A28" s="808"/>
      <c r="B28" s="809" t="s">
        <v>441</v>
      </c>
      <c r="C28" s="809" t="s">
        <v>441</v>
      </c>
      <c r="D28" s="809" t="s">
        <v>441</v>
      </c>
      <c r="E28" s="809" t="s">
        <v>441</v>
      </c>
    </row>
    <row r="29" spans="1:7">
      <c r="A29" s="808"/>
      <c r="B29" s="414" t="s">
        <v>834</v>
      </c>
      <c r="C29" s="414" t="s">
        <v>835</v>
      </c>
      <c r="D29" s="414" t="s">
        <v>834</v>
      </c>
      <c r="E29" s="414" t="s">
        <v>835</v>
      </c>
    </row>
    <row r="30" spans="1:7">
      <c r="A30" s="540" t="s">
        <v>11</v>
      </c>
      <c r="B30" s="462">
        <v>11328</v>
      </c>
      <c r="C30" s="463">
        <v>6541</v>
      </c>
      <c r="D30" s="462">
        <v>6382</v>
      </c>
      <c r="E30" s="463">
        <v>5353</v>
      </c>
      <c r="G30" s="1130"/>
    </row>
    <row r="31" spans="1:7">
      <c r="A31" s="541" t="s">
        <v>2</v>
      </c>
      <c r="B31" s="464">
        <v>15414.12</v>
      </c>
      <c r="C31" s="465">
        <v>1746</v>
      </c>
      <c r="D31" s="464">
        <v>0</v>
      </c>
      <c r="E31" s="465">
        <v>0</v>
      </c>
      <c r="G31" s="1130"/>
    </row>
    <row r="32" spans="1:7">
      <c r="A32" s="541" t="s">
        <v>7</v>
      </c>
      <c r="B32" s="464">
        <v>232.8</v>
      </c>
      <c r="C32" s="465">
        <v>22</v>
      </c>
      <c r="D32" s="464">
        <v>17225</v>
      </c>
      <c r="E32" s="465">
        <v>4989</v>
      </c>
      <c r="G32" s="1130"/>
    </row>
    <row r="33" spans="1:9">
      <c r="A33" s="541" t="s">
        <v>5</v>
      </c>
      <c r="B33" s="464">
        <v>22316.6</v>
      </c>
      <c r="C33" s="465">
        <v>7818</v>
      </c>
      <c r="D33" s="464">
        <v>0</v>
      </c>
      <c r="E33" s="465">
        <v>0</v>
      </c>
      <c r="G33" s="1130"/>
    </row>
    <row r="34" spans="1:9">
      <c r="A34" s="541" t="s">
        <v>6</v>
      </c>
      <c r="B34" s="464">
        <v>4032</v>
      </c>
      <c r="C34" s="465">
        <v>397</v>
      </c>
      <c r="D34" s="464">
        <v>36652</v>
      </c>
      <c r="E34" s="465">
        <v>11620</v>
      </c>
      <c r="G34" s="1130"/>
    </row>
    <row r="35" spans="1:9">
      <c r="A35" s="541" t="s">
        <v>1</v>
      </c>
      <c r="B35" s="464">
        <v>22368.3</v>
      </c>
      <c r="C35" s="465">
        <v>9363</v>
      </c>
      <c r="D35" s="464">
        <v>16944.3</v>
      </c>
      <c r="E35" s="465">
        <v>1798</v>
      </c>
      <c r="G35" s="1130"/>
    </row>
    <row r="36" spans="1:9">
      <c r="A36" s="541" t="s">
        <v>3</v>
      </c>
      <c r="B36" s="464">
        <v>43235.199999999997</v>
      </c>
      <c r="C36" s="465">
        <v>6913</v>
      </c>
      <c r="D36" s="464">
        <v>0</v>
      </c>
      <c r="E36" s="465">
        <v>0</v>
      </c>
      <c r="G36" s="1130"/>
    </row>
    <row r="37" spans="1:9">
      <c r="A37" s="541" t="s">
        <v>692</v>
      </c>
      <c r="B37" s="464">
        <v>2171</v>
      </c>
      <c r="C37" s="465">
        <v>100</v>
      </c>
      <c r="D37" s="464">
        <v>0</v>
      </c>
      <c r="E37" s="465">
        <v>0</v>
      </c>
      <c r="G37" s="1130"/>
    </row>
    <row r="38" spans="1:9">
      <c r="A38" s="542" t="s">
        <v>442</v>
      </c>
      <c r="B38" s="466">
        <v>49097.7</v>
      </c>
      <c r="C38" s="467">
        <v>16218.72</v>
      </c>
      <c r="D38" s="466">
        <v>0</v>
      </c>
      <c r="E38" s="467">
        <v>0</v>
      </c>
      <c r="G38" s="1130"/>
      <c r="I38" s="1129"/>
    </row>
    <row r="40" spans="1:9">
      <c r="B40" s="468"/>
      <c r="C40" s="468"/>
    </row>
  </sheetData>
  <pageMargins left="0.75" right="0.75" top="1" bottom="1" header="0.5" footer="0.5"/>
  <headerFooter alignWithMargins="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O59"/>
  <sheetViews>
    <sheetView zoomScale="80" zoomScaleNormal="80" workbookViewId="0">
      <selection activeCell="D40" sqref="D40"/>
    </sheetView>
  </sheetViews>
  <sheetFormatPr defaultColWidth="8.6640625" defaultRowHeight="13.2"/>
  <cols>
    <col min="1" max="1" width="17.109375" style="3" customWidth="1"/>
    <col min="2" max="4" width="9.109375" style="3" customWidth="1"/>
    <col min="5" max="5" width="5.6640625" style="3" customWidth="1"/>
    <col min="6" max="6" width="17.33203125" style="3" customWidth="1"/>
    <col min="7" max="8" width="13.109375" style="7" customWidth="1"/>
    <col min="9" max="9" width="13.109375" style="3" customWidth="1"/>
    <col min="10" max="14" width="13.109375" style="7" customWidth="1"/>
    <col min="15" max="17" width="13.109375" style="3" customWidth="1"/>
    <col min="18" max="18" width="18.5546875" style="3" customWidth="1"/>
    <col min="19" max="22" width="11.88671875" style="3" customWidth="1"/>
    <col min="23" max="25" width="9" style="3" bestFit="1" customWidth="1"/>
    <col min="26" max="42" width="8.6640625" style="3"/>
    <col min="43" max="44" width="9" style="3" bestFit="1" customWidth="1"/>
    <col min="45" max="16384" width="8.6640625" style="3"/>
  </cols>
  <sheetData>
    <row r="1" spans="1:22" ht="14.4">
      <c r="A1" s="138" t="s">
        <v>842</v>
      </c>
    </row>
    <row r="3" spans="1:22">
      <c r="A3" s="229"/>
    </row>
    <row r="4" spans="1:22" ht="12.6" customHeight="1">
      <c r="A4" s="274"/>
    </row>
    <row r="5" spans="1:22" ht="12.75" customHeight="1">
      <c r="A5" s="232"/>
      <c r="F5" s="810"/>
      <c r="R5" s="1542" t="s">
        <v>53</v>
      </c>
      <c r="S5" s="1543" t="s">
        <v>693</v>
      </c>
      <c r="T5" s="1543"/>
      <c r="U5" s="1543"/>
      <c r="V5" s="1543"/>
    </row>
    <row r="6" spans="1:22">
      <c r="R6" s="1542"/>
      <c r="S6" s="1543"/>
      <c r="T6" s="1543"/>
      <c r="U6" s="1543"/>
      <c r="V6" s="1543"/>
    </row>
    <row r="7" spans="1:22">
      <c r="R7" s="1542"/>
      <c r="S7" s="811" t="s">
        <v>13</v>
      </c>
      <c r="T7" s="811" t="s">
        <v>96</v>
      </c>
      <c r="U7" s="811" t="s">
        <v>591</v>
      </c>
      <c r="V7" s="811" t="s">
        <v>587</v>
      </c>
    </row>
    <row r="8" spans="1:22">
      <c r="R8" s="812" t="s">
        <v>11</v>
      </c>
      <c r="S8" s="813">
        <f t="shared" ref="S8:V17" si="0">G33/(G33+L33)</f>
        <v>0.41948051948051945</v>
      </c>
      <c r="T8" s="813">
        <f t="shared" si="0"/>
        <v>0.95449644166486958</v>
      </c>
      <c r="U8" s="813">
        <f t="shared" si="0"/>
        <v>0.15252239509665252</v>
      </c>
      <c r="V8" s="813">
        <f t="shared" si="0"/>
        <v>0.50587030767736096</v>
      </c>
    </row>
    <row r="9" spans="1:22">
      <c r="R9" s="812" t="s">
        <v>2</v>
      </c>
      <c r="S9" s="813">
        <f t="shared" si="0"/>
        <v>4.0806740832431562E-2</v>
      </c>
      <c r="T9" s="813">
        <f t="shared" si="0"/>
        <v>0.27405421507298183</v>
      </c>
      <c r="U9" s="813">
        <f t="shared" si="0"/>
        <v>0.26910681399631675</v>
      </c>
      <c r="V9" s="813">
        <f t="shared" si="0"/>
        <v>0.32924049535150007</v>
      </c>
    </row>
    <row r="10" spans="1:22">
      <c r="R10" s="812" t="s">
        <v>3</v>
      </c>
      <c r="S10" s="813">
        <f t="shared" si="0"/>
        <v>1.4340167271112429E-2</v>
      </c>
      <c r="T10" s="813">
        <f t="shared" si="0"/>
        <v>0.18368253671312318</v>
      </c>
      <c r="U10" s="813">
        <f t="shared" si="0"/>
        <v>0</v>
      </c>
      <c r="V10" s="813">
        <f t="shared" si="0"/>
        <v>0.24094336832766525</v>
      </c>
    </row>
    <row r="11" spans="1:22">
      <c r="R11" s="812" t="s">
        <v>5</v>
      </c>
      <c r="S11" s="813">
        <f t="shared" si="0"/>
        <v>7.9089108555962837E-2</v>
      </c>
      <c r="T11" s="813">
        <f t="shared" si="0"/>
        <v>0.26844472458441948</v>
      </c>
      <c r="U11" s="813">
        <f t="shared" si="0"/>
        <v>0</v>
      </c>
      <c r="V11" s="813" t="s">
        <v>80</v>
      </c>
    </row>
    <row r="12" spans="1:22">
      <c r="R12" s="812" t="s">
        <v>1</v>
      </c>
      <c r="S12" s="813">
        <f t="shared" si="0"/>
        <v>5.0619903033632986E-3</v>
      </c>
      <c r="T12" s="813">
        <f t="shared" si="0"/>
        <v>0.21439785922388721</v>
      </c>
      <c r="U12" s="813">
        <f t="shared" si="0"/>
        <v>3.0267992808324912E-4</v>
      </c>
      <c r="V12" s="813" t="s">
        <v>80</v>
      </c>
    </row>
    <row r="13" spans="1:22">
      <c r="R13" s="812" t="s">
        <v>6</v>
      </c>
      <c r="S13" s="813">
        <f t="shared" si="0"/>
        <v>3.3330056041687151E-2</v>
      </c>
      <c r="T13" s="813">
        <f t="shared" si="0"/>
        <v>5.8345812694390049E-2</v>
      </c>
      <c r="U13" s="813">
        <f t="shared" si="0"/>
        <v>0</v>
      </c>
      <c r="V13" s="813">
        <f>J38/(J38+O38)</f>
        <v>2.5888594164456234E-2</v>
      </c>
    </row>
    <row r="14" spans="1:22">
      <c r="R14" s="812" t="s">
        <v>7</v>
      </c>
      <c r="S14" s="813">
        <f t="shared" si="0"/>
        <v>0</v>
      </c>
      <c r="T14" s="813">
        <f t="shared" si="0"/>
        <v>0.23763624898657781</v>
      </c>
      <c r="U14" s="813">
        <f t="shared" si="0"/>
        <v>0</v>
      </c>
      <c r="V14" s="813" t="s">
        <v>80</v>
      </c>
    </row>
    <row r="15" spans="1:22">
      <c r="R15" s="812" t="s">
        <v>442</v>
      </c>
      <c r="S15" s="813">
        <f t="shared" si="0"/>
        <v>0.15069952360293865</v>
      </c>
      <c r="T15" s="813">
        <f t="shared" si="0"/>
        <v>0.75270996247536603</v>
      </c>
      <c r="U15" s="813">
        <f t="shared" si="0"/>
        <v>0</v>
      </c>
      <c r="V15" s="813" t="s">
        <v>80</v>
      </c>
    </row>
    <row r="16" spans="1:22">
      <c r="R16" s="812" t="s">
        <v>443</v>
      </c>
      <c r="S16" s="813">
        <f t="shared" si="0"/>
        <v>0</v>
      </c>
      <c r="T16" s="813">
        <f t="shared" si="0"/>
        <v>0.28477124699611317</v>
      </c>
      <c r="U16" s="813">
        <f t="shared" si="0"/>
        <v>0</v>
      </c>
      <c r="V16" s="813" t="s">
        <v>80</v>
      </c>
    </row>
    <row r="17" spans="1:22">
      <c r="R17" s="814" t="s">
        <v>59</v>
      </c>
      <c r="S17" s="815">
        <f t="shared" si="0"/>
        <v>7.8403705883717728E-2</v>
      </c>
      <c r="T17" s="815">
        <f t="shared" si="0"/>
        <v>0.42265020539781328</v>
      </c>
      <c r="U17" s="815">
        <f t="shared" si="0"/>
        <v>3.29442929115938E-2</v>
      </c>
      <c r="V17" s="815" t="s">
        <v>80</v>
      </c>
    </row>
    <row r="21" spans="1:22">
      <c r="A21" s="232"/>
    </row>
    <row r="22" spans="1:22">
      <c r="A22" s="232" t="s">
        <v>592</v>
      </c>
    </row>
    <row r="23" spans="1:22">
      <c r="A23" s="664" t="s">
        <v>984</v>
      </c>
    </row>
    <row r="24" spans="1:22">
      <c r="A24" s="664" t="s">
        <v>985</v>
      </c>
    </row>
    <row r="25" spans="1:22">
      <c r="A25" s="232" t="s">
        <v>440</v>
      </c>
    </row>
    <row r="26" spans="1:22">
      <c r="A26" s="232"/>
    </row>
    <row r="27" spans="1:22">
      <c r="A27" s="816"/>
      <c r="B27" s="817"/>
      <c r="C27" s="817"/>
      <c r="D27" s="817"/>
    </row>
    <row r="28" spans="1:22">
      <c r="A28" s="3" t="s">
        <v>836</v>
      </c>
      <c r="F28" s="3" t="s">
        <v>837</v>
      </c>
    </row>
    <row r="29" spans="1:22">
      <c r="F29" s="818"/>
      <c r="G29" s="807" t="s">
        <v>437</v>
      </c>
      <c r="H29" s="185" t="s">
        <v>437</v>
      </c>
      <c r="I29" s="185" t="s">
        <v>590</v>
      </c>
      <c r="J29" s="185" t="s">
        <v>590</v>
      </c>
      <c r="K29" s="185" t="s">
        <v>437</v>
      </c>
      <c r="L29" s="190" t="s">
        <v>436</v>
      </c>
      <c r="M29" s="190" t="s">
        <v>436</v>
      </c>
      <c r="N29" s="185" t="s">
        <v>436</v>
      </c>
      <c r="O29" s="190" t="s">
        <v>436</v>
      </c>
      <c r="P29" s="185" t="s">
        <v>436</v>
      </c>
      <c r="Q29" s="185" t="s">
        <v>436</v>
      </c>
      <c r="R29" s="185" t="s">
        <v>436</v>
      </c>
      <c r="S29" s="93" t="s">
        <v>436</v>
      </c>
    </row>
    <row r="30" spans="1:22">
      <c r="F30" s="229"/>
      <c r="G30" s="809" t="s">
        <v>13</v>
      </c>
      <c r="H30" s="187" t="s">
        <v>96</v>
      </c>
      <c r="I30" s="187" t="s">
        <v>591</v>
      </c>
      <c r="J30" s="187" t="s">
        <v>694</v>
      </c>
      <c r="K30" s="187" t="s">
        <v>200</v>
      </c>
      <c r="L30" s="183" t="s">
        <v>13</v>
      </c>
      <c r="M30" s="183" t="s">
        <v>96</v>
      </c>
      <c r="N30" s="187" t="s">
        <v>591</v>
      </c>
      <c r="O30" s="183" t="s">
        <v>587</v>
      </c>
      <c r="P30" s="187" t="s">
        <v>588</v>
      </c>
      <c r="Q30" s="187" t="s">
        <v>98</v>
      </c>
      <c r="R30" s="187" t="s">
        <v>439</v>
      </c>
      <c r="S30" s="61" t="s">
        <v>200</v>
      </c>
    </row>
    <row r="31" spans="1:22">
      <c r="B31" s="406" t="s">
        <v>437</v>
      </c>
      <c r="C31" s="819" t="s">
        <v>436</v>
      </c>
      <c r="D31" s="820" t="s">
        <v>437</v>
      </c>
      <c r="F31" s="229"/>
      <c r="G31" s="809" t="s">
        <v>441</v>
      </c>
      <c r="H31" s="809" t="s">
        <v>441</v>
      </c>
      <c r="I31" s="809" t="s">
        <v>441</v>
      </c>
      <c r="J31" s="809" t="s">
        <v>441</v>
      </c>
      <c r="K31" s="809" t="s">
        <v>441</v>
      </c>
      <c r="L31" s="407" t="s">
        <v>441</v>
      </c>
      <c r="M31" s="407" t="s">
        <v>441</v>
      </c>
      <c r="N31" s="809" t="s">
        <v>441</v>
      </c>
      <c r="O31" s="407" t="s">
        <v>441</v>
      </c>
      <c r="P31" s="809" t="s">
        <v>441</v>
      </c>
      <c r="Q31" s="809" t="s">
        <v>441</v>
      </c>
      <c r="R31" s="809" t="s">
        <v>441</v>
      </c>
      <c r="S31" s="821" t="s">
        <v>441</v>
      </c>
    </row>
    <row r="32" spans="1:22">
      <c r="A32" s="229"/>
      <c r="B32" s="184" t="s">
        <v>350</v>
      </c>
      <c r="C32" s="203" t="s">
        <v>350</v>
      </c>
      <c r="D32" s="24" t="s">
        <v>407</v>
      </c>
      <c r="F32" s="229"/>
      <c r="G32" s="822" t="s">
        <v>834</v>
      </c>
      <c r="H32" s="822" t="s">
        <v>834</v>
      </c>
      <c r="I32" s="822" t="s">
        <v>834</v>
      </c>
      <c r="J32" s="822" t="s">
        <v>834</v>
      </c>
      <c r="K32" s="822" t="s">
        <v>834</v>
      </c>
      <c r="L32" s="822" t="s">
        <v>834</v>
      </c>
      <c r="M32" s="822" t="s">
        <v>834</v>
      </c>
      <c r="N32" s="822" t="s">
        <v>834</v>
      </c>
      <c r="O32" s="822" t="s">
        <v>834</v>
      </c>
      <c r="P32" s="822" t="s">
        <v>834</v>
      </c>
      <c r="Q32" s="822" t="s">
        <v>834</v>
      </c>
      <c r="R32" s="822" t="s">
        <v>834</v>
      </c>
      <c r="S32" s="822" t="s">
        <v>834</v>
      </c>
      <c r="V32" s="823"/>
    </row>
    <row r="33" spans="1:32">
      <c r="A33" s="540" t="s">
        <v>96</v>
      </c>
      <c r="B33" s="824">
        <v>285.55840000000001</v>
      </c>
      <c r="C33" s="825">
        <v>390.07920000000001</v>
      </c>
      <c r="D33" s="668">
        <f>B33/(B33+C33)</f>
        <v>0.42265024918684219</v>
      </c>
      <c r="F33" s="540" t="s">
        <v>11</v>
      </c>
      <c r="G33" s="1131">
        <v>7429</v>
      </c>
      <c r="H33" s="1131">
        <v>70816</v>
      </c>
      <c r="I33" s="1131">
        <v>129.4</v>
      </c>
      <c r="J33" s="823">
        <v>67690</v>
      </c>
      <c r="K33" s="826">
        <v>1032</v>
      </c>
      <c r="L33" s="826">
        <v>10281</v>
      </c>
      <c r="M33" s="826">
        <v>3376</v>
      </c>
      <c r="N33" s="826">
        <v>719</v>
      </c>
      <c r="O33" s="826">
        <v>66119</v>
      </c>
      <c r="P33" s="826">
        <v>3874</v>
      </c>
      <c r="Q33" s="826">
        <v>0</v>
      </c>
      <c r="R33" s="826">
        <v>0</v>
      </c>
      <c r="S33" s="826">
        <v>954</v>
      </c>
      <c r="U33" s="7"/>
      <c r="V33" s="823"/>
    </row>
    <row r="34" spans="1:32">
      <c r="A34" s="541" t="s">
        <v>13</v>
      </c>
      <c r="B34" s="824">
        <v>19.396999999999998</v>
      </c>
      <c r="C34" s="825">
        <v>228.00200000000001</v>
      </c>
      <c r="D34" s="668">
        <f>B34/(B34+C34)</f>
        <v>7.8403712221957231E-2</v>
      </c>
      <c r="F34" s="541" t="s">
        <v>2</v>
      </c>
      <c r="G34" s="1131">
        <v>629</v>
      </c>
      <c r="H34" s="1131">
        <v>22080</v>
      </c>
      <c r="I34" s="1131">
        <v>2338</v>
      </c>
      <c r="J34" s="823">
        <v>14198.74</v>
      </c>
      <c r="K34" s="826">
        <v>0</v>
      </c>
      <c r="L34" s="826">
        <v>14785.12</v>
      </c>
      <c r="M34" s="826">
        <v>58488</v>
      </c>
      <c r="N34" s="826">
        <v>6350</v>
      </c>
      <c r="O34" s="826">
        <v>28927</v>
      </c>
      <c r="P34" s="826">
        <v>0</v>
      </c>
      <c r="Q34" s="826">
        <v>0</v>
      </c>
      <c r="R34" s="826">
        <v>0</v>
      </c>
      <c r="S34" s="826">
        <v>200</v>
      </c>
      <c r="U34" s="7"/>
      <c r="V34" s="823"/>
    </row>
    <row r="35" spans="1:32">
      <c r="A35" s="541" t="s">
        <v>438</v>
      </c>
      <c r="B35" s="827">
        <v>207.5617</v>
      </c>
      <c r="C35" s="825">
        <v>219.64699999999999</v>
      </c>
      <c r="D35" s="668">
        <f>B35/(B35+C35)</f>
        <v>0.48585550809241479</v>
      </c>
      <c r="F35" s="541" t="s">
        <v>3</v>
      </c>
      <c r="G35" s="1131">
        <v>620</v>
      </c>
      <c r="H35" s="1131">
        <v>7855</v>
      </c>
      <c r="I35" s="1131">
        <v>0</v>
      </c>
      <c r="J35" s="823">
        <v>3259</v>
      </c>
      <c r="K35" s="826">
        <v>5163</v>
      </c>
      <c r="L35" s="826">
        <v>42615.199999999997</v>
      </c>
      <c r="M35" s="826">
        <v>34909</v>
      </c>
      <c r="N35" s="826">
        <v>5162</v>
      </c>
      <c r="O35" s="826">
        <v>10267</v>
      </c>
      <c r="P35" s="826">
        <v>0</v>
      </c>
      <c r="Q35" s="826">
        <v>0</v>
      </c>
      <c r="R35" s="826">
        <v>0</v>
      </c>
      <c r="S35" s="826">
        <v>912</v>
      </c>
      <c r="U35" s="7"/>
      <c r="V35" s="823"/>
    </row>
    <row r="36" spans="1:32">
      <c r="A36" s="541" t="s">
        <v>102</v>
      </c>
      <c r="B36" s="824">
        <v>2.4723999999999999</v>
      </c>
      <c r="C36" s="825">
        <v>72.575500000000005</v>
      </c>
      <c r="D36" s="668">
        <f>B36/(B36+C36)</f>
        <v>3.2944292911593794E-2</v>
      </c>
      <c r="F36" s="541" t="s">
        <v>5</v>
      </c>
      <c r="G36" s="1131">
        <v>1765</v>
      </c>
      <c r="H36" s="1131">
        <v>30153</v>
      </c>
      <c r="I36" s="1131">
        <v>0</v>
      </c>
      <c r="J36" s="1132">
        <v>10308.48</v>
      </c>
      <c r="K36" s="826">
        <v>0</v>
      </c>
      <c r="L36" s="826">
        <v>20551.599999999999</v>
      </c>
      <c r="M36" s="826">
        <v>82171.8</v>
      </c>
      <c r="N36" s="826">
        <v>9996</v>
      </c>
      <c r="O36" s="826">
        <v>8931</v>
      </c>
      <c r="P36" s="826">
        <v>140</v>
      </c>
      <c r="Q36" s="826">
        <v>898</v>
      </c>
      <c r="R36" s="826">
        <v>0</v>
      </c>
      <c r="S36" s="826">
        <v>648</v>
      </c>
      <c r="U36" s="7"/>
      <c r="V36" s="823"/>
    </row>
    <row r="37" spans="1:32">
      <c r="A37" s="542" t="s">
        <v>200</v>
      </c>
      <c r="B37" s="828">
        <v>6.1950000000000003</v>
      </c>
      <c r="C37" s="829">
        <v>9.463610000000001</v>
      </c>
      <c r="D37" s="669">
        <f>B37/(B37+C37)</f>
        <v>0.39562898622546955</v>
      </c>
      <c r="F37" s="541" t="s">
        <v>1</v>
      </c>
      <c r="G37" s="1131">
        <v>199</v>
      </c>
      <c r="H37" s="1131">
        <v>31599.200000000001</v>
      </c>
      <c r="I37" s="1131">
        <v>5</v>
      </c>
      <c r="J37" s="1132">
        <v>12822.13</v>
      </c>
      <c r="K37" s="826">
        <v>0</v>
      </c>
      <c r="L37" s="826">
        <v>39113.599999999999</v>
      </c>
      <c r="M37" s="826">
        <v>115786.6</v>
      </c>
      <c r="N37" s="826">
        <v>16514.099999999999</v>
      </c>
      <c r="O37" s="826">
        <v>41721.15</v>
      </c>
      <c r="P37" s="826">
        <v>0</v>
      </c>
      <c r="Q37" s="826">
        <v>40</v>
      </c>
      <c r="R37" s="826">
        <v>145.30000000000001</v>
      </c>
      <c r="S37" s="826">
        <v>1275.5999999999999</v>
      </c>
      <c r="U37" s="7"/>
      <c r="V37" s="823"/>
    </row>
    <row r="38" spans="1:32">
      <c r="F38" s="541" t="s">
        <v>6</v>
      </c>
      <c r="G38" s="1131">
        <v>1356</v>
      </c>
      <c r="H38" s="1131">
        <v>1013</v>
      </c>
      <c r="I38" s="1131">
        <v>0</v>
      </c>
      <c r="J38" s="823">
        <v>366</v>
      </c>
      <c r="K38" s="826">
        <v>0</v>
      </c>
      <c r="L38" s="826">
        <v>39328</v>
      </c>
      <c r="M38" s="826">
        <v>16349</v>
      </c>
      <c r="N38" s="826">
        <v>2424</v>
      </c>
      <c r="O38" s="826">
        <v>13771.5</v>
      </c>
      <c r="P38" s="826">
        <v>0</v>
      </c>
      <c r="Q38" s="826">
        <v>0</v>
      </c>
      <c r="R38" s="826">
        <v>0</v>
      </c>
      <c r="S38" s="826">
        <v>57</v>
      </c>
      <c r="U38" s="7"/>
      <c r="V38" s="823"/>
    </row>
    <row r="39" spans="1:32">
      <c r="A39" s="3" t="s">
        <v>695</v>
      </c>
      <c r="F39" s="541" t="s">
        <v>7</v>
      </c>
      <c r="G39" s="1131">
        <v>0</v>
      </c>
      <c r="H39" s="1131">
        <v>1055.2</v>
      </c>
      <c r="I39" s="1131">
        <v>0</v>
      </c>
      <c r="J39" s="1132">
        <v>527.6</v>
      </c>
      <c r="K39" s="826">
        <v>0</v>
      </c>
      <c r="L39" s="826">
        <v>17457.8</v>
      </c>
      <c r="M39" s="826">
        <v>3385.2</v>
      </c>
      <c r="N39" s="826">
        <v>935</v>
      </c>
      <c r="O39" s="826">
        <v>6310</v>
      </c>
      <c r="P39" s="826">
        <v>0</v>
      </c>
      <c r="Q39" s="826">
        <v>0</v>
      </c>
      <c r="R39" s="826">
        <v>37</v>
      </c>
      <c r="S39" s="826">
        <v>98.6</v>
      </c>
      <c r="U39" s="7"/>
    </row>
    <row r="40" spans="1:32">
      <c r="A40" s="3" t="s">
        <v>696</v>
      </c>
      <c r="F40" s="541" t="s">
        <v>442</v>
      </c>
      <c r="G40" s="1131">
        <v>7399</v>
      </c>
      <c r="H40" s="1131">
        <v>104558</v>
      </c>
      <c r="I40" s="1131">
        <v>0</v>
      </c>
      <c r="J40" s="1132">
        <v>87872.74</v>
      </c>
      <c r="K40" s="826">
        <v>0</v>
      </c>
      <c r="L40" s="826">
        <v>41698.699999999997</v>
      </c>
      <c r="M40" s="826">
        <v>34350.75</v>
      </c>
      <c r="N40" s="826">
        <v>6325.4</v>
      </c>
      <c r="O40" s="826">
        <v>31811.8</v>
      </c>
      <c r="P40" s="826">
        <v>2686</v>
      </c>
      <c r="Q40" s="826">
        <v>5</v>
      </c>
      <c r="R40" s="826">
        <v>600</v>
      </c>
      <c r="S40" s="826">
        <v>4839.1099999999997</v>
      </c>
      <c r="U40" s="7"/>
    </row>
    <row r="41" spans="1:32">
      <c r="A41" s="3" t="s">
        <v>697</v>
      </c>
      <c r="F41" s="542" t="s">
        <v>443</v>
      </c>
      <c r="G41" s="1133">
        <v>0</v>
      </c>
      <c r="H41" s="1133">
        <v>16429</v>
      </c>
      <c r="I41" s="1133">
        <v>0</v>
      </c>
      <c r="J41" s="1132">
        <v>10516.88</v>
      </c>
      <c r="K41" s="830">
        <v>0</v>
      </c>
      <c r="L41" s="826">
        <v>2171</v>
      </c>
      <c r="M41" s="826">
        <v>41262.92</v>
      </c>
      <c r="N41" s="826">
        <v>24150</v>
      </c>
      <c r="O41" s="830">
        <v>5089</v>
      </c>
      <c r="P41" s="830">
        <v>0</v>
      </c>
      <c r="Q41" s="830">
        <v>0</v>
      </c>
      <c r="R41" s="830">
        <v>5542</v>
      </c>
      <c r="S41" s="830">
        <v>559.29999999999995</v>
      </c>
      <c r="U41" s="7"/>
    </row>
    <row r="42" spans="1:32">
      <c r="F42" s="331" t="s">
        <v>59</v>
      </c>
      <c r="G42" s="831">
        <f t="shared" ref="G42:S42" si="1">SUM(G33:G41)</f>
        <v>19397</v>
      </c>
      <c r="H42" s="832">
        <f t="shared" si="1"/>
        <v>285558.40000000002</v>
      </c>
      <c r="I42" s="831">
        <f t="shared" si="1"/>
        <v>2472.4</v>
      </c>
      <c r="J42" s="833">
        <f t="shared" si="1"/>
        <v>207561.57</v>
      </c>
      <c r="K42" s="834">
        <f t="shared" si="1"/>
        <v>6195</v>
      </c>
      <c r="L42" s="832">
        <f t="shared" si="1"/>
        <v>228002.02000000002</v>
      </c>
      <c r="M42" s="831">
        <f t="shared" si="1"/>
        <v>390079.27</v>
      </c>
      <c r="N42" s="831">
        <f t="shared" si="1"/>
        <v>72575.5</v>
      </c>
      <c r="O42" s="835">
        <f t="shared" si="1"/>
        <v>212947.44999999998</v>
      </c>
      <c r="P42" s="830">
        <f t="shared" si="1"/>
        <v>6700</v>
      </c>
      <c r="Q42" s="830">
        <f t="shared" si="1"/>
        <v>943</v>
      </c>
      <c r="R42" s="830">
        <f t="shared" si="1"/>
        <v>6324.3</v>
      </c>
      <c r="S42" s="834">
        <f t="shared" si="1"/>
        <v>9543.6099999999988</v>
      </c>
    </row>
    <row r="43" spans="1:32">
      <c r="F43" s="3" t="s">
        <v>698</v>
      </c>
    </row>
    <row r="45" spans="1:32">
      <c r="A45" s="3" t="s">
        <v>838</v>
      </c>
    </row>
    <row r="46" spans="1:32">
      <c r="A46" s="836"/>
      <c r="B46" s="1544" t="s">
        <v>593</v>
      </c>
      <c r="C46" s="1545"/>
      <c r="D46" s="1546"/>
      <c r="E46" s="837"/>
      <c r="F46" s="1547" t="s">
        <v>594</v>
      </c>
      <c r="G46" s="1548"/>
      <c r="H46" s="1549"/>
      <c r="I46" s="1137"/>
      <c r="J46" s="1137"/>
      <c r="K46" s="838"/>
      <c r="Z46" s="836"/>
      <c r="AA46" s="838"/>
      <c r="AB46" s="838"/>
      <c r="AC46" s="838"/>
      <c r="AD46" s="838"/>
      <c r="AE46" s="838"/>
      <c r="AF46" s="836"/>
    </row>
    <row r="47" spans="1:32" s="90" customFormat="1" ht="39.6">
      <c r="A47" s="839"/>
      <c r="B47" s="840" t="s">
        <v>595</v>
      </c>
      <c r="C47" s="841" t="s">
        <v>596</v>
      </c>
      <c r="D47" s="842" t="s">
        <v>597</v>
      </c>
      <c r="E47" s="843"/>
      <c r="F47" s="1134" t="s">
        <v>598</v>
      </c>
      <c r="G47" s="1135" t="s">
        <v>599</v>
      </c>
      <c r="H47" s="1136" t="s">
        <v>600</v>
      </c>
      <c r="I47" s="845"/>
      <c r="J47" s="845"/>
      <c r="K47" s="845"/>
      <c r="W47" s="839"/>
      <c r="X47" s="844"/>
      <c r="Y47" s="844"/>
      <c r="Z47" s="844"/>
      <c r="AA47" s="844"/>
      <c r="AB47" s="844"/>
      <c r="AC47" s="839"/>
    </row>
    <row r="48" spans="1:32">
      <c r="A48" s="846" t="s">
        <v>11</v>
      </c>
      <c r="B48" s="847">
        <v>5468</v>
      </c>
      <c r="C48" s="848">
        <v>771</v>
      </c>
      <c r="D48" s="849">
        <v>0</v>
      </c>
      <c r="E48" s="837"/>
      <c r="F48" s="850">
        <v>70049</v>
      </c>
      <c r="G48" s="848">
        <v>767</v>
      </c>
      <c r="H48" s="849">
        <v>0</v>
      </c>
      <c r="I48" s="7"/>
      <c r="L48" s="3"/>
      <c r="M48" s="3"/>
      <c r="N48" s="3"/>
      <c r="W48" s="836"/>
      <c r="X48" s="851"/>
      <c r="Y48" s="851"/>
      <c r="Z48" s="851"/>
      <c r="AA48" s="851"/>
      <c r="AB48" s="851"/>
      <c r="AC48" s="836"/>
    </row>
    <row r="49" spans="1:41">
      <c r="A49" s="852" t="s">
        <v>2</v>
      </c>
      <c r="B49" s="850">
        <v>629</v>
      </c>
      <c r="C49" s="853">
        <v>0</v>
      </c>
      <c r="D49" s="854">
        <v>0</v>
      </c>
      <c r="E49" s="837"/>
      <c r="F49" s="850">
        <v>22080</v>
      </c>
      <c r="G49" s="853">
        <v>0</v>
      </c>
      <c r="H49" s="854">
        <v>0</v>
      </c>
      <c r="I49" s="7"/>
      <c r="L49" s="3"/>
      <c r="M49" s="3"/>
      <c r="N49" s="3"/>
      <c r="W49" s="836"/>
      <c r="X49" s="851"/>
      <c r="Y49" s="851"/>
      <c r="Z49" s="851"/>
      <c r="AA49" s="851"/>
      <c r="AB49" s="851"/>
      <c r="AC49" s="836"/>
    </row>
    <row r="50" spans="1:41">
      <c r="A50" s="852" t="s">
        <v>3</v>
      </c>
      <c r="B50" s="850">
        <v>620</v>
      </c>
      <c r="C50" s="853">
        <v>0</v>
      </c>
      <c r="D50" s="854">
        <v>0</v>
      </c>
      <c r="E50" s="837"/>
      <c r="F50" s="850">
        <v>7855</v>
      </c>
      <c r="G50" s="853">
        <v>0</v>
      </c>
      <c r="H50" s="854">
        <v>0</v>
      </c>
      <c r="L50" s="3"/>
      <c r="M50" s="3"/>
      <c r="N50" s="3"/>
      <c r="W50" s="836"/>
      <c r="X50" s="851"/>
      <c r="Y50" s="851"/>
      <c r="Z50" s="851"/>
      <c r="AA50" s="851"/>
      <c r="AB50" s="851"/>
      <c r="AC50" s="836"/>
    </row>
    <row r="51" spans="1:41">
      <c r="A51" s="852" t="s">
        <v>5</v>
      </c>
      <c r="B51" s="850">
        <v>1200</v>
      </c>
      <c r="C51" s="853">
        <v>400</v>
      </c>
      <c r="D51" s="854">
        <v>165</v>
      </c>
      <c r="E51" s="837"/>
      <c r="F51" s="850">
        <v>28251</v>
      </c>
      <c r="G51" s="853">
        <v>1537</v>
      </c>
      <c r="H51" s="854">
        <v>365</v>
      </c>
      <c r="K51" s="3"/>
      <c r="L51" s="3"/>
      <c r="M51" s="3"/>
      <c r="N51" s="3"/>
      <c r="W51" s="836"/>
      <c r="X51" s="851"/>
      <c r="Y51" s="851"/>
      <c r="Z51" s="851"/>
      <c r="AA51" s="851"/>
      <c r="AB51" s="851"/>
      <c r="AC51" s="836"/>
    </row>
    <row r="52" spans="1:41">
      <c r="A52" s="852" t="s">
        <v>1</v>
      </c>
      <c r="B52" s="850">
        <v>0</v>
      </c>
      <c r="C52" s="853">
        <v>199</v>
      </c>
      <c r="D52" s="854">
        <v>0</v>
      </c>
      <c r="E52" s="837"/>
      <c r="F52" s="850">
        <v>31560.2</v>
      </c>
      <c r="G52" s="853">
        <v>0</v>
      </c>
      <c r="H52" s="854">
        <v>0</v>
      </c>
      <c r="I52" s="7"/>
      <c r="K52" s="3"/>
      <c r="L52" s="3"/>
      <c r="M52" s="3"/>
      <c r="N52" s="3"/>
      <c r="W52" s="836"/>
      <c r="X52" s="851"/>
      <c r="Y52" s="851"/>
      <c r="Z52" s="851"/>
      <c r="AA52" s="851"/>
      <c r="AB52" s="851"/>
      <c r="AC52" s="836"/>
    </row>
    <row r="53" spans="1:41">
      <c r="A53" s="852" t="s">
        <v>6</v>
      </c>
      <c r="B53" s="850">
        <v>0</v>
      </c>
      <c r="C53" s="853">
        <v>0</v>
      </c>
      <c r="D53" s="854">
        <v>0</v>
      </c>
      <c r="E53" s="837"/>
      <c r="F53" s="850">
        <v>1013</v>
      </c>
      <c r="G53" s="853">
        <v>0</v>
      </c>
      <c r="H53" s="854">
        <v>0</v>
      </c>
      <c r="L53" s="3"/>
      <c r="M53" s="3"/>
      <c r="N53" s="3"/>
      <c r="W53" s="836"/>
      <c r="X53" s="851"/>
      <c r="Y53" s="851"/>
      <c r="Z53" s="851"/>
      <c r="AA53" s="851"/>
      <c r="AB53" s="851"/>
      <c r="AC53" s="836"/>
    </row>
    <row r="54" spans="1:41">
      <c r="A54" s="852" t="s">
        <v>7</v>
      </c>
      <c r="B54" s="850">
        <v>0</v>
      </c>
      <c r="C54" s="853">
        <v>0</v>
      </c>
      <c r="D54" s="854">
        <v>0</v>
      </c>
      <c r="E54" s="837"/>
      <c r="F54" s="850">
        <v>1055.2</v>
      </c>
      <c r="G54" s="853">
        <v>0</v>
      </c>
      <c r="H54" s="854">
        <v>0</v>
      </c>
      <c r="I54" s="7"/>
      <c r="L54" s="3"/>
      <c r="M54" s="3"/>
      <c r="N54" s="3"/>
      <c r="W54" s="836"/>
      <c r="X54" s="851"/>
      <c r="Y54" s="851"/>
      <c r="Z54" s="851"/>
      <c r="AA54" s="851"/>
      <c r="AB54" s="851"/>
      <c r="AC54" s="836"/>
    </row>
    <row r="55" spans="1:41">
      <c r="A55" s="852" t="s">
        <v>442</v>
      </c>
      <c r="B55" s="850">
        <v>3606</v>
      </c>
      <c r="C55" s="853">
        <v>2231</v>
      </c>
      <c r="D55" s="854">
        <v>1562</v>
      </c>
      <c r="E55" s="837"/>
      <c r="F55" s="850">
        <v>102548</v>
      </c>
      <c r="G55" s="853">
        <v>760</v>
      </c>
      <c r="H55" s="854">
        <v>1250</v>
      </c>
      <c r="L55" s="3"/>
      <c r="M55" s="3"/>
      <c r="N55" s="3"/>
      <c r="W55" s="836"/>
      <c r="X55" s="851"/>
      <c r="Y55" s="851"/>
      <c r="Z55" s="851"/>
      <c r="AA55" s="851"/>
      <c r="AB55" s="851"/>
      <c r="AC55" s="836"/>
    </row>
    <row r="56" spans="1:41">
      <c r="A56" s="852" t="s">
        <v>443</v>
      </c>
      <c r="B56" s="855">
        <v>0</v>
      </c>
      <c r="C56" s="856">
        <v>0</v>
      </c>
      <c r="D56" s="857">
        <v>0</v>
      </c>
      <c r="E56" s="837"/>
      <c r="F56" s="850">
        <v>16429</v>
      </c>
      <c r="G56" s="853">
        <v>0</v>
      </c>
      <c r="H56" s="854">
        <v>0</v>
      </c>
      <c r="L56" s="3"/>
      <c r="M56" s="3"/>
      <c r="N56" s="3"/>
      <c r="W56" s="836"/>
      <c r="X56" s="851"/>
      <c r="Y56" s="851"/>
      <c r="Z56" s="851"/>
      <c r="AA56" s="851"/>
      <c r="AB56" s="851"/>
      <c r="AC56" s="836"/>
    </row>
    <row r="57" spans="1:41">
      <c r="A57" s="858" t="s">
        <v>99</v>
      </c>
      <c r="B57" s="859">
        <f>SUM(B48:B56)</f>
        <v>11523</v>
      </c>
      <c r="C57" s="860">
        <f>SUM(C48:C56)</f>
        <v>3601</v>
      </c>
      <c r="D57" s="861">
        <f>SUM(D48:D56)</f>
        <v>1727</v>
      </c>
      <c r="E57" s="862"/>
      <c r="F57" s="859">
        <f>SUM(F48:F56)</f>
        <v>280840.40000000002</v>
      </c>
      <c r="G57" s="860">
        <f>SUM(G48:G56)</f>
        <v>3064</v>
      </c>
      <c r="H57" s="861">
        <f>SUM(H48:H56)</f>
        <v>1615</v>
      </c>
      <c r="I57" s="7"/>
      <c r="L57" s="3"/>
      <c r="M57" s="3"/>
      <c r="N57" s="3"/>
      <c r="W57" s="863"/>
      <c r="X57" s="863"/>
      <c r="Y57" s="863"/>
      <c r="Z57" s="863"/>
      <c r="AA57" s="863"/>
      <c r="AB57" s="863"/>
      <c r="AC57" s="863"/>
      <c r="AN57" s="863"/>
      <c r="AO57" s="863"/>
    </row>
    <row r="58" spans="1:41">
      <c r="I58" s="7"/>
      <c r="L58" s="3"/>
      <c r="M58" s="3"/>
      <c r="N58" s="3"/>
    </row>
    <row r="59" spans="1:41">
      <c r="F59" s="793"/>
    </row>
  </sheetData>
  <mergeCells count="4">
    <mergeCell ref="R5:R7"/>
    <mergeCell ref="S5:V6"/>
    <mergeCell ref="B46:D46"/>
    <mergeCell ref="F46:H46"/>
  </mergeCells>
  <pageMargins left="0.75" right="0.75" top="1" bottom="1" header="0.5" footer="0.5"/>
  <pageSetup orientation="portrait" r:id="rId1"/>
  <headerFooter alignWithMargins="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theme="6" tint="0.39997558519241921"/>
  </sheetPr>
  <dimension ref="A1:S36"/>
  <sheetViews>
    <sheetView zoomScale="75" zoomScaleNormal="75" workbookViewId="0"/>
  </sheetViews>
  <sheetFormatPr defaultColWidth="8.6640625" defaultRowHeight="13.2"/>
  <cols>
    <col min="1" max="1" width="17.44140625" style="3" bestFit="1" customWidth="1"/>
    <col min="2" max="16384" width="8.6640625" style="3"/>
  </cols>
  <sheetData>
    <row r="1" spans="1:1" ht="14.4">
      <c r="A1" s="1334" t="s">
        <v>843</v>
      </c>
    </row>
    <row r="21" spans="1:19">
      <c r="A21" s="232" t="s">
        <v>728</v>
      </c>
    </row>
    <row r="22" spans="1:19" ht="15">
      <c r="A22" s="242"/>
    </row>
    <row r="23" spans="1:19">
      <c r="A23" s="228" t="s">
        <v>426</v>
      </c>
      <c r="B23" s="1311">
        <v>2005</v>
      </c>
      <c r="C23" s="1311">
        <v>2006</v>
      </c>
      <c r="D23" s="1311">
        <v>2007</v>
      </c>
      <c r="E23" s="1311">
        <v>2008</v>
      </c>
      <c r="F23" s="1311">
        <v>2009</v>
      </c>
      <c r="G23" s="1311">
        <v>2010</v>
      </c>
      <c r="H23" s="1311">
        <v>2011</v>
      </c>
      <c r="I23" s="1311">
        <v>2012</v>
      </c>
      <c r="J23" s="1311">
        <v>2013</v>
      </c>
      <c r="K23" s="1311">
        <v>2014</v>
      </c>
      <c r="L23" s="1311">
        <v>2015</v>
      </c>
      <c r="M23" s="1311">
        <v>2016</v>
      </c>
      <c r="N23" s="1311">
        <v>2017</v>
      </c>
      <c r="O23" s="1311">
        <v>2018</v>
      </c>
      <c r="P23" s="1311">
        <v>2019</v>
      </c>
      <c r="Q23" s="1311">
        <v>2020</v>
      </c>
      <c r="R23" s="1312">
        <v>2021</v>
      </c>
    </row>
    <row r="24" spans="1:19">
      <c r="A24" s="249" t="s">
        <v>336</v>
      </c>
      <c r="B24" s="325">
        <v>1431</v>
      </c>
      <c r="C24" s="325">
        <v>1146</v>
      </c>
      <c r="D24" s="325">
        <v>2341.5</v>
      </c>
      <c r="E24" s="325">
        <v>3585</v>
      </c>
      <c r="F24" s="325">
        <v>3994.5</v>
      </c>
      <c r="G24" s="325">
        <v>2543.2000000000003</v>
      </c>
      <c r="H24" s="325">
        <v>2006.1</v>
      </c>
      <c r="I24" s="325">
        <v>5016.3599999999997</v>
      </c>
      <c r="J24" s="325">
        <v>983.6</v>
      </c>
      <c r="K24" s="325">
        <v>2912.21</v>
      </c>
      <c r="L24" s="325">
        <v>3468.0650000000001</v>
      </c>
      <c r="M24" s="325">
        <v>3421.0450000000001</v>
      </c>
      <c r="N24" s="325">
        <v>2066.2199999999998</v>
      </c>
      <c r="O24" s="325">
        <v>3010.915</v>
      </c>
      <c r="P24" s="325">
        <v>4141.51</v>
      </c>
      <c r="Q24" s="325">
        <v>9069.7099999999991</v>
      </c>
      <c r="R24" s="327">
        <v>6362.36</v>
      </c>
      <c r="S24" s="893"/>
    </row>
    <row r="25" spans="1:19">
      <c r="A25" s="894" t="s">
        <v>335</v>
      </c>
      <c r="B25" s="325">
        <v>699.15</v>
      </c>
      <c r="C25" s="325">
        <v>439.25</v>
      </c>
      <c r="D25" s="325">
        <v>948.35</v>
      </c>
      <c r="E25" s="325">
        <v>1120.0350000000001</v>
      </c>
      <c r="F25" s="325">
        <v>1488.61</v>
      </c>
      <c r="G25" s="325">
        <v>221.1</v>
      </c>
      <c r="H25" s="325">
        <v>1969.35</v>
      </c>
      <c r="I25" s="325">
        <v>1818.0800000000002</v>
      </c>
      <c r="J25" s="325">
        <v>4</v>
      </c>
      <c r="K25" s="325">
        <v>584.25</v>
      </c>
      <c r="L25" s="325">
        <v>2869.6</v>
      </c>
      <c r="M25" s="325">
        <v>3530.4500000000003</v>
      </c>
      <c r="N25" s="325">
        <v>2481.0500000000002</v>
      </c>
      <c r="O25" s="325">
        <v>2886.25</v>
      </c>
      <c r="P25" s="325">
        <v>3002.6499999999996</v>
      </c>
      <c r="Q25" s="325">
        <v>6023.05</v>
      </c>
      <c r="R25" s="327">
        <v>3499.3500000000004</v>
      </c>
      <c r="S25" s="893"/>
    </row>
    <row r="26" spans="1:19">
      <c r="A26" s="302" t="s">
        <v>337</v>
      </c>
      <c r="B26" s="325">
        <v>0</v>
      </c>
      <c r="C26" s="325">
        <v>572.70000000000005</v>
      </c>
      <c r="D26" s="325">
        <v>862.5</v>
      </c>
      <c r="E26" s="325">
        <v>791.2</v>
      </c>
      <c r="F26" s="325">
        <v>1161.5</v>
      </c>
      <c r="G26" s="325">
        <v>828</v>
      </c>
      <c r="H26" s="325">
        <v>1233.0999999999999</v>
      </c>
      <c r="I26" s="325">
        <v>2637.93</v>
      </c>
      <c r="J26" s="325">
        <v>87.31</v>
      </c>
      <c r="K26" s="325">
        <v>1240.6279999999999</v>
      </c>
      <c r="L26" s="325">
        <v>1218.924</v>
      </c>
      <c r="M26" s="325">
        <v>829.12699999999995</v>
      </c>
      <c r="N26" s="326"/>
      <c r="O26" s="326"/>
      <c r="P26" s="326"/>
      <c r="Q26" s="326"/>
      <c r="R26" s="328"/>
      <c r="S26" s="893"/>
    </row>
    <row r="27" spans="1:19">
      <c r="A27" s="302" t="s">
        <v>338</v>
      </c>
      <c r="B27" s="325">
        <v>50</v>
      </c>
      <c r="C27" s="325">
        <v>74</v>
      </c>
      <c r="D27" s="325">
        <v>494</v>
      </c>
      <c r="E27" s="325">
        <v>616</v>
      </c>
      <c r="F27" s="325">
        <v>600</v>
      </c>
      <c r="G27" s="325">
        <v>566</v>
      </c>
      <c r="H27" s="325">
        <v>154</v>
      </c>
      <c r="I27" s="325">
        <v>1341.1</v>
      </c>
      <c r="J27" s="325">
        <v>0</v>
      </c>
      <c r="K27" s="325">
        <v>22.85</v>
      </c>
      <c r="L27" s="325">
        <v>401.85</v>
      </c>
      <c r="M27" s="325">
        <v>318.39999999999998</v>
      </c>
      <c r="N27" s="326"/>
      <c r="O27" s="326"/>
      <c r="P27" s="326"/>
      <c r="Q27" s="326"/>
      <c r="R27" s="328"/>
      <c r="S27" s="893"/>
    </row>
    <row r="28" spans="1:19">
      <c r="A28" s="302" t="s">
        <v>339</v>
      </c>
      <c r="B28" s="326"/>
      <c r="C28" s="326"/>
      <c r="D28" s="326"/>
      <c r="E28" s="326"/>
      <c r="F28" s="326"/>
      <c r="G28" s="326"/>
      <c r="H28" s="326"/>
      <c r="I28" s="326"/>
      <c r="J28" s="326"/>
      <c r="K28" s="326"/>
      <c r="L28" s="326"/>
      <c r="M28" s="326"/>
      <c r="N28" s="325">
        <v>1625.1750000000002</v>
      </c>
      <c r="O28" s="325">
        <v>629.6</v>
      </c>
      <c r="P28" s="325">
        <v>1424.1550000000002</v>
      </c>
      <c r="Q28" s="325">
        <v>1467.04</v>
      </c>
      <c r="R28" s="327">
        <v>1787.645</v>
      </c>
      <c r="S28" s="893"/>
    </row>
    <row r="29" spans="1:19">
      <c r="A29" s="302" t="s">
        <v>340</v>
      </c>
      <c r="B29" s="325">
        <v>0</v>
      </c>
      <c r="C29" s="325">
        <v>0</v>
      </c>
      <c r="D29" s="325">
        <v>0</v>
      </c>
      <c r="E29" s="325">
        <v>409.5</v>
      </c>
      <c r="F29" s="325">
        <v>204</v>
      </c>
      <c r="G29" s="325">
        <v>99</v>
      </c>
      <c r="H29" s="325">
        <v>0</v>
      </c>
      <c r="I29" s="325">
        <v>195</v>
      </c>
      <c r="J29" s="325">
        <v>0</v>
      </c>
      <c r="K29" s="325">
        <v>0</v>
      </c>
      <c r="L29" s="325">
        <v>465</v>
      </c>
      <c r="M29" s="326"/>
      <c r="N29" s="326"/>
      <c r="O29" s="326"/>
      <c r="P29" s="326"/>
      <c r="Q29" s="326"/>
      <c r="R29" s="328"/>
      <c r="S29" s="893"/>
    </row>
    <row r="30" spans="1:19">
      <c r="A30" s="302" t="s">
        <v>341</v>
      </c>
      <c r="B30" s="325">
        <v>0</v>
      </c>
      <c r="C30" s="325">
        <v>0</v>
      </c>
      <c r="D30" s="325">
        <v>2.5</v>
      </c>
      <c r="E30" s="325">
        <v>0</v>
      </c>
      <c r="F30" s="325">
        <v>62.5</v>
      </c>
      <c r="G30" s="325">
        <v>20</v>
      </c>
      <c r="H30" s="325">
        <v>287.5</v>
      </c>
      <c r="I30" s="325">
        <v>275.10000000000002</v>
      </c>
      <c r="J30" s="325">
        <v>0</v>
      </c>
      <c r="K30" s="325">
        <v>90.4</v>
      </c>
      <c r="L30" s="325">
        <v>137.5</v>
      </c>
      <c r="M30" s="326"/>
      <c r="N30" s="326"/>
      <c r="O30" s="326"/>
      <c r="P30" s="326"/>
      <c r="Q30" s="326"/>
      <c r="R30" s="328"/>
      <c r="S30" s="893"/>
    </row>
    <row r="31" spans="1:19">
      <c r="A31" s="302" t="s">
        <v>342</v>
      </c>
      <c r="B31" s="326"/>
      <c r="C31" s="326"/>
      <c r="D31" s="326"/>
      <c r="E31" s="326"/>
      <c r="F31" s="326"/>
      <c r="G31" s="326"/>
      <c r="H31" s="326"/>
      <c r="I31" s="326"/>
      <c r="J31" s="326"/>
      <c r="K31" s="326"/>
      <c r="L31" s="326"/>
      <c r="M31" s="325">
        <v>93</v>
      </c>
      <c r="N31" s="325">
        <v>806.32500000000005</v>
      </c>
      <c r="O31" s="325">
        <v>866.4</v>
      </c>
      <c r="P31" s="325">
        <v>548.83500000000004</v>
      </c>
      <c r="Q31" s="325">
        <v>451.2</v>
      </c>
      <c r="R31" s="327">
        <v>1764.675</v>
      </c>
      <c r="S31" s="893"/>
    </row>
    <row r="32" spans="1:19">
      <c r="A32" s="302" t="s">
        <v>343</v>
      </c>
      <c r="B32" s="325">
        <v>0</v>
      </c>
      <c r="C32" s="325">
        <v>0</v>
      </c>
      <c r="D32" s="325">
        <v>0</v>
      </c>
      <c r="E32" s="325">
        <v>0</v>
      </c>
      <c r="F32" s="325">
        <v>4.5</v>
      </c>
      <c r="G32" s="325">
        <v>0</v>
      </c>
      <c r="H32" s="325">
        <v>4.5</v>
      </c>
      <c r="I32" s="325">
        <v>157.5</v>
      </c>
      <c r="J32" s="325">
        <v>0</v>
      </c>
      <c r="K32" s="325">
        <v>0</v>
      </c>
      <c r="L32" s="325">
        <v>7.5</v>
      </c>
      <c r="M32" s="325">
        <v>1.5</v>
      </c>
      <c r="N32" s="325">
        <v>6</v>
      </c>
      <c r="O32" s="325">
        <v>171.07</v>
      </c>
      <c r="P32" s="325">
        <v>14</v>
      </c>
      <c r="Q32" s="325">
        <v>201.6</v>
      </c>
      <c r="R32" s="327">
        <v>0</v>
      </c>
      <c r="S32" s="893"/>
    </row>
    <row r="33" spans="1:18">
      <c r="A33" s="332" t="s">
        <v>200</v>
      </c>
      <c r="B33" s="329">
        <v>194.26499999999987</v>
      </c>
      <c r="C33" s="329">
        <v>221.5</v>
      </c>
      <c r="D33" s="329">
        <v>603.64999999999964</v>
      </c>
      <c r="E33" s="329">
        <v>1840.6999999999998</v>
      </c>
      <c r="F33" s="329">
        <v>2489.5830000000014</v>
      </c>
      <c r="G33" s="329">
        <v>942.6899999999996</v>
      </c>
      <c r="H33" s="329">
        <v>1165.4800000000014</v>
      </c>
      <c r="I33" s="329">
        <v>1694.6000000000004</v>
      </c>
      <c r="J33" s="329">
        <v>12.424999999999955</v>
      </c>
      <c r="K33" s="329">
        <v>1.5</v>
      </c>
      <c r="L33" s="329">
        <v>21.5</v>
      </c>
      <c r="M33" s="329">
        <v>15</v>
      </c>
      <c r="N33" s="329">
        <v>31.75</v>
      </c>
      <c r="O33" s="329">
        <v>24.150000000000908</v>
      </c>
      <c r="P33" s="329">
        <v>0.9</v>
      </c>
      <c r="Q33" s="329">
        <v>0</v>
      </c>
      <c r="R33" s="330">
        <v>0</v>
      </c>
    </row>
    <row r="36" spans="1:18">
      <c r="R36" s="793"/>
    </row>
  </sheetData>
  <pageMargins left="0.7" right="0.7" top="0.75" bottom="0.75" header="0.3" footer="0.3"/>
  <pageSetup orientation="portrait" horizontalDpi="1200" verticalDpi="120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6" tint="0.39997558519241921"/>
  </sheetPr>
  <dimension ref="A1:A22"/>
  <sheetViews>
    <sheetView zoomScale="75" zoomScaleNormal="75" workbookViewId="0"/>
  </sheetViews>
  <sheetFormatPr defaultColWidth="8.6640625" defaultRowHeight="13.2"/>
  <sheetData>
    <row r="1" spans="1:1" ht="14.4">
      <c r="A1" s="947" t="s">
        <v>423</v>
      </c>
    </row>
    <row r="22" spans="1:1">
      <c r="A22" s="232" t="s">
        <v>728</v>
      </c>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theme="6" tint="0.39997558519241921"/>
  </sheetPr>
  <dimension ref="A1:V31"/>
  <sheetViews>
    <sheetView zoomScale="75" zoomScaleNormal="75" zoomScalePageLayoutView="75" workbookViewId="0">
      <selection activeCell="O28" sqref="O28"/>
    </sheetView>
  </sheetViews>
  <sheetFormatPr defaultColWidth="8.6640625" defaultRowHeight="13.2"/>
  <cols>
    <col min="1" max="1" width="55.44140625" style="3" customWidth="1"/>
    <col min="2" max="6" width="6.6640625" style="7" bestFit="1" customWidth="1"/>
    <col min="7" max="13" width="7.6640625" style="7" bestFit="1" customWidth="1"/>
    <col min="14" max="14" width="6.6640625" style="7" bestFit="1" customWidth="1"/>
    <col min="15" max="18" width="7.6640625" style="3" customWidth="1"/>
    <col min="19" max="19" width="7.6640625" style="7" customWidth="1"/>
    <col min="20" max="21" width="7.6640625" style="3" customWidth="1"/>
    <col min="22" max="16384" width="8.6640625" style="3"/>
  </cols>
  <sheetData>
    <row r="1" spans="1:1" ht="14.4">
      <c r="A1" s="6" t="s">
        <v>73</v>
      </c>
    </row>
    <row r="21" spans="1:22">
      <c r="A21" s="106" t="s">
        <v>794</v>
      </c>
    </row>
    <row r="22" spans="1:22">
      <c r="A22" s="106" t="s">
        <v>647</v>
      </c>
    </row>
    <row r="23" spans="1:22">
      <c r="A23" s="9"/>
      <c r="B23" s="14"/>
      <c r="C23" s="14"/>
      <c r="D23" s="14"/>
      <c r="E23" s="14"/>
      <c r="F23" s="14"/>
      <c r="G23" s="14"/>
      <c r="H23" s="14"/>
      <c r="I23" s="14"/>
      <c r="J23" s="14"/>
      <c r="K23" s="14"/>
      <c r="L23" s="14"/>
      <c r="M23" s="14"/>
      <c r="N23" s="14"/>
      <c r="O23" s="9"/>
      <c r="P23" s="9"/>
      <c r="Q23" s="9"/>
      <c r="R23" s="9"/>
    </row>
    <row r="24" spans="1:22">
      <c r="A24" s="1398" t="s">
        <v>350</v>
      </c>
      <c r="B24" s="373">
        <v>2006</v>
      </c>
      <c r="C24" s="207">
        <v>2007</v>
      </c>
      <c r="D24" s="207">
        <v>2008</v>
      </c>
      <c r="E24" s="207">
        <v>2009</v>
      </c>
      <c r="F24" s="207">
        <v>2010</v>
      </c>
      <c r="G24" s="207">
        <v>2011</v>
      </c>
      <c r="H24" s="207">
        <v>2012</v>
      </c>
      <c r="I24" s="207">
        <v>2013</v>
      </c>
      <c r="J24" s="207">
        <v>2014</v>
      </c>
      <c r="K24" s="207">
        <v>2015</v>
      </c>
      <c r="L24" s="207">
        <v>2016</v>
      </c>
      <c r="M24" s="207">
        <v>2017</v>
      </c>
      <c r="N24" s="207">
        <v>2018</v>
      </c>
      <c r="O24" s="207">
        <v>2019</v>
      </c>
      <c r="P24" s="1095">
        <v>2020</v>
      </c>
      <c r="Q24" s="1096">
        <v>2021</v>
      </c>
      <c r="R24" s="753" t="s">
        <v>45</v>
      </c>
      <c r="S24" s="754" t="s">
        <v>221</v>
      </c>
      <c r="T24" s="754" t="s">
        <v>47</v>
      </c>
      <c r="U24" s="754" t="s">
        <v>222</v>
      </c>
      <c r="V24" s="70" t="s">
        <v>795</v>
      </c>
    </row>
    <row r="25" spans="1:22">
      <c r="A25" s="44" t="s">
        <v>991</v>
      </c>
      <c r="B25" s="204">
        <v>2.4660000000000002</v>
      </c>
      <c r="C25" s="42">
        <v>5.2530000000000001</v>
      </c>
      <c r="D25" s="42">
        <v>8.3699999999999992</v>
      </c>
      <c r="E25" s="42">
        <v>9.9969999999999999</v>
      </c>
      <c r="F25" s="42">
        <v>5.218</v>
      </c>
      <c r="G25" s="42">
        <v>6.6040000000000001</v>
      </c>
      <c r="H25" s="42">
        <v>13.34</v>
      </c>
      <c r="I25" s="42">
        <v>1.087</v>
      </c>
      <c r="J25" s="42">
        <v>4.8570000000000002</v>
      </c>
      <c r="K25" s="42">
        <v>8.5990000000000002</v>
      </c>
      <c r="L25" s="42">
        <v>8.2329999999999988</v>
      </c>
      <c r="M25" s="42">
        <v>7.0170000000000003</v>
      </c>
      <c r="N25" s="42">
        <v>7.5880000000000001</v>
      </c>
      <c r="O25" s="42">
        <v>9.1319999999999997</v>
      </c>
      <c r="P25" s="42">
        <v>17.213000000000001</v>
      </c>
      <c r="Q25" s="86">
        <v>13.413</v>
      </c>
      <c r="R25" s="45"/>
      <c r="S25" s="19"/>
      <c r="T25" s="19"/>
      <c r="U25" s="19"/>
      <c r="V25" s="61"/>
    </row>
    <row r="26" spans="1:22">
      <c r="A26" s="44" t="s">
        <v>987</v>
      </c>
      <c r="B26" s="204"/>
      <c r="C26" s="42"/>
      <c r="D26" s="42"/>
      <c r="E26" s="42"/>
      <c r="F26" s="42"/>
      <c r="G26" s="42"/>
      <c r="H26" s="42"/>
      <c r="I26" s="42"/>
      <c r="J26" s="42"/>
      <c r="K26" s="42"/>
      <c r="L26" s="42"/>
      <c r="M26" s="42"/>
      <c r="N26" s="42"/>
      <c r="O26" s="42"/>
      <c r="P26" s="42"/>
      <c r="Q26" s="86"/>
      <c r="R26" s="45">
        <v>10.843318</v>
      </c>
      <c r="S26" s="45">
        <v>7.0886871391324586</v>
      </c>
      <c r="T26" s="45">
        <v>9.4518238991460226</v>
      </c>
      <c r="U26" s="45">
        <v>12.958762990187264</v>
      </c>
      <c r="V26" s="86">
        <v>11.467158740435481</v>
      </c>
    </row>
    <row r="27" spans="1:22">
      <c r="A27" s="44" t="s">
        <v>988</v>
      </c>
      <c r="B27" s="204">
        <v>1.325</v>
      </c>
      <c r="C27" s="42">
        <v>2.8250000000000002</v>
      </c>
      <c r="D27" s="42">
        <v>6.335</v>
      </c>
      <c r="E27" s="42">
        <v>5.923</v>
      </c>
      <c r="F27" s="42">
        <v>7.4249999999999998</v>
      </c>
      <c r="G27" s="42">
        <v>11.885375</v>
      </c>
      <c r="H27" s="42">
        <v>13.4</v>
      </c>
      <c r="I27" s="42">
        <v>12.9</v>
      </c>
      <c r="J27" s="42">
        <v>11.4</v>
      </c>
      <c r="K27" s="42">
        <v>10.199999999999999</v>
      </c>
      <c r="L27" s="42">
        <v>11.7</v>
      </c>
      <c r="M27" s="42">
        <v>11.7</v>
      </c>
      <c r="N27" s="42">
        <v>15</v>
      </c>
      <c r="O27" s="42">
        <v>15</v>
      </c>
      <c r="P27" s="888">
        <v>15</v>
      </c>
      <c r="Q27" s="1097">
        <v>12.3</v>
      </c>
      <c r="R27" s="181"/>
      <c r="S27" s="181"/>
      <c r="T27" s="19"/>
      <c r="U27" s="19"/>
      <c r="V27" s="61"/>
    </row>
    <row r="28" spans="1:22">
      <c r="A28" s="44" t="s">
        <v>989</v>
      </c>
      <c r="B28" s="204"/>
      <c r="C28" s="42"/>
      <c r="D28" s="42"/>
      <c r="E28" s="42"/>
      <c r="F28" s="42"/>
      <c r="G28" s="42"/>
      <c r="H28" s="42">
        <v>7.396649866587607</v>
      </c>
      <c r="I28" s="42">
        <v>8.0587931034482772</v>
      </c>
      <c r="J28" s="42">
        <v>7.2356005355521935</v>
      </c>
      <c r="K28" s="42">
        <v>6.2467346654275095</v>
      </c>
      <c r="L28" s="42">
        <v>6.785569852941177</v>
      </c>
      <c r="M28" s="42">
        <v>7.4298027796161499</v>
      </c>
      <c r="N28" s="42">
        <v>8.8695000000000004</v>
      </c>
      <c r="O28" s="42">
        <v>9.2892499999999991</v>
      </c>
      <c r="P28" s="888">
        <v>10.199999999999999</v>
      </c>
      <c r="Q28" s="1097">
        <v>9.1999999999999993</v>
      </c>
      <c r="R28" s="181"/>
      <c r="S28" s="19"/>
      <c r="T28" s="19"/>
      <c r="U28" s="19"/>
      <c r="V28" s="61"/>
    </row>
    <row r="29" spans="1:22">
      <c r="A29" s="46" t="s">
        <v>990</v>
      </c>
      <c r="B29" s="684"/>
      <c r="C29" s="683"/>
      <c r="D29" s="683"/>
      <c r="E29" s="683"/>
      <c r="F29" s="683"/>
      <c r="G29" s="683"/>
      <c r="H29" s="683">
        <v>8.110361695819746</v>
      </c>
      <c r="I29" s="683">
        <v>6.8655919540229888</v>
      </c>
      <c r="J29" s="683">
        <v>7.0129493556836033</v>
      </c>
      <c r="K29" s="683">
        <v>6.9918680297397771</v>
      </c>
      <c r="L29" s="683">
        <v>8.1139618347338924</v>
      </c>
      <c r="M29" s="683">
        <v>8.9467208471211119</v>
      </c>
      <c r="N29" s="683">
        <v>9.234</v>
      </c>
      <c r="O29" s="683">
        <v>9.6709999999999994</v>
      </c>
      <c r="P29" s="889">
        <v>9.18</v>
      </c>
      <c r="Q29" s="1098">
        <v>4.5999999999999996</v>
      </c>
      <c r="R29" s="47"/>
      <c r="S29" s="203"/>
      <c r="T29" s="203"/>
      <c r="U29" s="203"/>
      <c r="V29" s="24"/>
    </row>
    <row r="30" spans="1:22" ht="13.95" customHeight="1">
      <c r="A30" s="9"/>
      <c r="B30" s="14"/>
      <c r="C30" s="14"/>
      <c r="D30" s="14"/>
      <c r="E30" s="14"/>
      <c r="F30" s="14"/>
      <c r="G30" s="14"/>
      <c r="H30" s="14"/>
      <c r="I30" s="14"/>
      <c r="J30" s="14"/>
      <c r="K30" s="14"/>
      <c r="L30" s="14"/>
      <c r="M30" s="14"/>
      <c r="N30" s="14"/>
      <c r="O30" s="9"/>
      <c r="P30" s="71"/>
      <c r="Q30" s="71"/>
      <c r="R30" s="71"/>
      <c r="S30" s="71"/>
      <c r="T30" s="71"/>
      <c r="U30" s="71"/>
    </row>
    <row r="31" spans="1:22">
      <c r="B31" s="14"/>
      <c r="C31" s="14"/>
      <c r="D31" s="14"/>
      <c r="E31" s="14"/>
      <c r="F31" s="14"/>
      <c r="G31" s="14"/>
      <c r="H31" s="14"/>
      <c r="I31" s="14"/>
      <c r="J31" s="14"/>
      <c r="K31" s="14"/>
      <c r="L31" s="14"/>
      <c r="M31" s="14"/>
      <c r="N31" s="14"/>
      <c r="O31" s="9"/>
      <c r="P31" s="9"/>
      <c r="Q31" s="9"/>
      <c r="R31" s="9"/>
    </row>
  </sheetData>
  <pageMargins left="0.75" right="0.75" top="1" bottom="1" header="0.5" footer="0.5"/>
  <pageSetup orientation="portrait" r:id="rId1"/>
  <headerFooter alignWithMargins="0"/>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theme="6" tint="0.39997558519241921"/>
  </sheetPr>
  <dimension ref="A1:P35"/>
  <sheetViews>
    <sheetView zoomScale="80" zoomScaleNormal="80" workbookViewId="0"/>
  </sheetViews>
  <sheetFormatPr defaultColWidth="8.6640625" defaultRowHeight="13.2"/>
  <cols>
    <col min="1" max="1" width="15.33203125" style="3" customWidth="1"/>
    <col min="2" max="16384" width="8.6640625" style="3"/>
  </cols>
  <sheetData>
    <row r="1" spans="1:1" ht="14.4">
      <c r="A1" s="6" t="s">
        <v>344</v>
      </c>
    </row>
    <row r="2" spans="1:1" ht="14.4">
      <c r="A2" s="4"/>
    </row>
    <row r="3" spans="1:1" ht="14.4">
      <c r="A3" s="4"/>
    </row>
    <row r="4" spans="1:1" ht="14.4">
      <c r="A4" s="4"/>
    </row>
    <row r="5" spans="1:1" ht="14.4">
      <c r="A5" s="4"/>
    </row>
    <row r="6" spans="1:1" ht="14.4">
      <c r="A6" s="4"/>
    </row>
    <row r="7" spans="1:1" ht="14.4">
      <c r="A7" s="4"/>
    </row>
    <row r="8" spans="1:1" ht="14.4">
      <c r="A8" s="4"/>
    </row>
    <row r="9" spans="1:1" ht="14.4">
      <c r="A9" s="4"/>
    </row>
    <row r="10" spans="1:1" ht="14.4">
      <c r="A10" s="4"/>
    </row>
    <row r="11" spans="1:1" ht="14.4">
      <c r="A11" s="4"/>
    </row>
    <row r="12" spans="1:1" ht="14.4">
      <c r="A12" s="4"/>
    </row>
    <row r="13" spans="1:1" ht="14.4">
      <c r="A13" s="4"/>
    </row>
    <row r="14" spans="1:1" ht="14.4">
      <c r="A14" s="4"/>
    </row>
    <row r="15" spans="1:1" ht="14.4">
      <c r="A15" s="4"/>
    </row>
    <row r="16" spans="1:1" ht="14.4">
      <c r="A16" s="4"/>
    </row>
    <row r="17" spans="1:16" ht="14.4">
      <c r="A17" s="4"/>
    </row>
    <row r="18" spans="1:16" ht="14.4">
      <c r="A18" s="4"/>
    </row>
    <row r="19" spans="1:16" ht="14.4">
      <c r="A19" s="4"/>
    </row>
    <row r="20" spans="1:16">
      <c r="A20" s="243"/>
      <c r="K20" s="243"/>
    </row>
    <row r="21" spans="1:16">
      <c r="A21" s="243" t="s">
        <v>424</v>
      </c>
      <c r="K21" s="243" t="s">
        <v>424</v>
      </c>
    </row>
    <row r="22" spans="1:16">
      <c r="A22" s="243"/>
    </row>
    <row r="24" spans="1:16">
      <c r="A24" s="333" t="s">
        <v>345</v>
      </c>
      <c r="B24" s="1138">
        <v>2008</v>
      </c>
      <c r="C24" s="1138">
        <v>2009</v>
      </c>
      <c r="D24" s="1138">
        <v>2010</v>
      </c>
      <c r="E24" s="1138">
        <v>2011</v>
      </c>
      <c r="F24" s="1138">
        <v>2012</v>
      </c>
      <c r="G24" s="1138">
        <v>2013</v>
      </c>
      <c r="H24" s="1138">
        <v>2014</v>
      </c>
      <c r="I24" s="1138">
        <v>2015</v>
      </c>
      <c r="J24" s="1138">
        <v>2016</v>
      </c>
      <c r="K24" s="1138">
        <v>2017</v>
      </c>
      <c r="L24" s="1138">
        <v>2018</v>
      </c>
      <c r="M24" s="1138">
        <v>2019</v>
      </c>
      <c r="N24" s="1138">
        <v>2020</v>
      </c>
      <c r="O24" s="1139">
        <v>2021</v>
      </c>
    </row>
    <row r="25" spans="1:16">
      <c r="A25" s="159" t="s">
        <v>346</v>
      </c>
      <c r="B25" s="334">
        <v>0.13640098603122433</v>
      </c>
      <c r="C25" s="334">
        <v>0.13813042081593319</v>
      </c>
      <c r="D25" s="334">
        <v>0.12886008387342737</v>
      </c>
      <c r="E25" s="334">
        <v>0.11826086956521739</v>
      </c>
      <c r="F25" s="334">
        <v>6.5290806754221387E-2</v>
      </c>
      <c r="G25" s="334">
        <v>0.12328767123287671</v>
      </c>
      <c r="H25" s="334">
        <v>0.12859445209803955</v>
      </c>
      <c r="I25" s="334">
        <v>0.14841021267754284</v>
      </c>
      <c r="J25" s="334">
        <v>0.16497029488291412</v>
      </c>
      <c r="K25" s="77">
        <v>9.3305363006202111E-2</v>
      </c>
      <c r="L25" s="77">
        <v>9.3836272367234824E-2</v>
      </c>
      <c r="M25" s="77">
        <v>8.7905606392722546E-2</v>
      </c>
      <c r="N25" s="77">
        <v>-1.191606031846462E-2</v>
      </c>
      <c r="O25" s="335">
        <v>2.3044145325990327E-2</v>
      </c>
      <c r="P25" s="107" t="s">
        <v>641</v>
      </c>
    </row>
    <row r="26" spans="1:16">
      <c r="A26" s="159" t="s">
        <v>335</v>
      </c>
      <c r="B26" s="334">
        <v>0.1268631436314363</v>
      </c>
      <c r="C26" s="334">
        <v>9.2341012010238241E-2</v>
      </c>
      <c r="D26" s="334">
        <v>9.8843930635838156E-2</v>
      </c>
      <c r="E26" s="334">
        <v>5.226182316655243E-2</v>
      </c>
      <c r="F26" s="334">
        <v>4.1435698447893569E-2</v>
      </c>
      <c r="G26" s="334">
        <v>8.7113740959894811E-2</v>
      </c>
      <c r="H26" s="334">
        <v>0.14138929088277857</v>
      </c>
      <c r="I26" s="334">
        <v>0.14935296212750801</v>
      </c>
      <c r="J26" s="334">
        <v>0.17837257008889323</v>
      </c>
      <c r="K26" s="334">
        <v>0.16587963428112126</v>
      </c>
      <c r="L26" s="334">
        <v>0.1360765739096112</v>
      </c>
      <c r="M26" s="334">
        <v>0.128</v>
      </c>
      <c r="N26" s="334">
        <v>9.3258654430123489E-2</v>
      </c>
      <c r="O26" s="336">
        <v>8.4108551998460249E-2</v>
      </c>
    </row>
    <row r="27" spans="1:16">
      <c r="A27" s="159" t="s">
        <v>347</v>
      </c>
      <c r="B27" s="334">
        <v>6.9472571982037518E-2</v>
      </c>
      <c r="C27" s="334">
        <v>4.8951640175853905E-2</v>
      </c>
      <c r="D27" s="334">
        <v>6.4403292181069965E-2</v>
      </c>
      <c r="E27" s="334">
        <v>-2.1720243266724589E-3</v>
      </c>
      <c r="F27" s="334">
        <v>7.6257788524132794E-3</v>
      </c>
      <c r="G27" s="334">
        <v>5.8490170013293222E-2</v>
      </c>
      <c r="H27" s="334">
        <v>6.9760737964831357E-2</v>
      </c>
      <c r="I27" s="334">
        <v>7.5058639562157942E-2</v>
      </c>
      <c r="J27" s="334">
        <v>8.4094256259204719E-2</v>
      </c>
      <c r="K27" s="334">
        <v>6.5208915459094144E-2</v>
      </c>
      <c r="L27" s="334">
        <v>4.1356593875808229E-2</v>
      </c>
      <c r="M27" s="334">
        <v>3.7691043049381964E-2</v>
      </c>
      <c r="N27" s="334">
        <v>2.0212011095103965E-2</v>
      </c>
      <c r="O27" s="336">
        <v>9.6803820720058782E-3</v>
      </c>
    </row>
    <row r="28" spans="1:16">
      <c r="A28" s="161" t="s">
        <v>343</v>
      </c>
      <c r="B28" s="337">
        <v>0.1971326164874552</v>
      </c>
      <c r="C28" s="337">
        <v>0.19207903619789238</v>
      </c>
      <c r="D28" s="337">
        <v>0.16813082011438857</v>
      </c>
      <c r="E28" s="337">
        <v>7.8967181641223683E-2</v>
      </c>
      <c r="F28" s="337">
        <v>3.1386131186967287E-2</v>
      </c>
      <c r="G28" s="337">
        <v>5.7344640643345823E-2</v>
      </c>
      <c r="H28" s="337">
        <v>0.14113067268755491</v>
      </c>
      <c r="I28" s="337">
        <v>0.12273816409154754</v>
      </c>
      <c r="J28" s="337">
        <v>0.1680697314713456</v>
      </c>
      <c r="K28" s="337">
        <v>0.18179820578687098</v>
      </c>
      <c r="L28" s="337">
        <v>0.16931434139549462</v>
      </c>
      <c r="M28" s="337">
        <v>0.10517021595928319</v>
      </c>
      <c r="N28" s="337">
        <v>8.8357020727470981E-2</v>
      </c>
      <c r="O28" s="338">
        <v>0.12474153335089787</v>
      </c>
    </row>
    <row r="29" spans="1:16">
      <c r="A29" s="83"/>
      <c r="B29" s="334"/>
      <c r="C29" s="334"/>
      <c r="D29" s="334"/>
      <c r="E29" s="334"/>
      <c r="F29" s="334"/>
      <c r="G29" s="334"/>
      <c r="H29" s="19"/>
      <c r="I29" s="19"/>
      <c r="J29" s="19"/>
      <c r="K29" s="19"/>
      <c r="L29" s="19"/>
      <c r="M29" s="19"/>
      <c r="N29" s="19"/>
      <c r="O29" s="19"/>
    </row>
    <row r="30" spans="1:16">
      <c r="A30" s="83"/>
      <c r="B30" s="19"/>
      <c r="C30" s="19"/>
      <c r="D30" s="19"/>
      <c r="E30" s="19"/>
      <c r="F30" s="19"/>
      <c r="G30" s="19"/>
      <c r="H30" s="19"/>
      <c r="I30" s="19"/>
      <c r="J30" s="19"/>
      <c r="K30" s="19"/>
      <c r="L30" s="19"/>
      <c r="M30" s="19"/>
      <c r="N30" s="19"/>
      <c r="O30" s="19"/>
    </row>
    <row r="31" spans="1:16">
      <c r="A31" s="333" t="s">
        <v>348</v>
      </c>
      <c r="B31" s="1138">
        <v>2008</v>
      </c>
      <c r="C31" s="1138">
        <v>2009</v>
      </c>
      <c r="D31" s="1138">
        <v>2010</v>
      </c>
      <c r="E31" s="1138">
        <v>2011</v>
      </c>
      <c r="F31" s="1138">
        <v>2012</v>
      </c>
      <c r="G31" s="1138">
        <v>2013</v>
      </c>
      <c r="H31" s="1138">
        <v>2014</v>
      </c>
      <c r="I31" s="1138">
        <v>2015</v>
      </c>
      <c r="J31" s="1138">
        <v>2016</v>
      </c>
      <c r="K31" s="1138">
        <v>2017</v>
      </c>
      <c r="L31" s="1138">
        <v>2018</v>
      </c>
      <c r="M31" s="1138">
        <v>2019</v>
      </c>
      <c r="N31" s="1138">
        <v>2020</v>
      </c>
      <c r="O31" s="1139">
        <v>2021</v>
      </c>
    </row>
    <row r="32" spans="1:16">
      <c r="A32" s="159" t="s">
        <v>346</v>
      </c>
      <c r="B32" s="334">
        <v>5.7518488085456038E-2</v>
      </c>
      <c r="C32" s="334">
        <v>7.2277545775778995E-2</v>
      </c>
      <c r="D32" s="334">
        <v>4.8417842165459399E-2</v>
      </c>
      <c r="E32" s="334">
        <v>4.0347826086956522E-2</v>
      </c>
      <c r="F32" s="334">
        <v>8.2551594746716698E-3</v>
      </c>
      <c r="G32" s="334">
        <v>5.5222602739726026E-2</v>
      </c>
      <c r="H32" s="334">
        <v>6.7108033745151799E-2</v>
      </c>
      <c r="I32" s="334">
        <v>8.3908851013841532E-2</v>
      </c>
      <c r="J32" s="334">
        <v>0.10320901994796183</v>
      </c>
      <c r="K32" s="77">
        <v>7.0594673476833278E-2</v>
      </c>
      <c r="L32" s="77">
        <v>7.5967916764595481E-2</v>
      </c>
      <c r="M32" s="77">
        <v>7.0891618058647216E-2</v>
      </c>
      <c r="N32" s="77">
        <v>-2.4570283665506697E-2</v>
      </c>
      <c r="O32" s="335">
        <v>-9.4137785161492391E-3</v>
      </c>
      <c r="P32" s="107" t="s">
        <v>641</v>
      </c>
    </row>
    <row r="33" spans="1:15">
      <c r="A33" s="159" t="s">
        <v>335</v>
      </c>
      <c r="B33" s="334">
        <v>0.10399728997289973</v>
      </c>
      <c r="C33" s="334">
        <v>4.9419177003347116E-2</v>
      </c>
      <c r="D33" s="334">
        <v>4.4797687861271675E-2</v>
      </c>
      <c r="E33" s="334">
        <v>-1.028101439342015E-2</v>
      </c>
      <c r="F33" s="334">
        <v>-9.6590909090909088E-2</v>
      </c>
      <c r="G33" s="334">
        <v>1.6765285996055226E-2</v>
      </c>
      <c r="H33" s="334">
        <v>8.7843704775687412E-2</v>
      </c>
      <c r="I33" s="334">
        <v>0.1075626261427045</v>
      </c>
      <c r="J33" s="334">
        <v>0.13881019830028329</v>
      </c>
      <c r="K33" s="334">
        <v>0.1235808299005325</v>
      </c>
      <c r="L33" s="334">
        <v>9.0882178804026048E-2</v>
      </c>
      <c r="M33" s="334">
        <v>8.3000000000000004E-2</v>
      </c>
      <c r="N33" s="334">
        <v>4.7101693771509551E-2</v>
      </c>
      <c r="O33" s="336">
        <v>2.0658240841727082E-2</v>
      </c>
    </row>
    <row r="34" spans="1:15">
      <c r="A34" s="159" t="s">
        <v>347</v>
      </c>
      <c r="B34" s="334">
        <v>5.2945625682830483E-2</v>
      </c>
      <c r="C34" s="334">
        <v>3.4958923265163429E-2</v>
      </c>
      <c r="D34" s="334">
        <v>3.9785693025101695E-2</v>
      </c>
      <c r="E34" s="334">
        <v>-3.2038834951456312E-2</v>
      </c>
      <c r="F34" s="334">
        <v>-5.550004541738577E-2</v>
      </c>
      <c r="G34" s="334">
        <v>2.9488118218731277E-2</v>
      </c>
      <c r="H34" s="334">
        <v>4.4840471399827539E-2</v>
      </c>
      <c r="I34" s="334">
        <v>5.2232937378419768E-2</v>
      </c>
      <c r="J34" s="334">
        <v>4.9655416151263468E-2</v>
      </c>
      <c r="K34" s="334">
        <v>1.3877342201189486E-2</v>
      </c>
      <c r="L34" s="334">
        <v>-2.2918516639181361E-2</v>
      </c>
      <c r="M34" s="334">
        <v>-5.0627679909076824E-3</v>
      </c>
      <c r="N34" s="334">
        <v>-1.4221608560579909E-2</v>
      </c>
      <c r="O34" s="336">
        <v>-2.1240374527386821E-2</v>
      </c>
    </row>
    <row r="35" spans="1:15">
      <c r="A35" s="161" t="s">
        <v>343</v>
      </c>
      <c r="B35" s="337">
        <v>0.18528907589216145</v>
      </c>
      <c r="C35" s="337">
        <v>0.18437895074347221</v>
      </c>
      <c r="D35" s="337">
        <v>0.1585624450506124</v>
      </c>
      <c r="E35" s="337">
        <v>6.3556279922263856E-2</v>
      </c>
      <c r="F35" s="337">
        <v>1.0486037948045271E-2</v>
      </c>
      <c r="G35" s="337">
        <v>3.8374531822922477E-2</v>
      </c>
      <c r="H35" s="337">
        <v>0.11642118318170429</v>
      </c>
      <c r="I35" s="337">
        <v>0.10448881622253006</v>
      </c>
      <c r="J35" s="337">
        <v>0.13274846553198891</v>
      </c>
      <c r="K35" s="337">
        <v>0.13678012769697129</v>
      </c>
      <c r="L35" s="337">
        <v>0.12102080610746851</v>
      </c>
      <c r="M35" s="337">
        <v>6.1599856698594885E-2</v>
      </c>
      <c r="N35" s="337">
        <v>5.2470097198853267E-2</v>
      </c>
      <c r="O35" s="338">
        <v>7.7925258725495106E-2</v>
      </c>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6">
    <tabColor theme="6" tint="0.39997558519241921"/>
  </sheetPr>
  <dimension ref="A1:G80"/>
  <sheetViews>
    <sheetView zoomScale="75" zoomScaleNormal="75" zoomScalePageLayoutView="75" workbookViewId="0"/>
  </sheetViews>
  <sheetFormatPr defaultColWidth="8.6640625" defaultRowHeight="13.2"/>
  <cols>
    <col min="1" max="1" width="7.6640625" customWidth="1"/>
    <col min="2" max="2" width="18.109375" customWidth="1"/>
    <col min="3" max="3" width="23.109375" customWidth="1"/>
    <col min="4" max="5" width="24.33203125" customWidth="1"/>
    <col min="6" max="6" width="18.6640625" customWidth="1"/>
    <col min="7" max="7" width="14.33203125" customWidth="1"/>
  </cols>
  <sheetData>
    <row r="1" spans="1:7" s="112" customFormat="1" ht="14.4">
      <c r="A1" s="138" t="s">
        <v>213</v>
      </c>
      <c r="B1" s="110"/>
      <c r="C1" s="110"/>
      <c r="D1" s="110"/>
      <c r="E1" s="110"/>
      <c r="F1" s="110"/>
      <c r="G1" s="110"/>
    </row>
    <row r="2" spans="1:7" s="112" customFormat="1" ht="14.4">
      <c r="A2" s="138"/>
      <c r="B2" s="110"/>
      <c r="C2" s="110"/>
      <c r="D2" s="110"/>
      <c r="E2" s="110"/>
      <c r="F2" s="110"/>
      <c r="G2" s="110"/>
    </row>
    <row r="3" spans="1:7" s="112" customFormat="1" ht="14.4">
      <c r="A3" s="138"/>
      <c r="B3" s="110"/>
      <c r="C3" s="110"/>
      <c r="D3" s="110"/>
      <c r="E3" s="110"/>
      <c r="F3" s="110"/>
      <c r="G3" s="110"/>
    </row>
    <row r="4" spans="1:7" s="112" customFormat="1" ht="14.4">
      <c r="A4" s="138"/>
      <c r="B4" s="110"/>
      <c r="C4" s="110"/>
      <c r="D4" s="110"/>
      <c r="E4" s="110"/>
      <c r="F4" s="110"/>
      <c r="G4" s="110"/>
    </row>
    <row r="5" spans="1:7" s="112" customFormat="1" ht="14.4">
      <c r="A5" s="138"/>
      <c r="B5" s="110"/>
      <c r="C5" s="110"/>
      <c r="D5" s="110"/>
      <c r="E5" s="110"/>
      <c r="F5" s="110"/>
      <c r="G5" s="110"/>
    </row>
    <row r="6" spans="1:7" s="112" customFormat="1" ht="14.4">
      <c r="A6" s="138"/>
      <c r="B6" s="110"/>
      <c r="C6" s="110"/>
      <c r="D6" s="110"/>
      <c r="E6" s="110"/>
      <c r="F6" s="110"/>
      <c r="G6" s="110"/>
    </row>
    <row r="7" spans="1:7" s="112" customFormat="1" ht="14.4">
      <c r="A7" s="138"/>
      <c r="B7" s="110"/>
      <c r="C7" s="110"/>
      <c r="D7" s="110"/>
      <c r="E7" s="110"/>
      <c r="F7" s="110"/>
      <c r="G7" s="110"/>
    </row>
    <row r="8" spans="1:7" s="112" customFormat="1" ht="14.4">
      <c r="A8" s="138"/>
      <c r="B8" s="110"/>
      <c r="C8" s="110"/>
      <c r="D8" s="110"/>
      <c r="E8" s="110"/>
      <c r="F8" s="110"/>
      <c r="G8" s="110"/>
    </row>
    <row r="9" spans="1:7" s="112" customFormat="1" ht="14.4">
      <c r="A9" s="138"/>
      <c r="B9" s="110"/>
      <c r="C9" s="110"/>
      <c r="D9" s="110"/>
      <c r="E9" s="110"/>
      <c r="F9" s="110"/>
      <c r="G9" s="110"/>
    </row>
    <row r="10" spans="1:7" s="112" customFormat="1" ht="14.4">
      <c r="A10" s="138"/>
      <c r="B10" s="110"/>
      <c r="C10" s="110"/>
      <c r="D10" s="110"/>
      <c r="E10" s="110"/>
      <c r="F10" s="110"/>
      <c r="G10" s="110"/>
    </row>
    <row r="11" spans="1:7" s="112" customFormat="1" ht="14.4">
      <c r="A11" s="138"/>
      <c r="B11" s="110"/>
      <c r="C11" s="110"/>
      <c r="D11" s="110"/>
      <c r="E11" s="110"/>
      <c r="F11" s="110"/>
      <c r="G11" s="110"/>
    </row>
    <row r="12" spans="1:7" s="112" customFormat="1" ht="14.4">
      <c r="A12" s="138"/>
      <c r="B12" s="110"/>
      <c r="C12" s="110"/>
      <c r="D12" s="110"/>
      <c r="E12" s="110"/>
      <c r="F12" s="110"/>
      <c r="G12" s="110"/>
    </row>
    <row r="13" spans="1:7" s="112" customFormat="1" ht="14.4">
      <c r="A13" s="138"/>
      <c r="B13" s="110"/>
      <c r="C13" s="110"/>
      <c r="D13" s="110"/>
      <c r="E13" s="110"/>
      <c r="F13" s="110"/>
      <c r="G13" s="110"/>
    </row>
    <row r="14" spans="1:7" s="112" customFormat="1" ht="14.4">
      <c r="A14" s="138"/>
      <c r="B14" s="110"/>
      <c r="C14" s="110"/>
      <c r="D14" s="110"/>
      <c r="E14" s="110"/>
      <c r="F14" s="110"/>
      <c r="G14" s="110"/>
    </row>
    <row r="15" spans="1:7" s="112" customFormat="1" ht="14.4">
      <c r="A15" s="138"/>
      <c r="B15" s="110"/>
      <c r="C15" s="110"/>
      <c r="D15" s="110"/>
      <c r="E15" s="110"/>
      <c r="F15" s="110"/>
      <c r="G15" s="110"/>
    </row>
    <row r="16" spans="1:7" s="112" customFormat="1" ht="14.4">
      <c r="A16" s="138"/>
      <c r="B16" s="110"/>
      <c r="C16" s="110"/>
      <c r="D16" s="110"/>
      <c r="E16" s="110"/>
      <c r="F16" s="110"/>
      <c r="G16" s="110"/>
    </row>
    <row r="17" spans="1:7" s="112" customFormat="1" ht="14.4">
      <c r="A17" s="138"/>
      <c r="B17" s="110"/>
      <c r="C17" s="110"/>
      <c r="D17" s="110"/>
      <c r="E17" s="110"/>
      <c r="F17" s="110"/>
      <c r="G17" s="110"/>
    </row>
    <row r="18" spans="1:7" s="112" customFormat="1" ht="14.4">
      <c r="A18" s="138"/>
      <c r="B18" s="110"/>
      <c r="C18" s="110"/>
      <c r="D18" s="110"/>
      <c r="E18" s="110"/>
      <c r="F18" s="110"/>
      <c r="G18" s="110"/>
    </row>
    <row r="19" spans="1:7" s="112" customFormat="1" ht="14.4">
      <c r="A19" s="138"/>
      <c r="B19" s="110"/>
      <c r="C19" s="110"/>
      <c r="D19" s="110"/>
      <c r="E19" s="110"/>
      <c r="F19" s="110"/>
      <c r="G19" s="110"/>
    </row>
    <row r="20" spans="1:7" s="112" customFormat="1" ht="14.4">
      <c r="A20" s="138"/>
      <c r="B20" s="110"/>
      <c r="C20" s="110"/>
      <c r="D20" s="110"/>
      <c r="E20" s="110"/>
      <c r="F20" s="110"/>
      <c r="G20" s="110"/>
    </row>
    <row r="21" spans="1:7" s="112" customFormat="1" ht="14.4">
      <c r="A21" s="1092" t="s">
        <v>778</v>
      </c>
      <c r="B21" s="110"/>
      <c r="C21" s="110"/>
      <c r="D21" s="110"/>
      <c r="E21" s="110"/>
      <c r="F21" s="110"/>
      <c r="G21" s="110"/>
    </row>
    <row r="22" spans="1:7" s="112" customFormat="1">
      <c r="A22" s="106" t="s">
        <v>673</v>
      </c>
      <c r="B22" s="110"/>
      <c r="C22" s="110"/>
      <c r="D22" s="110"/>
      <c r="E22" s="110"/>
      <c r="F22" s="110"/>
      <c r="G22" s="110"/>
    </row>
    <row r="23" spans="1:7" s="112" customFormat="1">
      <c r="A23" s="110"/>
      <c r="B23" s="110"/>
      <c r="C23" s="113"/>
      <c r="D23" s="110"/>
      <c r="E23" s="110"/>
      <c r="F23" s="110"/>
      <c r="G23" s="110"/>
    </row>
    <row r="24" spans="1:7" s="112" customFormat="1">
      <c r="A24" s="110"/>
      <c r="B24" s="110"/>
      <c r="C24" s="1550" t="s">
        <v>800</v>
      </c>
      <c r="D24" s="1551"/>
      <c r="E24" s="1551"/>
      <c r="F24" s="1551"/>
      <c r="G24" s="1552"/>
    </row>
    <row r="25" spans="1:7" s="112" customFormat="1" ht="45.75" customHeight="1">
      <c r="A25" s="114"/>
      <c r="B25" s="1553" t="s">
        <v>130</v>
      </c>
      <c r="C25" s="115" t="s">
        <v>763</v>
      </c>
      <c r="D25" s="1103" t="s">
        <v>210</v>
      </c>
      <c r="E25" s="1103" t="s">
        <v>207</v>
      </c>
      <c r="F25" s="1103" t="s">
        <v>209</v>
      </c>
      <c r="G25" s="1103" t="s">
        <v>201</v>
      </c>
    </row>
    <row r="26" spans="1:7" s="145" customFormat="1" ht="28.95" customHeight="1">
      <c r="A26" s="142"/>
      <c r="B26" s="1554"/>
      <c r="C26" s="144" t="s">
        <v>211</v>
      </c>
      <c r="D26" s="143" t="s">
        <v>206</v>
      </c>
      <c r="E26" s="755" t="s">
        <v>208</v>
      </c>
      <c r="F26" s="755" t="s">
        <v>799</v>
      </c>
      <c r="G26" s="755" t="s">
        <v>798</v>
      </c>
    </row>
    <row r="27" spans="1:7" s="112" customFormat="1">
      <c r="A27" s="116">
        <v>2006</v>
      </c>
      <c r="B27" s="139">
        <v>2.4660000000000002</v>
      </c>
      <c r="C27" s="139">
        <v>1.627</v>
      </c>
      <c r="D27" s="139">
        <v>0.27800000000000002</v>
      </c>
      <c r="E27" s="139">
        <v>0.68</v>
      </c>
      <c r="F27" s="140" t="s">
        <v>74</v>
      </c>
      <c r="G27" s="140" t="s">
        <v>74</v>
      </c>
    </row>
    <row r="28" spans="1:7" s="112" customFormat="1">
      <c r="A28" s="117">
        <v>2007</v>
      </c>
      <c r="B28" s="140">
        <v>5.2530000000000001</v>
      </c>
      <c r="C28" s="140">
        <v>3.1080000000000001</v>
      </c>
      <c r="D28" s="140">
        <v>0.65700000000000003</v>
      </c>
      <c r="E28" s="140">
        <v>1.3620000000000001</v>
      </c>
      <c r="F28" s="140" t="s">
        <v>74</v>
      </c>
      <c r="G28" s="140" t="s">
        <v>74</v>
      </c>
    </row>
    <row r="29" spans="1:7" s="112" customFormat="1">
      <c r="A29" s="117">
        <v>2008</v>
      </c>
      <c r="B29" s="140">
        <v>8.3699999999999992</v>
      </c>
      <c r="C29" s="140">
        <v>3.157</v>
      </c>
      <c r="D29" s="140">
        <v>1.216</v>
      </c>
      <c r="E29" s="140">
        <v>2.0030000000000001</v>
      </c>
      <c r="F29" s="140" t="s">
        <v>74</v>
      </c>
      <c r="G29" s="140" t="s">
        <v>74</v>
      </c>
    </row>
    <row r="30" spans="1:7" s="112" customFormat="1">
      <c r="A30" s="117">
        <v>2009</v>
      </c>
      <c r="B30" s="140">
        <v>9.9969999999999999</v>
      </c>
      <c r="C30" s="140">
        <v>2.8730000000000002</v>
      </c>
      <c r="D30" s="140">
        <v>0.75900000000000001</v>
      </c>
      <c r="E30" s="140">
        <v>1.306</v>
      </c>
      <c r="F30" s="140" t="s">
        <v>74</v>
      </c>
      <c r="G30" s="140" t="s">
        <v>74</v>
      </c>
    </row>
    <row r="31" spans="1:7" s="112" customFormat="1">
      <c r="A31" s="117">
        <v>2010</v>
      </c>
      <c r="B31" s="140">
        <v>5.218</v>
      </c>
      <c r="C31" s="140">
        <v>1.518</v>
      </c>
      <c r="D31" s="140">
        <v>0.49</v>
      </c>
      <c r="E31" s="140">
        <v>0.95099999999999996</v>
      </c>
      <c r="F31" s="140" t="s">
        <v>74</v>
      </c>
      <c r="G31" s="140" t="s">
        <v>74</v>
      </c>
    </row>
    <row r="32" spans="1:7" s="112" customFormat="1">
      <c r="A32" s="117">
        <v>2011</v>
      </c>
      <c r="B32" s="140">
        <v>6.6040000000000001</v>
      </c>
      <c r="C32" s="140">
        <v>1.486</v>
      </c>
      <c r="D32" s="140">
        <v>0.53</v>
      </c>
      <c r="E32" s="140">
        <v>1.214</v>
      </c>
      <c r="F32" s="140" t="s">
        <v>74</v>
      </c>
      <c r="G32" s="140" t="s">
        <v>74</v>
      </c>
    </row>
    <row r="33" spans="1:7" s="112" customFormat="1">
      <c r="A33" s="117">
        <v>2012</v>
      </c>
      <c r="B33" s="140">
        <v>13.34</v>
      </c>
      <c r="C33" s="140">
        <v>1.151</v>
      </c>
      <c r="D33" s="140">
        <v>0.97299999999999998</v>
      </c>
      <c r="E33" s="140" t="s">
        <v>74</v>
      </c>
      <c r="F33" s="140">
        <v>0.53800000000000003</v>
      </c>
      <c r="G33" s="140">
        <v>1.0529999999999999</v>
      </c>
    </row>
    <row r="34" spans="1:7" s="112" customFormat="1">
      <c r="A34" s="117">
        <v>2013</v>
      </c>
      <c r="B34" s="140">
        <v>1.087</v>
      </c>
      <c r="C34" s="140">
        <v>2.7E-2</v>
      </c>
      <c r="D34" s="140">
        <v>0.115</v>
      </c>
      <c r="E34" s="140" t="s">
        <v>74</v>
      </c>
      <c r="F34" s="140">
        <v>0.23200000000000001</v>
      </c>
      <c r="G34" s="140">
        <v>0.318</v>
      </c>
    </row>
    <row r="35" spans="1:7" s="112" customFormat="1">
      <c r="A35" s="117">
        <v>2014</v>
      </c>
      <c r="B35" s="140">
        <v>4.8570000000000002</v>
      </c>
      <c r="C35" s="140">
        <v>0.47599999999999998</v>
      </c>
      <c r="D35" s="140">
        <v>0.28100000000000003</v>
      </c>
      <c r="E35" s="140" t="s">
        <v>74</v>
      </c>
      <c r="F35" s="140">
        <v>0.38200000000000001</v>
      </c>
      <c r="G35" s="140">
        <v>0.55800000000000005</v>
      </c>
    </row>
    <row r="36" spans="1:7" s="112" customFormat="1">
      <c r="A36" s="117">
        <v>2015</v>
      </c>
      <c r="B36" s="140">
        <v>8.5990000000000002</v>
      </c>
      <c r="C36" s="140">
        <v>0.6</v>
      </c>
      <c r="D36" s="140">
        <v>0.33500000000000002</v>
      </c>
      <c r="E36" s="140" t="s">
        <v>74</v>
      </c>
      <c r="F36" s="140">
        <v>0.39500000000000002</v>
      </c>
      <c r="G36" s="140">
        <v>0.93200000000000005</v>
      </c>
    </row>
    <row r="37" spans="1:7" s="112" customFormat="1">
      <c r="A37" s="117">
        <v>2016</v>
      </c>
      <c r="B37" s="140">
        <v>8.2329999999999988</v>
      </c>
      <c r="C37" s="140">
        <v>0.74299999999999999</v>
      </c>
      <c r="D37" s="140">
        <v>0.33800000000000002</v>
      </c>
      <c r="E37" s="140" t="s">
        <v>74</v>
      </c>
      <c r="F37" s="140">
        <v>0.38900000000000001</v>
      </c>
      <c r="G37" s="140">
        <v>1.0209999999999999</v>
      </c>
    </row>
    <row r="38" spans="1:7" s="112" customFormat="1">
      <c r="A38" s="117">
        <v>2017</v>
      </c>
      <c r="B38" s="140">
        <v>7.0170000000000003</v>
      </c>
      <c r="C38" s="140">
        <v>0.83099999999999996</v>
      </c>
      <c r="D38" s="140">
        <v>0.246</v>
      </c>
      <c r="E38" s="140" t="s">
        <v>74</v>
      </c>
      <c r="F38" s="140">
        <v>0.32600000000000001</v>
      </c>
      <c r="G38" s="140">
        <v>1.0860000000000001</v>
      </c>
    </row>
    <row r="39" spans="1:7" s="112" customFormat="1">
      <c r="A39" s="117">
        <v>2018</v>
      </c>
      <c r="B39" s="140">
        <v>7.5880000000000001</v>
      </c>
      <c r="C39" s="140">
        <v>0.58199999999999996</v>
      </c>
      <c r="D39" s="140">
        <v>0.216</v>
      </c>
      <c r="E39" s="140" t="s">
        <v>74</v>
      </c>
      <c r="F39" s="140">
        <v>0.34300000000000003</v>
      </c>
      <c r="G39" s="140">
        <v>1.0449999999999999</v>
      </c>
    </row>
    <row r="40" spans="1:7" s="112" customFormat="1">
      <c r="A40" s="117">
        <v>2019</v>
      </c>
      <c r="B40" s="140">
        <v>9.1319999999999997</v>
      </c>
      <c r="C40" s="140">
        <v>0.38300000000000001</v>
      </c>
      <c r="D40" s="140">
        <v>0.48399999999999999</v>
      </c>
      <c r="E40" s="140" t="s">
        <v>74</v>
      </c>
      <c r="F40" s="140">
        <v>0.28999999999999998</v>
      </c>
      <c r="G40" s="140">
        <v>1.9179999999999999</v>
      </c>
    </row>
    <row r="41" spans="1:7" s="112" customFormat="1">
      <c r="A41" s="117">
        <v>2020</v>
      </c>
      <c r="B41" s="140">
        <v>17.213000000000001</v>
      </c>
      <c r="C41" s="140">
        <v>1.161</v>
      </c>
      <c r="D41" s="140">
        <v>0.77200000000000002</v>
      </c>
      <c r="E41" s="140" t="s">
        <v>74</v>
      </c>
      <c r="F41" s="140">
        <v>0.222</v>
      </c>
      <c r="G41" s="140">
        <v>2.7229999999999999</v>
      </c>
    </row>
    <row r="42" spans="1:7" s="112" customFormat="1">
      <c r="A42" s="118">
        <v>2021</v>
      </c>
      <c r="B42" s="141">
        <v>13.413</v>
      </c>
      <c r="C42" s="141">
        <v>0.45300000000000001</v>
      </c>
      <c r="D42" s="141">
        <v>0.47799999999999998</v>
      </c>
      <c r="E42" s="141" t="s">
        <v>74</v>
      </c>
      <c r="F42" s="141">
        <v>0.19700000000000001</v>
      </c>
      <c r="G42" s="141">
        <v>1.9359999999999999</v>
      </c>
    </row>
    <row r="43" spans="1:7">
      <c r="B43" s="9"/>
      <c r="C43" s="9"/>
      <c r="D43" s="9"/>
      <c r="E43" s="9"/>
      <c r="F43" s="9"/>
      <c r="G43" s="9"/>
    </row>
    <row r="44" spans="1:7">
      <c r="A44" s="9"/>
      <c r="B44" s="9"/>
      <c r="C44" s="110"/>
      <c r="D44" s="9"/>
      <c r="E44" s="119"/>
      <c r="F44" s="9"/>
      <c r="G44" s="156"/>
    </row>
    <row r="45" spans="1:7">
      <c r="A45" s="9"/>
      <c r="B45" s="9"/>
      <c r="C45" s="756"/>
      <c r="D45" s="756"/>
      <c r="E45" s="756"/>
      <c r="F45" s="756"/>
      <c r="G45" s="756"/>
    </row>
    <row r="46" spans="1:7">
      <c r="A46" s="9"/>
      <c r="B46" s="119"/>
      <c r="C46" s="756"/>
      <c r="D46" s="756"/>
      <c r="E46" s="756"/>
      <c r="F46" s="756"/>
      <c r="G46" s="756"/>
    </row>
    <row r="47" spans="1:7">
      <c r="A47" s="98"/>
      <c r="B47" s="98"/>
      <c r="C47" s="756"/>
      <c r="D47" s="756"/>
      <c r="E47" s="756"/>
      <c r="F47" s="756"/>
      <c r="G47" s="756"/>
    </row>
    <row r="48" spans="1:7">
      <c r="A48" s="98"/>
      <c r="B48" s="98"/>
      <c r="C48" s="756"/>
      <c r="D48" s="756"/>
      <c r="E48" s="756"/>
      <c r="F48" s="756"/>
      <c r="G48" s="756"/>
    </row>
    <row r="49" spans="1:7">
      <c r="A49" s="98"/>
      <c r="B49" s="98"/>
      <c r="C49" s="756"/>
      <c r="D49" s="756"/>
      <c r="E49" s="756"/>
      <c r="F49" s="756"/>
      <c r="G49" s="756"/>
    </row>
    <row r="50" spans="1:7">
      <c r="A50" s="98"/>
      <c r="B50" s="98"/>
      <c r="C50" s="756"/>
      <c r="D50" s="756"/>
      <c r="E50" s="756"/>
      <c r="F50" s="756"/>
      <c r="G50" s="756"/>
    </row>
    <row r="51" spans="1:7">
      <c r="A51" s="98"/>
      <c r="B51" s="98"/>
      <c r="C51" s="756"/>
      <c r="D51" s="756"/>
      <c r="E51" s="756"/>
      <c r="F51" s="756"/>
      <c r="G51" s="756"/>
    </row>
    <row r="52" spans="1:7">
      <c r="A52" s="98"/>
      <c r="B52" s="98"/>
      <c r="C52" s="756"/>
      <c r="D52" s="756"/>
      <c r="E52" s="756"/>
      <c r="F52" s="756"/>
      <c r="G52" s="756"/>
    </row>
    <row r="53" spans="1:7">
      <c r="A53" s="98"/>
      <c r="B53" s="98"/>
      <c r="C53" s="756"/>
      <c r="D53" s="756"/>
      <c r="E53" s="756"/>
      <c r="F53" s="756"/>
      <c r="G53" s="756"/>
    </row>
    <row r="54" spans="1:7">
      <c r="A54" s="98"/>
      <c r="B54" s="98"/>
      <c r="C54" s="756"/>
      <c r="D54" s="756"/>
      <c r="E54" s="756"/>
      <c r="F54" s="756"/>
      <c r="G54" s="756"/>
    </row>
    <row r="55" spans="1:7">
      <c r="A55" s="98"/>
      <c r="B55" s="98"/>
      <c r="C55" s="756"/>
      <c r="D55" s="756"/>
      <c r="E55" s="756"/>
      <c r="F55" s="756"/>
      <c r="G55" s="756"/>
    </row>
    <row r="56" spans="1:7">
      <c r="A56" s="98"/>
      <c r="B56" s="98"/>
      <c r="C56" s="756"/>
      <c r="D56" s="756"/>
      <c r="E56" s="756"/>
      <c r="F56" s="756"/>
      <c r="G56" s="756"/>
    </row>
    <row r="57" spans="1:7">
      <c r="A57" s="98"/>
      <c r="B57" s="98"/>
      <c r="C57" s="756"/>
      <c r="D57" s="756"/>
      <c r="E57" s="756"/>
      <c r="F57" s="756"/>
      <c r="G57" s="756"/>
    </row>
    <row r="58" spans="1:7">
      <c r="A58" s="98"/>
      <c r="B58" s="98"/>
      <c r="C58" s="756"/>
      <c r="D58" s="756"/>
      <c r="E58" s="756"/>
      <c r="F58" s="756"/>
      <c r="G58" s="756"/>
    </row>
    <row r="59" spans="1:7">
      <c r="A59" s="98"/>
      <c r="B59" s="98"/>
      <c r="C59" s="756"/>
      <c r="D59" s="756"/>
      <c r="E59" s="756"/>
      <c r="F59" s="756"/>
      <c r="G59" s="756"/>
    </row>
    <row r="60" spans="1:7">
      <c r="A60" s="98"/>
      <c r="B60" s="98"/>
      <c r="C60" s="756"/>
      <c r="D60" s="98"/>
      <c r="E60" s="98"/>
      <c r="F60" s="98"/>
      <c r="G60" s="98"/>
    </row>
    <row r="61" spans="1:7">
      <c r="A61" s="98"/>
      <c r="B61" s="98"/>
      <c r="C61" s="756"/>
      <c r="D61" s="98"/>
      <c r="E61" s="98"/>
      <c r="F61" s="98"/>
      <c r="G61" s="98"/>
    </row>
    <row r="62" spans="1:7">
      <c r="A62" s="98"/>
      <c r="B62" s="98"/>
      <c r="C62" s="756"/>
      <c r="D62" s="757"/>
      <c r="E62" s="757"/>
      <c r="F62" s="757"/>
      <c r="G62" s="757"/>
    </row>
    <row r="63" spans="1:7">
      <c r="A63" s="98"/>
      <c r="B63" s="98"/>
      <c r="C63" s="756"/>
      <c r="D63" s="757"/>
      <c r="E63" s="757"/>
      <c r="F63" s="757"/>
      <c r="G63" s="757"/>
    </row>
    <row r="64" spans="1:7">
      <c r="A64" s="98"/>
      <c r="B64" s="98"/>
      <c r="C64" s="756"/>
      <c r="D64" s="757"/>
      <c r="E64" s="757"/>
      <c r="F64" s="757"/>
      <c r="G64" s="757"/>
    </row>
    <row r="65" spans="1:7">
      <c r="A65" s="98"/>
      <c r="B65" s="98"/>
      <c r="C65" s="756"/>
      <c r="D65" s="757"/>
      <c r="E65" s="757"/>
      <c r="F65" s="757"/>
      <c r="G65" s="757"/>
    </row>
    <row r="66" spans="1:7">
      <c r="A66" s="98"/>
      <c r="B66" s="98"/>
      <c r="C66" s="756"/>
      <c r="D66" s="757"/>
      <c r="E66" s="757"/>
      <c r="F66" s="757"/>
      <c r="G66" s="757"/>
    </row>
    <row r="67" spans="1:7">
      <c r="A67" s="98"/>
      <c r="B67" s="98"/>
      <c r="C67" s="756"/>
      <c r="D67" s="757"/>
      <c r="E67" s="757"/>
      <c r="F67" s="757"/>
      <c r="G67" s="757"/>
    </row>
    <row r="68" spans="1:7">
      <c r="A68" s="98"/>
      <c r="B68" s="98"/>
      <c r="C68" s="757"/>
      <c r="D68" s="757"/>
      <c r="E68" s="757"/>
      <c r="F68" s="757"/>
      <c r="G68" s="757"/>
    </row>
    <row r="69" spans="1:7">
      <c r="A69" s="98"/>
      <c r="B69" s="98"/>
      <c r="C69" s="757"/>
      <c r="D69" s="757"/>
      <c r="E69" s="757"/>
      <c r="F69" s="757"/>
      <c r="G69" s="757"/>
    </row>
    <row r="70" spans="1:7">
      <c r="A70" s="98"/>
      <c r="B70" s="98"/>
      <c r="C70" s="757"/>
      <c r="D70" s="757"/>
      <c r="E70" s="757"/>
      <c r="F70" s="757"/>
      <c r="G70" s="757"/>
    </row>
    <row r="71" spans="1:7">
      <c r="A71" s="98"/>
      <c r="B71" s="98"/>
      <c r="C71" s="757"/>
      <c r="D71" s="757"/>
      <c r="E71" s="757"/>
      <c r="F71" s="757"/>
      <c r="G71" s="757"/>
    </row>
    <row r="72" spans="1:7">
      <c r="A72" s="98"/>
      <c r="B72" s="98"/>
      <c r="C72" s="757"/>
      <c r="D72" s="757"/>
      <c r="E72" s="757"/>
      <c r="F72" s="757"/>
      <c r="G72" s="757"/>
    </row>
    <row r="73" spans="1:7">
      <c r="A73" s="98"/>
      <c r="B73" s="98"/>
      <c r="C73" s="757"/>
      <c r="D73" s="757"/>
      <c r="E73" s="757"/>
      <c r="F73" s="757"/>
      <c r="G73" s="757"/>
    </row>
    <row r="74" spans="1:7">
      <c r="C74" s="757"/>
      <c r="D74" s="757"/>
      <c r="E74" s="757"/>
      <c r="F74" s="757"/>
      <c r="G74" s="757"/>
    </row>
    <row r="75" spans="1:7">
      <c r="C75" s="757"/>
      <c r="D75" s="757"/>
      <c r="E75" s="757"/>
      <c r="F75" s="757"/>
      <c r="G75" s="757"/>
    </row>
    <row r="76" spans="1:7">
      <c r="C76" s="757"/>
    </row>
    <row r="77" spans="1:7">
      <c r="C77" s="757"/>
    </row>
    <row r="78" spans="1:7">
      <c r="C78" s="757"/>
    </row>
    <row r="79" spans="1:7">
      <c r="C79" s="757"/>
    </row>
    <row r="80" spans="1:7">
      <c r="C80" s="757"/>
    </row>
  </sheetData>
  <mergeCells count="2">
    <mergeCell ref="C24:G24"/>
    <mergeCell ref="B25:B26"/>
  </mergeCells>
  <pageMargins left="0.7" right="0.7" top="0.75" bottom="0.75" header="0.3" footer="0.3"/>
  <pageSetup orientation="portrait"/>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8">
    <tabColor theme="6" tint="0.39997558519241921"/>
  </sheetPr>
  <dimension ref="A1:K109"/>
  <sheetViews>
    <sheetView zoomScale="75" zoomScaleNormal="75" zoomScalePageLayoutView="75" workbookViewId="0">
      <selection activeCell="E18" sqref="E18"/>
    </sheetView>
  </sheetViews>
  <sheetFormatPr defaultColWidth="8.6640625" defaultRowHeight="13.2"/>
  <cols>
    <col min="1" max="1" width="15.44140625" customWidth="1"/>
    <col min="2" max="2" width="33" customWidth="1"/>
    <col min="3" max="3" width="6.33203125" customWidth="1"/>
    <col min="4" max="4" width="26" customWidth="1"/>
    <col min="5" max="5" width="28.6640625" customWidth="1"/>
    <col min="6" max="6" width="6" customWidth="1"/>
    <col min="7" max="7" width="13.33203125" customWidth="1"/>
    <col min="8" max="8" width="32" customWidth="1"/>
    <col min="9" max="9" width="15" style="121" bestFit="1" customWidth="1"/>
  </cols>
  <sheetData>
    <row r="1" spans="1:11" ht="14.4">
      <c r="A1" s="1335" t="s">
        <v>807</v>
      </c>
      <c r="B1" s="3"/>
      <c r="C1" s="120"/>
      <c r="D1" s="3"/>
      <c r="E1" s="3"/>
      <c r="F1" s="3"/>
      <c r="G1" s="3"/>
      <c r="H1" s="3"/>
      <c r="I1" s="120"/>
      <c r="J1" s="3"/>
      <c r="K1" s="3"/>
    </row>
    <row r="2" spans="1:11">
      <c r="A2" s="3" t="s">
        <v>764</v>
      </c>
      <c r="B2" s="3"/>
      <c r="C2" s="120"/>
      <c r="D2" s="3"/>
      <c r="E2" s="3"/>
      <c r="F2" s="3"/>
      <c r="G2" s="3"/>
      <c r="H2" s="3"/>
      <c r="I2" s="120"/>
      <c r="J2" s="3"/>
      <c r="K2" s="3"/>
    </row>
    <row r="3" spans="1:11">
      <c r="A3" s="3"/>
      <c r="B3" s="3"/>
      <c r="C3" s="120"/>
      <c r="D3" s="3"/>
      <c r="E3" s="3"/>
      <c r="F3" s="3"/>
      <c r="G3" s="3"/>
      <c r="H3" s="3"/>
      <c r="I3" s="120"/>
      <c r="J3" s="3"/>
      <c r="K3" s="3"/>
    </row>
    <row r="4" spans="1:11">
      <c r="A4" s="3"/>
      <c r="B4" s="3"/>
      <c r="C4" s="120"/>
      <c r="D4" s="3"/>
      <c r="E4" s="3"/>
      <c r="F4" s="3"/>
      <c r="G4" s="3"/>
      <c r="H4" s="3"/>
      <c r="I4" s="120"/>
      <c r="J4" s="3"/>
      <c r="K4" s="3"/>
    </row>
    <row r="5" spans="1:11">
      <c r="A5" s="3"/>
      <c r="B5" s="3"/>
      <c r="C5" s="120"/>
      <c r="D5" s="3"/>
      <c r="E5" s="3"/>
      <c r="F5" s="3"/>
      <c r="G5" s="3"/>
      <c r="H5" s="3"/>
      <c r="I5" s="120"/>
      <c r="J5" s="3"/>
      <c r="K5" s="3"/>
    </row>
    <row r="6" spans="1:11">
      <c r="A6" s="3"/>
      <c r="B6" s="3"/>
      <c r="C6" s="120"/>
      <c r="D6" s="3"/>
      <c r="E6" s="3"/>
      <c r="F6" s="3"/>
      <c r="G6" s="3"/>
      <c r="H6" s="3"/>
      <c r="I6" s="120"/>
      <c r="J6" s="3"/>
      <c r="K6" s="3"/>
    </row>
    <row r="7" spans="1:11">
      <c r="A7" s="3"/>
      <c r="B7" s="3"/>
      <c r="C7" s="120"/>
      <c r="D7" s="3"/>
      <c r="E7" s="3"/>
      <c r="F7" s="3"/>
      <c r="G7" s="3"/>
      <c r="H7" s="3"/>
      <c r="I7" s="120"/>
      <c r="J7" s="3"/>
      <c r="K7" s="3"/>
    </row>
    <row r="8" spans="1:11">
      <c r="A8" s="3"/>
      <c r="B8" s="3"/>
      <c r="C8" s="120"/>
      <c r="D8" s="3"/>
      <c r="E8" s="3"/>
      <c r="F8" s="3"/>
      <c r="G8" s="3"/>
      <c r="H8" s="3"/>
      <c r="I8" s="120"/>
      <c r="J8" s="3"/>
      <c r="K8" s="3"/>
    </row>
    <row r="9" spans="1:11">
      <c r="A9" s="3"/>
      <c r="B9" s="3"/>
      <c r="C9" s="120"/>
      <c r="D9" s="3"/>
      <c r="E9" s="3"/>
      <c r="F9" s="3"/>
      <c r="G9" s="3"/>
      <c r="H9" s="3"/>
      <c r="I9" s="120"/>
      <c r="J9" s="3"/>
      <c r="K9" s="3"/>
    </row>
    <row r="10" spans="1:11">
      <c r="A10" s="3"/>
      <c r="B10" s="3"/>
      <c r="C10" s="120"/>
      <c r="D10" s="3"/>
      <c r="E10" s="3"/>
      <c r="F10" s="3"/>
      <c r="G10" s="3"/>
      <c r="H10" s="3"/>
      <c r="I10" s="120"/>
      <c r="J10" s="3"/>
      <c r="K10" s="3"/>
    </row>
    <row r="11" spans="1:11">
      <c r="A11" s="3"/>
      <c r="B11" s="3"/>
      <c r="C11" s="120"/>
      <c r="D11" s="3"/>
      <c r="E11" s="3"/>
      <c r="F11" s="3"/>
      <c r="G11" s="3"/>
      <c r="H11" s="3"/>
      <c r="I11" s="120"/>
      <c r="J11" s="3"/>
      <c r="K11" s="3"/>
    </row>
    <row r="12" spans="1:11">
      <c r="A12" s="3"/>
      <c r="B12" s="3"/>
      <c r="C12" s="120"/>
      <c r="D12" s="3"/>
      <c r="E12" s="3"/>
      <c r="F12" s="3"/>
      <c r="G12" s="3"/>
      <c r="H12" s="3"/>
      <c r="I12" s="120"/>
      <c r="J12" s="3"/>
      <c r="K12" s="3"/>
    </row>
    <row r="13" spans="1:11">
      <c r="A13" s="3"/>
      <c r="B13" s="3"/>
      <c r="C13" s="120"/>
      <c r="D13" s="3"/>
      <c r="E13" s="3"/>
      <c r="F13" s="3"/>
      <c r="G13" s="3"/>
      <c r="H13" s="3"/>
      <c r="I13" s="120"/>
      <c r="J13" s="3"/>
      <c r="K13" s="3"/>
    </row>
    <row r="14" spans="1:11">
      <c r="A14" s="3"/>
      <c r="B14" s="3"/>
      <c r="C14" s="120"/>
      <c r="D14" s="3"/>
      <c r="E14" s="3"/>
      <c r="F14" s="3"/>
      <c r="G14" s="3"/>
      <c r="H14" s="3"/>
      <c r="I14" s="120"/>
      <c r="J14" s="3"/>
      <c r="K14" s="3"/>
    </row>
    <row r="15" spans="1:11">
      <c r="A15" s="3"/>
      <c r="B15" s="3"/>
      <c r="C15" s="120"/>
      <c r="D15" s="3"/>
      <c r="E15" s="3"/>
      <c r="F15" s="3"/>
      <c r="G15" s="3"/>
      <c r="H15" s="3"/>
      <c r="I15" s="120"/>
      <c r="J15" s="3"/>
      <c r="K15" s="3"/>
    </row>
    <row r="16" spans="1:11">
      <c r="A16" s="3"/>
      <c r="B16" s="3"/>
      <c r="C16" s="120"/>
      <c r="D16" s="3"/>
      <c r="E16" s="3"/>
      <c r="F16" s="3"/>
      <c r="G16" s="3"/>
      <c r="H16" s="3"/>
      <c r="I16" s="120"/>
      <c r="J16" s="3"/>
      <c r="K16" s="3"/>
    </row>
    <row r="17" spans="1:11">
      <c r="A17" s="3"/>
      <c r="B17" s="3"/>
      <c r="C17" s="120"/>
      <c r="D17" s="3"/>
      <c r="E17" s="3"/>
      <c r="F17" s="3"/>
      <c r="G17" s="3"/>
      <c r="H17" s="3"/>
      <c r="I17" s="120"/>
      <c r="J17" s="3"/>
      <c r="K17" s="3"/>
    </row>
    <row r="18" spans="1:11">
      <c r="A18" s="3"/>
      <c r="B18" s="3"/>
      <c r="C18" s="120"/>
      <c r="D18" s="3"/>
      <c r="E18" s="3"/>
      <c r="F18" s="3"/>
      <c r="G18" s="3"/>
      <c r="H18" s="3"/>
      <c r="I18" s="120"/>
      <c r="J18" s="3"/>
      <c r="K18" s="3"/>
    </row>
    <row r="19" spans="1:11">
      <c r="A19" s="3"/>
      <c r="B19" s="3"/>
      <c r="C19" s="120"/>
      <c r="D19" s="3"/>
      <c r="E19" s="3"/>
      <c r="F19" s="3"/>
      <c r="G19" s="3"/>
      <c r="H19" s="3"/>
      <c r="I19" s="120"/>
      <c r="J19" s="3"/>
      <c r="K19" s="3"/>
    </row>
    <row r="20" spans="1:11">
      <c r="A20" s="3"/>
      <c r="B20" s="3"/>
      <c r="C20" s="120"/>
      <c r="D20" s="3"/>
      <c r="E20" s="3"/>
      <c r="F20" s="3"/>
      <c r="G20" s="3"/>
      <c r="H20" s="3"/>
      <c r="I20" s="120"/>
      <c r="J20" s="3"/>
      <c r="K20" s="3"/>
    </row>
    <row r="21" spans="1:11">
      <c r="A21" s="3"/>
      <c r="B21" s="3"/>
      <c r="C21" s="120"/>
      <c r="D21" s="3"/>
      <c r="E21" s="3"/>
      <c r="F21" s="3"/>
      <c r="G21" s="3"/>
      <c r="H21" s="3"/>
      <c r="I21" s="120"/>
      <c r="J21" s="3"/>
      <c r="K21" s="3"/>
    </row>
    <row r="22" spans="1:11">
      <c r="A22" s="3"/>
      <c r="B22" s="3"/>
      <c r="C22" s="120"/>
      <c r="D22" s="3"/>
      <c r="E22" s="3"/>
      <c r="F22" s="3"/>
      <c r="G22" s="3"/>
      <c r="H22" s="3"/>
      <c r="I22" s="120"/>
      <c r="J22" s="3"/>
      <c r="K22" s="3"/>
    </row>
    <row r="23" spans="1:11">
      <c r="A23" s="107" t="s">
        <v>776</v>
      </c>
      <c r="B23" s="3"/>
      <c r="C23" s="120"/>
      <c r="D23" s="3"/>
      <c r="E23" s="3"/>
      <c r="F23" s="3"/>
      <c r="G23" s="3"/>
      <c r="H23" s="3"/>
      <c r="I23" s="120"/>
      <c r="J23" s="3"/>
      <c r="K23" s="3"/>
    </row>
    <row r="24" spans="1:11">
      <c r="A24" s="106" t="s">
        <v>673</v>
      </c>
      <c r="B24" s="3"/>
      <c r="C24" s="120"/>
      <c r="D24" s="3"/>
      <c r="E24" s="3"/>
      <c r="F24" s="3"/>
      <c r="G24" s="3"/>
      <c r="H24" s="3"/>
      <c r="I24" s="120"/>
      <c r="J24" s="3"/>
      <c r="K24" s="3"/>
    </row>
    <row r="25" spans="1:11">
      <c r="H25" s="120"/>
      <c r="J25" s="3"/>
      <c r="K25" s="3"/>
    </row>
    <row r="26" spans="1:11" s="154" customFormat="1" ht="36" customHeight="1">
      <c r="A26" s="1555" t="s">
        <v>806</v>
      </c>
      <c r="B26" s="1556"/>
      <c r="C26" s="152"/>
      <c r="D26" s="1557" t="s">
        <v>805</v>
      </c>
      <c r="E26" s="1558"/>
      <c r="F26" s="152"/>
      <c r="G26" s="1557" t="s">
        <v>804</v>
      </c>
      <c r="H26" s="1558"/>
      <c r="I26" s="153"/>
      <c r="J26" s="152"/>
      <c r="K26" s="152"/>
    </row>
    <row r="27" spans="1:11">
      <c r="A27" t="s">
        <v>35</v>
      </c>
      <c r="B27" s="340">
        <v>587.33699999999999</v>
      </c>
      <c r="C27" s="5"/>
      <c r="D27" s="342" t="s">
        <v>131</v>
      </c>
      <c r="E27" s="340">
        <v>1556.92</v>
      </c>
      <c r="F27" s="5"/>
      <c r="G27" s="50" t="s">
        <v>69</v>
      </c>
      <c r="H27" s="343">
        <v>2171.8325289999998</v>
      </c>
      <c r="I27" s="339"/>
      <c r="J27" s="3"/>
      <c r="K27" s="3"/>
    </row>
    <row r="28" spans="1:11">
      <c r="A28" t="s">
        <v>18</v>
      </c>
      <c r="B28" s="341">
        <v>527.66899999999998</v>
      </c>
      <c r="C28" s="5"/>
      <c r="D28" s="44" t="s">
        <v>134</v>
      </c>
      <c r="E28" s="341">
        <v>318.27999999999997</v>
      </c>
      <c r="F28" s="5"/>
      <c r="G28" s="81" t="s">
        <v>65</v>
      </c>
      <c r="H28" s="344">
        <v>150.11039199999999</v>
      </c>
      <c r="I28" s="339"/>
      <c r="J28" s="3"/>
      <c r="K28" s="3"/>
    </row>
    <row r="29" spans="1:11">
      <c r="A29" t="s">
        <v>33</v>
      </c>
      <c r="B29" s="341">
        <v>455.38299999999998</v>
      </c>
      <c r="C29" s="5"/>
      <c r="D29" s="44" t="s">
        <v>138</v>
      </c>
      <c r="E29" s="341">
        <v>262.93700000000001</v>
      </c>
      <c r="F29" s="5"/>
      <c r="G29" s="81" t="s">
        <v>137</v>
      </c>
      <c r="H29" s="344">
        <v>141.80604099999999</v>
      </c>
      <c r="I29" s="339"/>
      <c r="J29" s="3"/>
      <c r="K29" s="3"/>
    </row>
    <row r="30" spans="1:11">
      <c r="A30" t="s">
        <v>32</v>
      </c>
      <c r="B30" s="341">
        <v>272.42899999999997</v>
      </c>
      <c r="C30" s="5"/>
      <c r="D30" s="44" t="s">
        <v>151</v>
      </c>
      <c r="E30" s="341">
        <v>150.11000000000001</v>
      </c>
      <c r="F30" s="5"/>
      <c r="G30" s="81" t="s">
        <v>135</v>
      </c>
      <c r="H30" s="344">
        <v>133.40273400000001</v>
      </c>
      <c r="I30" s="339"/>
      <c r="J30" s="3"/>
      <c r="K30" s="3"/>
    </row>
    <row r="31" spans="1:11">
      <c r="A31" t="s">
        <v>28</v>
      </c>
      <c r="B31" s="341">
        <v>192.50899999999999</v>
      </c>
      <c r="C31" s="5"/>
      <c r="D31" s="44" t="s">
        <v>143</v>
      </c>
      <c r="E31" s="341">
        <v>141.80600000000001</v>
      </c>
      <c r="F31" s="5"/>
      <c r="G31" s="81" t="s">
        <v>133</v>
      </c>
      <c r="H31" s="344">
        <v>128.395184</v>
      </c>
      <c r="I31" s="339"/>
      <c r="J31" s="3"/>
      <c r="K31" s="3"/>
    </row>
    <row r="32" spans="1:11">
      <c r="A32" t="s">
        <v>15</v>
      </c>
      <c r="B32" s="341">
        <v>157.84299999999999</v>
      </c>
      <c r="C32" s="5"/>
      <c r="D32" s="44" t="s">
        <v>141</v>
      </c>
      <c r="E32" s="341">
        <v>133.40299999999999</v>
      </c>
      <c r="F32" s="5"/>
      <c r="G32" s="81" t="s">
        <v>163</v>
      </c>
      <c r="H32" s="344">
        <v>76.910991999999993</v>
      </c>
      <c r="I32" s="339"/>
      <c r="J32" s="3"/>
      <c r="K32" s="3"/>
    </row>
    <row r="33" spans="1:11">
      <c r="A33" t="s">
        <v>34</v>
      </c>
      <c r="B33" s="341">
        <v>152.161</v>
      </c>
      <c r="C33" s="5"/>
      <c r="D33" s="44" t="s">
        <v>132</v>
      </c>
      <c r="E33" s="341">
        <v>127.667</v>
      </c>
      <c r="F33" s="5"/>
      <c r="G33" s="81" t="s">
        <v>144</v>
      </c>
      <c r="H33" s="344">
        <v>59.793064999999999</v>
      </c>
      <c r="I33" s="339"/>
      <c r="J33" s="3"/>
      <c r="K33" s="3"/>
    </row>
    <row r="34" spans="1:11">
      <c r="A34" t="s">
        <v>161</v>
      </c>
      <c r="B34" s="341">
        <v>149.911</v>
      </c>
      <c r="C34" s="5"/>
      <c r="D34" s="44" t="s">
        <v>170</v>
      </c>
      <c r="E34" s="341">
        <v>76.911000000000001</v>
      </c>
      <c r="F34" s="5"/>
      <c r="G34" s="81" t="s">
        <v>139</v>
      </c>
      <c r="H34" s="344">
        <v>42.454678999999999</v>
      </c>
      <c r="I34" s="339"/>
      <c r="J34" s="3"/>
      <c r="K34" s="3"/>
    </row>
    <row r="35" spans="1:11">
      <c r="A35" t="s">
        <v>145</v>
      </c>
      <c r="B35" s="341">
        <v>130.59899999999999</v>
      </c>
      <c r="C35" s="5"/>
      <c r="D35" s="44" t="s">
        <v>150</v>
      </c>
      <c r="E35" s="341">
        <v>59.792999999999999</v>
      </c>
      <c r="F35" s="5"/>
      <c r="G35" s="81" t="s">
        <v>107</v>
      </c>
      <c r="H35" s="344">
        <v>38.491942999999999</v>
      </c>
      <c r="I35" s="339"/>
      <c r="J35" s="3"/>
      <c r="K35" s="3"/>
    </row>
    <row r="36" spans="1:11">
      <c r="A36" t="s">
        <v>140</v>
      </c>
      <c r="B36" s="341">
        <v>128.595</v>
      </c>
      <c r="C36" s="5"/>
      <c r="D36" s="44" t="s">
        <v>146</v>
      </c>
      <c r="E36" s="341">
        <v>42.454999999999998</v>
      </c>
      <c r="F36" s="5"/>
      <c r="G36" s="81" t="s">
        <v>112</v>
      </c>
      <c r="H36" s="344">
        <v>21.601800999999998</v>
      </c>
      <c r="I36" s="339"/>
      <c r="J36" s="3"/>
      <c r="K36" s="3"/>
    </row>
    <row r="37" spans="1:11">
      <c r="A37" t="s">
        <v>19</v>
      </c>
      <c r="B37" s="341">
        <v>102.33199999999999</v>
      </c>
      <c r="C37" s="5"/>
      <c r="D37" s="44" t="s">
        <v>189</v>
      </c>
      <c r="E37" s="341">
        <v>38.491999999999997</v>
      </c>
      <c r="F37" s="5"/>
      <c r="G37" s="81" t="s">
        <v>175</v>
      </c>
      <c r="H37" s="344">
        <v>19.303018000000002</v>
      </c>
      <c r="I37" s="339"/>
      <c r="J37" s="3"/>
      <c r="K37" s="3"/>
    </row>
    <row r="38" spans="1:11">
      <c r="A38" t="s">
        <v>40</v>
      </c>
      <c r="B38" s="341">
        <v>47.128</v>
      </c>
      <c r="C38" s="5"/>
      <c r="D38" s="44" t="s">
        <v>136</v>
      </c>
      <c r="E38" s="341">
        <v>31.116</v>
      </c>
      <c r="F38" s="5"/>
      <c r="G38" s="81" t="s">
        <v>142</v>
      </c>
      <c r="H38" s="344">
        <v>29.024972000000002</v>
      </c>
      <c r="I38" s="339"/>
      <c r="J38" s="3"/>
      <c r="K38" s="3"/>
    </row>
    <row r="39" spans="1:11">
      <c r="A39" t="s">
        <v>26</v>
      </c>
      <c r="B39" s="341">
        <v>46.137</v>
      </c>
      <c r="C39" s="5"/>
      <c r="D39" s="44" t="s">
        <v>153</v>
      </c>
      <c r="E39" s="341">
        <v>21.602</v>
      </c>
      <c r="F39" s="5"/>
      <c r="G39" s="81" t="s">
        <v>148</v>
      </c>
      <c r="H39" s="344">
        <v>18.185925999999998</v>
      </c>
      <c r="I39" s="339"/>
      <c r="J39" s="3"/>
      <c r="K39" s="3"/>
    </row>
    <row r="40" spans="1:11">
      <c r="A40" t="s">
        <v>149</v>
      </c>
      <c r="B40" s="341">
        <v>39.067</v>
      </c>
      <c r="C40" s="5"/>
      <c r="D40" s="44" t="s">
        <v>183</v>
      </c>
      <c r="E40" s="341">
        <v>19.303000000000001</v>
      </c>
      <c r="F40" s="5"/>
      <c r="G40" s="81" t="s">
        <v>111</v>
      </c>
      <c r="H40" s="758">
        <v>7.0937150000000004</v>
      </c>
      <c r="I40" s="339"/>
      <c r="J40" s="3"/>
      <c r="K40" s="3"/>
    </row>
    <row r="41" spans="1:11">
      <c r="A41" t="s">
        <v>674</v>
      </c>
      <c r="B41" s="341">
        <v>16.649999999999999</v>
      </c>
      <c r="C41" s="5"/>
      <c r="D41" s="44" t="s">
        <v>159</v>
      </c>
      <c r="E41" s="341">
        <v>18.634</v>
      </c>
      <c r="F41" s="5"/>
      <c r="G41" s="81" t="s">
        <v>152</v>
      </c>
      <c r="H41" s="758">
        <v>6.6484310000000004</v>
      </c>
      <c r="I41" s="339"/>
      <c r="J41" s="3"/>
      <c r="K41" s="3"/>
    </row>
    <row r="42" spans="1:11">
      <c r="A42" t="s">
        <v>27</v>
      </c>
      <c r="B42" s="341">
        <v>15.971</v>
      </c>
      <c r="C42" s="5"/>
      <c r="D42" s="44" t="s">
        <v>155</v>
      </c>
      <c r="E42" s="341">
        <v>12.071999999999999</v>
      </c>
      <c r="F42" s="5"/>
      <c r="G42" s="81" t="s">
        <v>106</v>
      </c>
      <c r="H42" s="758">
        <v>2.4653269999999998</v>
      </c>
      <c r="I42" s="339"/>
      <c r="J42" s="3"/>
      <c r="K42" s="3"/>
    </row>
    <row r="43" spans="1:11">
      <c r="A43" t="s">
        <v>156</v>
      </c>
      <c r="B43" s="341">
        <v>8.7349999999999994</v>
      </c>
      <c r="C43" s="5"/>
      <c r="D43" s="44" t="s">
        <v>147</v>
      </c>
      <c r="E43" s="341">
        <v>10.128</v>
      </c>
      <c r="F43" s="5"/>
      <c r="G43" s="81" t="s">
        <v>169</v>
      </c>
      <c r="H43" s="758">
        <v>2.362727</v>
      </c>
      <c r="I43" s="339"/>
      <c r="J43" s="3"/>
      <c r="K43" s="3"/>
    </row>
    <row r="44" spans="1:11">
      <c r="A44" t="s">
        <v>16</v>
      </c>
      <c r="B44" s="759">
        <v>6.8460000000000001</v>
      </c>
      <c r="C44" s="5"/>
      <c r="D44" s="44" t="s">
        <v>176</v>
      </c>
      <c r="E44" s="762">
        <v>7.0940000000000003</v>
      </c>
      <c r="F44" s="5"/>
      <c r="G44" s="81" t="s">
        <v>173</v>
      </c>
      <c r="H44" s="758">
        <v>2.3062</v>
      </c>
      <c r="I44" s="339"/>
      <c r="J44" s="3"/>
      <c r="K44" s="3"/>
    </row>
    <row r="45" spans="1:11">
      <c r="A45" t="s">
        <v>30</v>
      </c>
      <c r="B45" s="759">
        <v>4.6429999999999998</v>
      </c>
      <c r="C45" s="5"/>
      <c r="D45" s="44" t="s">
        <v>157</v>
      </c>
      <c r="E45" s="762">
        <v>5.2919999999999998</v>
      </c>
      <c r="F45" s="5"/>
      <c r="G45" s="81" t="s">
        <v>154</v>
      </c>
      <c r="H45" s="758">
        <v>2.2815949999999998</v>
      </c>
      <c r="I45" s="339"/>
      <c r="J45" s="3"/>
      <c r="K45" s="3"/>
    </row>
    <row r="46" spans="1:11">
      <c r="A46" t="s">
        <v>158</v>
      </c>
      <c r="B46" s="760">
        <v>3.3050000000000002</v>
      </c>
      <c r="C46" s="5"/>
      <c r="D46" s="44" t="s">
        <v>190</v>
      </c>
      <c r="E46" s="762">
        <v>4.7160000000000002</v>
      </c>
      <c r="F46" s="5"/>
      <c r="G46" s="81" t="s">
        <v>160</v>
      </c>
      <c r="H46" s="758">
        <v>2.2126000000000001</v>
      </c>
      <c r="I46" s="339"/>
      <c r="J46" s="3"/>
      <c r="K46" s="3"/>
    </row>
    <row r="47" spans="1:11">
      <c r="A47" t="s">
        <v>675</v>
      </c>
      <c r="B47" s="760">
        <v>3.2719999999999998</v>
      </c>
      <c r="C47" s="5"/>
      <c r="D47" s="44" t="s">
        <v>179</v>
      </c>
      <c r="E47" s="762">
        <v>2.5790000000000002</v>
      </c>
      <c r="F47" s="5"/>
      <c r="G47" s="81" t="s">
        <v>113</v>
      </c>
      <c r="H47" s="758">
        <v>2.1753840000000002</v>
      </c>
      <c r="I47" s="339"/>
      <c r="J47" s="3"/>
      <c r="K47" s="3"/>
    </row>
    <row r="48" spans="1:11">
      <c r="A48" t="s">
        <v>57</v>
      </c>
      <c r="B48" s="760">
        <v>2.58</v>
      </c>
      <c r="C48" s="5"/>
      <c r="D48" s="44" t="s">
        <v>186</v>
      </c>
      <c r="E48" s="762">
        <v>2.4649999999999999</v>
      </c>
      <c r="F48" s="5"/>
      <c r="G48" s="81" t="s">
        <v>171</v>
      </c>
      <c r="H48" s="758">
        <v>2.0843310000000002</v>
      </c>
      <c r="I48" s="339"/>
      <c r="J48" s="3"/>
      <c r="K48" s="3"/>
    </row>
    <row r="49" spans="1:11">
      <c r="A49" t="s">
        <v>167</v>
      </c>
      <c r="B49" s="760">
        <v>2.3340000000000001</v>
      </c>
      <c r="C49" s="5"/>
      <c r="D49" s="44" t="s">
        <v>178</v>
      </c>
      <c r="E49" s="762">
        <v>2.363</v>
      </c>
      <c r="F49" s="5"/>
      <c r="G49" s="81" t="s">
        <v>165</v>
      </c>
      <c r="H49" s="758">
        <v>1.7873509999999999</v>
      </c>
      <c r="I49" s="339"/>
      <c r="J49" s="3"/>
      <c r="K49" s="3"/>
    </row>
    <row r="50" spans="1:11">
      <c r="A50" t="s">
        <v>676</v>
      </c>
      <c r="B50" s="760">
        <v>2.2290000000000001</v>
      </c>
      <c r="C50" s="5"/>
      <c r="D50" s="44" t="s">
        <v>181</v>
      </c>
      <c r="E50" s="762">
        <v>2.306</v>
      </c>
      <c r="F50" s="5"/>
      <c r="G50" s="81" t="s">
        <v>329</v>
      </c>
      <c r="H50" s="758">
        <v>0.72414699999999999</v>
      </c>
      <c r="I50" s="339"/>
      <c r="J50" s="3"/>
      <c r="K50" s="3"/>
    </row>
    <row r="51" spans="1:11">
      <c r="A51" t="s">
        <v>23</v>
      </c>
      <c r="B51" s="760">
        <v>2.0739999999999998</v>
      </c>
      <c r="C51" s="5"/>
      <c r="D51" s="44" t="s">
        <v>162</v>
      </c>
      <c r="E51" s="762">
        <v>2.282</v>
      </c>
      <c r="F51" s="5"/>
      <c r="G51" s="81" t="s">
        <v>67</v>
      </c>
      <c r="H51" s="758">
        <v>0.273198</v>
      </c>
      <c r="I51" s="339"/>
      <c r="J51" s="3"/>
      <c r="K51" s="3"/>
    </row>
    <row r="52" spans="1:11">
      <c r="A52" t="s">
        <v>803</v>
      </c>
      <c r="B52" s="760">
        <v>2.0070000000000001</v>
      </c>
      <c r="C52" s="5"/>
      <c r="D52" s="44" t="s">
        <v>168</v>
      </c>
      <c r="E52" s="762">
        <v>2.2130000000000001</v>
      </c>
      <c r="F52" s="5"/>
      <c r="G52" s="81" t="s">
        <v>185</v>
      </c>
      <c r="H52" s="758">
        <v>0.209283</v>
      </c>
      <c r="I52" s="339"/>
      <c r="J52" s="3"/>
      <c r="K52" s="3"/>
    </row>
    <row r="53" spans="1:11">
      <c r="A53" s="46" t="s">
        <v>200</v>
      </c>
      <c r="B53" s="763">
        <v>4.4320000000000004</v>
      </c>
      <c r="C53" s="5"/>
      <c r="D53" s="44" t="s">
        <v>802</v>
      </c>
      <c r="E53" s="762">
        <v>2.1749999999999998</v>
      </c>
      <c r="F53" s="5"/>
      <c r="G53" s="81" t="s">
        <v>182</v>
      </c>
      <c r="H53" s="758">
        <v>0.11353000000000001</v>
      </c>
      <c r="I53" s="339"/>
      <c r="J53" s="3"/>
      <c r="K53" s="3"/>
    </row>
    <row r="54" spans="1:11">
      <c r="A54" s="5"/>
      <c r="B54" s="157"/>
      <c r="C54" s="5"/>
      <c r="D54" s="44" t="s">
        <v>180</v>
      </c>
      <c r="E54" s="762">
        <v>2.0840000000000001</v>
      </c>
      <c r="F54" s="5"/>
      <c r="G54" s="81" t="s">
        <v>177</v>
      </c>
      <c r="H54" s="758">
        <v>9.1744999999999993E-2</v>
      </c>
      <c r="I54" s="339"/>
      <c r="J54" s="3"/>
      <c r="K54" s="3"/>
    </row>
    <row r="55" spans="1:11">
      <c r="A55" s="5"/>
      <c r="B55" s="764"/>
      <c r="C55" s="5"/>
      <c r="D55" s="44" t="s">
        <v>174</v>
      </c>
      <c r="E55" s="762">
        <v>1.7869999999999999</v>
      </c>
      <c r="F55" s="5"/>
      <c r="G55" s="81" t="s">
        <v>104</v>
      </c>
      <c r="H55" s="761">
        <v>2.6155000000000001E-2</v>
      </c>
      <c r="I55" s="339"/>
      <c r="J55" s="3"/>
      <c r="K55" s="3"/>
    </row>
    <row r="56" spans="1:11">
      <c r="A56" s="5"/>
      <c r="B56" s="764"/>
      <c r="C56" s="5"/>
      <c r="D56" s="44" t="s">
        <v>172</v>
      </c>
      <c r="E56" s="762">
        <v>1.3979999999999999</v>
      </c>
      <c r="F56" s="5"/>
      <c r="G56" s="81" t="s">
        <v>187</v>
      </c>
      <c r="H56" s="761">
        <v>6.6010000000000001E-3</v>
      </c>
      <c r="I56" s="339"/>
      <c r="J56" s="3"/>
      <c r="K56" s="3"/>
    </row>
    <row r="57" spans="1:11">
      <c r="A57" s="5"/>
      <c r="B57" s="764"/>
      <c r="C57" s="5"/>
      <c r="D57" s="44" t="s">
        <v>801</v>
      </c>
      <c r="E57" s="762">
        <v>1.3560000000000001</v>
      </c>
      <c r="F57" s="5"/>
      <c r="G57" s="95" t="s">
        <v>63</v>
      </c>
      <c r="H57" s="1113">
        <v>2.2439999999999999E-3</v>
      </c>
      <c r="I57" s="339"/>
      <c r="J57" s="3"/>
      <c r="K57" s="3"/>
    </row>
    <row r="58" spans="1:11">
      <c r="A58" s="5"/>
      <c r="B58" s="764"/>
      <c r="C58" s="5"/>
      <c r="D58" s="44" t="s">
        <v>191</v>
      </c>
      <c r="E58" s="765">
        <v>0.72799999999999998</v>
      </c>
      <c r="F58" s="5"/>
      <c r="G58" s="5"/>
      <c r="H58" s="157"/>
      <c r="I58" s="339"/>
      <c r="J58" s="3"/>
      <c r="K58" s="3"/>
    </row>
    <row r="59" spans="1:11">
      <c r="A59" s="5"/>
      <c r="B59" s="764"/>
      <c r="C59" s="5"/>
      <c r="D59" s="44" t="s">
        <v>677</v>
      </c>
      <c r="E59" s="765">
        <v>0.72399999999999998</v>
      </c>
      <c r="F59" s="5"/>
      <c r="G59" s="5"/>
      <c r="H59" s="157"/>
      <c r="I59" s="339"/>
      <c r="J59" s="3"/>
      <c r="K59" s="3"/>
    </row>
    <row r="60" spans="1:11">
      <c r="A60" s="5"/>
      <c r="B60" s="764"/>
      <c r="C60" s="5"/>
      <c r="D60" s="44" t="s">
        <v>164</v>
      </c>
      <c r="E60" s="765">
        <v>0.27300000000000002</v>
      </c>
      <c r="F60" s="5"/>
      <c r="G60" s="5"/>
      <c r="H60" s="157"/>
      <c r="I60" s="339"/>
      <c r="J60" s="3"/>
      <c r="K60" s="3"/>
    </row>
    <row r="61" spans="1:11">
      <c r="A61" s="5"/>
      <c r="B61" s="764"/>
      <c r="C61" s="5"/>
      <c r="D61" s="44" t="s">
        <v>188</v>
      </c>
      <c r="E61" s="765">
        <v>0.26300000000000001</v>
      </c>
      <c r="F61" s="5"/>
      <c r="G61" s="5"/>
      <c r="H61" s="157"/>
      <c r="I61" s="339"/>
      <c r="J61" s="3"/>
      <c r="K61" s="3"/>
    </row>
    <row r="62" spans="1:11">
      <c r="A62" s="5"/>
      <c r="B62" s="764"/>
      <c r="C62" s="5"/>
      <c r="D62" s="37" t="s">
        <v>194</v>
      </c>
      <c r="E62" s="766">
        <v>0.20899999999999999</v>
      </c>
      <c r="F62" s="5"/>
      <c r="G62" s="5"/>
      <c r="H62" s="157"/>
      <c r="I62" s="339"/>
      <c r="J62" s="3"/>
      <c r="K62" s="3"/>
    </row>
    <row r="63" spans="1:11">
      <c r="A63" s="5"/>
      <c r="B63" s="764"/>
      <c r="C63" s="5"/>
      <c r="D63" s="37" t="s">
        <v>192</v>
      </c>
      <c r="E63" s="766">
        <v>0.114</v>
      </c>
      <c r="F63" s="5"/>
      <c r="G63" s="5"/>
      <c r="H63" s="157"/>
      <c r="I63" s="339"/>
      <c r="J63" s="3"/>
      <c r="K63" s="3"/>
    </row>
    <row r="64" spans="1:11">
      <c r="A64" s="5"/>
      <c r="B64" s="764"/>
      <c r="C64" s="5"/>
      <c r="D64" s="37" t="s">
        <v>184</v>
      </c>
      <c r="E64" s="766">
        <v>9.1999999999999998E-2</v>
      </c>
      <c r="F64" s="5"/>
      <c r="G64" s="5"/>
      <c r="H64" s="157"/>
      <c r="I64" s="339"/>
      <c r="J64" s="3"/>
      <c r="K64" s="3"/>
    </row>
    <row r="65" spans="1:11">
      <c r="A65" s="5"/>
      <c r="B65" s="764"/>
      <c r="C65" s="5"/>
      <c r="D65" s="37" t="s">
        <v>193</v>
      </c>
      <c r="E65" s="766">
        <v>2.5999999999999999E-2</v>
      </c>
      <c r="F65" s="5"/>
      <c r="G65" s="5"/>
      <c r="H65" s="157"/>
      <c r="I65" s="339"/>
      <c r="J65" s="3"/>
      <c r="K65" s="3"/>
    </row>
    <row r="66" spans="1:11">
      <c r="A66" s="58"/>
      <c r="B66" s="764"/>
      <c r="C66" s="5"/>
      <c r="D66" s="81" t="s">
        <v>195</v>
      </c>
      <c r="E66" s="1112">
        <v>7.0000000000000001E-3</v>
      </c>
      <c r="F66" s="5"/>
      <c r="G66" s="5"/>
      <c r="H66" s="157"/>
      <c r="I66" s="339"/>
      <c r="J66" s="3"/>
      <c r="K66" s="3"/>
    </row>
    <row r="67" spans="1:11">
      <c r="A67" s="5"/>
      <c r="B67" s="764"/>
      <c r="C67" s="157"/>
      <c r="D67" s="95" t="s">
        <v>166</v>
      </c>
      <c r="E67" s="1111">
        <v>2E-3</v>
      </c>
      <c r="F67" s="5"/>
      <c r="G67" s="5"/>
      <c r="H67" s="157"/>
      <c r="I67" s="157"/>
      <c r="J67" s="3"/>
      <c r="K67" s="3"/>
    </row>
    <row r="68" spans="1:11">
      <c r="A68" s="5"/>
      <c r="B68" s="764"/>
      <c r="C68" s="157"/>
      <c r="D68" s="5"/>
      <c r="E68" s="5"/>
      <c r="F68" s="5"/>
      <c r="G68" s="5"/>
      <c r="H68" s="157"/>
      <c r="I68" s="157"/>
      <c r="J68" s="3"/>
      <c r="K68" s="3"/>
    </row>
    <row r="69" spans="1:11">
      <c r="A69" s="3"/>
      <c r="B69" s="764"/>
      <c r="C69" s="120"/>
      <c r="D69" s="3"/>
      <c r="E69" s="5"/>
      <c r="F69" s="3"/>
      <c r="G69" s="3"/>
      <c r="H69" s="157"/>
      <c r="I69" s="120"/>
      <c r="J69" s="3"/>
      <c r="K69" s="3"/>
    </row>
    <row r="70" spans="1:11">
      <c r="A70" s="3"/>
      <c r="B70" s="764"/>
      <c r="C70" s="120"/>
      <c r="D70" s="3"/>
      <c r="E70" s="5"/>
      <c r="F70" s="3"/>
      <c r="G70" s="3"/>
      <c r="H70" s="157"/>
      <c r="I70" s="120"/>
      <c r="J70" s="3"/>
      <c r="K70" s="3"/>
    </row>
    <row r="71" spans="1:11">
      <c r="A71" s="3"/>
      <c r="B71" s="764"/>
      <c r="C71" s="120"/>
      <c r="D71" s="3"/>
      <c r="E71" s="5"/>
      <c r="F71" s="3"/>
      <c r="G71" s="3"/>
      <c r="H71" s="157"/>
      <c r="I71" s="120"/>
      <c r="J71" s="3"/>
      <c r="K71" s="3"/>
    </row>
    <row r="72" spans="1:11">
      <c r="A72" s="3"/>
      <c r="B72" s="764"/>
      <c r="C72" s="120"/>
      <c r="D72" s="3"/>
      <c r="E72" s="5"/>
      <c r="F72" s="3"/>
      <c r="G72" s="3"/>
      <c r="H72" s="157"/>
      <c r="I72" s="120"/>
      <c r="J72" s="3"/>
      <c r="K72" s="3"/>
    </row>
    <row r="73" spans="1:11">
      <c r="A73" s="3"/>
      <c r="B73" s="764"/>
      <c r="C73" s="120"/>
      <c r="D73" s="3"/>
      <c r="E73" s="5"/>
      <c r="F73" s="3"/>
      <c r="G73" s="3"/>
      <c r="H73" s="157"/>
      <c r="I73" s="120"/>
      <c r="J73" s="3"/>
      <c r="K73" s="3"/>
    </row>
    <row r="74" spans="1:11">
      <c r="A74" s="3"/>
      <c r="B74" s="764"/>
      <c r="C74" s="120"/>
      <c r="D74" s="3"/>
      <c r="E74" s="5"/>
      <c r="F74" s="3"/>
      <c r="G74" s="3"/>
      <c r="H74" s="157"/>
      <c r="I74" s="120"/>
      <c r="J74" s="3"/>
      <c r="K74" s="3"/>
    </row>
    <row r="75" spans="1:11">
      <c r="A75" s="3"/>
      <c r="B75" s="764"/>
      <c r="C75" s="120"/>
      <c r="D75" s="3"/>
      <c r="E75" s="5"/>
      <c r="F75" s="3"/>
      <c r="G75" s="3"/>
      <c r="H75" s="157"/>
      <c r="I75" s="120"/>
      <c r="J75" s="3"/>
      <c r="K75" s="3"/>
    </row>
    <row r="76" spans="1:11">
      <c r="A76" s="3"/>
      <c r="B76" s="764"/>
      <c r="C76" s="120"/>
      <c r="D76" s="3"/>
      <c r="E76" s="5"/>
      <c r="F76" s="3"/>
      <c r="G76" s="3"/>
      <c r="H76" s="157"/>
      <c r="I76" s="120"/>
      <c r="J76" s="3"/>
      <c r="K76" s="3"/>
    </row>
    <row r="77" spans="1:11">
      <c r="A77" s="3"/>
      <c r="B77" s="764"/>
      <c r="C77" s="120"/>
      <c r="D77" s="3"/>
      <c r="E77" s="5"/>
      <c r="F77" s="3"/>
      <c r="G77" s="3"/>
      <c r="H77" s="157"/>
      <c r="I77" s="120"/>
      <c r="J77" s="3"/>
      <c r="K77" s="3"/>
    </row>
    <row r="78" spans="1:11">
      <c r="A78" s="3"/>
      <c r="B78" s="764"/>
      <c r="C78" s="120"/>
      <c r="D78" s="3"/>
      <c r="E78" s="5"/>
      <c r="F78" s="3"/>
      <c r="G78" s="3"/>
      <c r="H78" s="157"/>
      <c r="I78" s="120"/>
      <c r="J78" s="3"/>
      <c r="K78" s="3"/>
    </row>
    <row r="79" spans="1:11">
      <c r="A79" s="3"/>
      <c r="B79" s="764"/>
      <c r="C79" s="120"/>
      <c r="D79" s="3"/>
      <c r="E79" s="5"/>
      <c r="F79" s="3"/>
      <c r="G79" s="3"/>
      <c r="H79" s="157"/>
      <c r="I79" s="120"/>
      <c r="J79" s="3"/>
      <c r="K79" s="3"/>
    </row>
    <row r="80" spans="1:11">
      <c r="A80" s="3"/>
      <c r="B80" s="764"/>
      <c r="C80" s="120"/>
      <c r="D80" s="3"/>
      <c r="E80" s="5"/>
      <c r="F80" s="3"/>
      <c r="G80" s="3"/>
      <c r="H80" s="157"/>
      <c r="I80" s="120"/>
      <c r="J80" s="3"/>
      <c r="K80" s="3"/>
    </row>
    <row r="81" spans="1:11">
      <c r="A81" s="3"/>
      <c r="B81" s="764"/>
      <c r="C81" s="120"/>
      <c r="D81" s="3"/>
      <c r="E81" s="5"/>
      <c r="F81" s="3"/>
      <c r="G81" s="3"/>
      <c r="H81" s="157"/>
      <c r="I81" s="120"/>
      <c r="J81" s="3"/>
      <c r="K81" s="3"/>
    </row>
    <row r="82" spans="1:11">
      <c r="A82" s="3"/>
      <c r="B82" s="764"/>
      <c r="C82" s="120"/>
      <c r="D82" s="3"/>
      <c r="E82" s="5"/>
      <c r="F82" s="3"/>
      <c r="G82" s="3"/>
      <c r="H82" s="157"/>
      <c r="I82" s="120"/>
      <c r="J82" s="3"/>
      <c r="K82" s="3"/>
    </row>
    <row r="83" spans="1:11">
      <c r="A83" s="3"/>
      <c r="B83" s="764"/>
      <c r="C83" s="120"/>
      <c r="D83" s="3"/>
      <c r="E83" s="5"/>
      <c r="F83" s="3"/>
      <c r="G83" s="3"/>
      <c r="H83" s="157"/>
      <c r="I83" s="120"/>
      <c r="J83" s="3"/>
      <c r="K83" s="3"/>
    </row>
    <row r="84" spans="1:11">
      <c r="A84" s="3"/>
      <c r="B84" s="764"/>
      <c r="C84" s="120"/>
      <c r="D84" s="3"/>
      <c r="E84" s="5"/>
      <c r="F84" s="3"/>
      <c r="G84" s="3"/>
      <c r="H84" s="157"/>
      <c r="I84" s="120"/>
      <c r="J84" s="3"/>
      <c r="K84" s="3"/>
    </row>
    <row r="85" spans="1:11">
      <c r="A85" s="3"/>
      <c r="B85" s="764"/>
      <c r="C85" s="120"/>
      <c r="D85" s="3"/>
      <c r="E85" s="5"/>
      <c r="F85" s="3"/>
      <c r="G85" s="3"/>
      <c r="H85" s="157"/>
      <c r="I85" s="120"/>
      <c r="J85" s="3"/>
      <c r="K85" s="3"/>
    </row>
    <row r="86" spans="1:11">
      <c r="A86" s="3"/>
      <c r="B86" s="764"/>
      <c r="C86" s="120"/>
      <c r="D86" s="3"/>
      <c r="E86" s="5"/>
      <c r="F86" s="3"/>
      <c r="G86" s="3"/>
      <c r="H86" s="157"/>
      <c r="I86" s="120"/>
      <c r="J86" s="3"/>
      <c r="K86" s="3"/>
    </row>
    <row r="87" spans="1:11">
      <c r="A87" s="3"/>
      <c r="B87" s="764"/>
      <c r="C87" s="120"/>
      <c r="D87" s="3"/>
      <c r="E87" s="5"/>
      <c r="F87" s="3"/>
      <c r="G87" s="3"/>
      <c r="H87" s="157"/>
      <c r="I87" s="120"/>
      <c r="J87" s="3"/>
      <c r="K87" s="3"/>
    </row>
    <row r="88" spans="1:11">
      <c r="A88" s="3"/>
      <c r="B88" s="764"/>
      <c r="C88" s="120"/>
      <c r="D88" s="3"/>
      <c r="E88" s="5"/>
      <c r="F88" s="3"/>
      <c r="G88" s="3"/>
      <c r="H88" s="157"/>
      <c r="I88" s="120"/>
      <c r="J88" s="3"/>
      <c r="K88" s="3"/>
    </row>
    <row r="89" spans="1:11">
      <c r="A89" s="3"/>
      <c r="B89" s="764"/>
      <c r="C89" s="120"/>
      <c r="D89" s="3"/>
      <c r="E89" s="5"/>
      <c r="F89" s="3"/>
      <c r="G89" s="3"/>
      <c r="H89" s="157"/>
      <c r="I89" s="120"/>
      <c r="J89" s="3"/>
      <c r="K89" s="3"/>
    </row>
    <row r="90" spans="1:11">
      <c r="B90" s="764"/>
      <c r="E90" s="5"/>
      <c r="H90" s="157"/>
    </row>
    <row r="91" spans="1:11">
      <c r="B91" s="764"/>
      <c r="E91" s="5"/>
      <c r="H91" s="157"/>
    </row>
    <row r="92" spans="1:11">
      <c r="B92" s="764"/>
      <c r="E92" s="5"/>
      <c r="H92" s="157"/>
    </row>
    <row r="93" spans="1:11">
      <c r="B93" s="764"/>
      <c r="E93" s="5"/>
      <c r="H93" s="157"/>
    </row>
    <row r="94" spans="1:11">
      <c r="E94" s="5"/>
      <c r="H94" s="157"/>
    </row>
    <row r="95" spans="1:11">
      <c r="E95" s="5"/>
      <c r="H95" s="157"/>
    </row>
    <row r="96" spans="1:11">
      <c r="E96" s="5"/>
      <c r="H96" s="157"/>
    </row>
    <row r="97" spans="5:8">
      <c r="E97" s="5"/>
      <c r="H97" s="157"/>
    </row>
    <row r="98" spans="5:8">
      <c r="E98" s="5"/>
      <c r="H98" s="157"/>
    </row>
    <row r="99" spans="5:8">
      <c r="E99" s="5"/>
      <c r="H99" s="157"/>
    </row>
    <row r="100" spans="5:8">
      <c r="E100" s="5"/>
      <c r="H100" s="157"/>
    </row>
    <row r="101" spans="5:8">
      <c r="E101" s="5"/>
      <c r="H101" s="157"/>
    </row>
    <row r="102" spans="5:8">
      <c r="E102" s="5"/>
    </row>
    <row r="103" spans="5:8">
      <c r="E103" s="5"/>
    </row>
    <row r="104" spans="5:8">
      <c r="E104" s="5"/>
    </row>
    <row r="105" spans="5:8">
      <c r="E105" s="5"/>
    </row>
    <row r="106" spans="5:8">
      <c r="E106" s="5"/>
    </row>
    <row r="107" spans="5:8">
      <c r="E107" s="5"/>
    </row>
    <row r="108" spans="5:8">
      <c r="E108" s="5"/>
    </row>
    <row r="109" spans="5:8">
      <c r="E109" s="5"/>
    </row>
  </sheetData>
  <mergeCells count="3">
    <mergeCell ref="A26:B26"/>
    <mergeCell ref="D26:E26"/>
    <mergeCell ref="G26:H26"/>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7">
    <tabColor theme="6" tint="0.39997558519241921"/>
  </sheetPr>
  <dimension ref="A1:Z125"/>
  <sheetViews>
    <sheetView zoomScale="75" zoomScaleNormal="75" zoomScalePageLayoutView="75" workbookViewId="0"/>
  </sheetViews>
  <sheetFormatPr defaultColWidth="9.109375" defaultRowHeight="13.2"/>
  <cols>
    <col min="1" max="1" width="10" style="122" customWidth="1"/>
    <col min="2" max="2" width="29.6640625" style="112" customWidth="1"/>
    <col min="3" max="18" width="11.44140625" style="112" customWidth="1"/>
    <col min="19" max="19" width="13.44140625" style="112" bestFit="1" customWidth="1"/>
    <col min="20" max="21" width="9.109375" style="112"/>
    <col min="22" max="22" width="9.109375" style="112" customWidth="1"/>
    <col min="23" max="25" width="9.109375" style="112"/>
    <col min="26" max="27" width="9.109375" style="112" customWidth="1"/>
    <col min="28" max="16384" width="9.109375" style="112"/>
  </cols>
  <sheetData>
    <row r="1" spans="1:14" ht="14.4">
      <c r="A1" s="947" t="s">
        <v>205</v>
      </c>
    </row>
    <row r="2" spans="1:14" ht="14.4">
      <c r="A2" s="76"/>
    </row>
    <row r="3" spans="1:14" ht="14.4">
      <c r="A3" s="76"/>
    </row>
    <row r="4" spans="1:14" ht="14.4">
      <c r="A4" s="76"/>
    </row>
    <row r="5" spans="1:14" ht="14.4">
      <c r="A5" s="76"/>
    </row>
    <row r="6" spans="1:14" ht="14.4">
      <c r="A6" s="76"/>
    </row>
    <row r="7" spans="1:14" ht="14.4">
      <c r="A7" s="76"/>
    </row>
    <row r="8" spans="1:14" ht="14.4">
      <c r="A8" s="76"/>
    </row>
    <row r="9" spans="1:14" ht="14.4">
      <c r="A9" s="76"/>
    </row>
    <row r="10" spans="1:14" ht="14.4">
      <c r="A10" s="76"/>
    </row>
    <row r="11" spans="1:14" ht="14.4">
      <c r="A11" s="76"/>
    </row>
    <row r="12" spans="1:14" ht="14.4">
      <c r="A12" s="76"/>
    </row>
    <row r="13" spans="1:14" ht="14.4">
      <c r="A13" s="76"/>
    </row>
    <row r="14" spans="1:14" ht="14.4">
      <c r="A14" s="76"/>
    </row>
    <row r="15" spans="1:14" ht="14.4">
      <c r="A15" s="76"/>
    </row>
    <row r="16" spans="1:14" ht="14.4">
      <c r="A16" s="76"/>
      <c r="J16" s="1115"/>
      <c r="K16" s="1115"/>
      <c r="L16" s="1115"/>
      <c r="M16" s="1115"/>
      <c r="N16" s="1115"/>
    </row>
    <row r="17" spans="1:15" ht="14.4">
      <c r="A17" s="76"/>
      <c r="J17" s="1114"/>
      <c r="K17" s="1114"/>
      <c r="L17" s="1114"/>
      <c r="M17" s="1114"/>
      <c r="N17" s="1114"/>
    </row>
    <row r="18" spans="1:15" ht="14.4">
      <c r="A18" s="76"/>
      <c r="J18" s="69"/>
      <c r="K18" s="69"/>
      <c r="L18" s="69"/>
      <c r="M18" s="69"/>
      <c r="N18" s="69"/>
      <c r="O18" s="69"/>
    </row>
    <row r="19" spans="1:15" ht="14.4">
      <c r="A19" s="76"/>
      <c r="J19" s="69"/>
      <c r="K19" s="69"/>
      <c r="L19" s="69"/>
      <c r="M19" s="69"/>
      <c r="N19" s="69"/>
      <c r="O19" s="69"/>
    </row>
    <row r="20" spans="1:15" ht="14.4">
      <c r="A20" s="76"/>
      <c r="J20" s="69"/>
      <c r="K20" s="69"/>
      <c r="L20" s="69"/>
      <c r="M20" s="69"/>
      <c r="N20" s="69"/>
      <c r="O20" s="69"/>
    </row>
    <row r="21" spans="1:15" ht="14.4">
      <c r="A21" s="76"/>
      <c r="J21" s="69"/>
      <c r="K21" s="69"/>
      <c r="L21" s="69"/>
      <c r="M21" s="69"/>
      <c r="N21" s="69"/>
      <c r="O21" s="767"/>
    </row>
    <row r="22" spans="1:15" ht="14.4">
      <c r="A22" s="76"/>
      <c r="O22" s="767"/>
    </row>
    <row r="23" spans="1:15" ht="14.4">
      <c r="A23" s="76"/>
      <c r="O23" s="767"/>
    </row>
    <row r="24" spans="1:15" ht="14.4">
      <c r="A24" s="76"/>
      <c r="O24" s="767"/>
    </row>
    <row r="25" spans="1:15" ht="14.4">
      <c r="A25" s="76"/>
      <c r="O25" s="767"/>
    </row>
    <row r="26" spans="1:15" ht="14.4">
      <c r="A26" s="76"/>
      <c r="O26" s="69"/>
    </row>
    <row r="27" spans="1:15" ht="14.4">
      <c r="A27" s="76"/>
      <c r="O27" s="69"/>
    </row>
    <row r="28" spans="1:15" ht="14.4">
      <c r="A28" s="76"/>
      <c r="O28" s="69"/>
    </row>
    <row r="29" spans="1:15" ht="14.4">
      <c r="A29" s="76"/>
      <c r="O29" s="69"/>
    </row>
    <row r="30" spans="1:15" ht="14.4">
      <c r="A30" s="76"/>
      <c r="O30" s="69"/>
    </row>
    <row r="31" spans="1:15" ht="14.4">
      <c r="A31" s="76"/>
    </row>
    <row r="32" spans="1:15" ht="14.4">
      <c r="A32" s="76"/>
    </row>
    <row r="33" spans="1:26">
      <c r="A33" s="106" t="s">
        <v>673</v>
      </c>
    </row>
    <row r="34" spans="1:26" ht="14.4">
      <c r="A34" s="155"/>
    </row>
    <row r="35" spans="1:26">
      <c r="A35" s="122" t="s">
        <v>811</v>
      </c>
    </row>
    <row r="36" spans="1:26">
      <c r="C36" s="1107">
        <v>2005</v>
      </c>
      <c r="D36" s="1105">
        <v>2006</v>
      </c>
      <c r="E36" s="1105">
        <v>2007</v>
      </c>
      <c r="F36" s="1105">
        <v>2008</v>
      </c>
      <c r="G36" s="1105">
        <v>2009</v>
      </c>
      <c r="H36" s="1105">
        <v>2010</v>
      </c>
      <c r="I36" s="1105">
        <v>2011</v>
      </c>
      <c r="J36" s="1105">
        <v>2012</v>
      </c>
      <c r="K36" s="1105">
        <v>2013</v>
      </c>
      <c r="L36" s="1105">
        <v>2014</v>
      </c>
      <c r="M36" s="1105">
        <v>2015</v>
      </c>
      <c r="N36" s="1105">
        <v>2016</v>
      </c>
      <c r="O36" s="1105">
        <v>2017</v>
      </c>
      <c r="P36" s="1105">
        <v>2018</v>
      </c>
      <c r="Q36" s="1105">
        <v>2019</v>
      </c>
      <c r="R36" s="1105">
        <v>2020</v>
      </c>
      <c r="S36" s="1106">
        <v>2021</v>
      </c>
    </row>
    <row r="37" spans="1:26">
      <c r="B37" s="126" t="s">
        <v>199</v>
      </c>
      <c r="C37" s="768">
        <v>0.84404924869476472</v>
      </c>
      <c r="D37" s="769">
        <v>0.73291908317657339</v>
      </c>
      <c r="E37" s="769">
        <v>0.72744797064543554</v>
      </c>
      <c r="F37" s="769">
        <v>0.76926359914295317</v>
      </c>
      <c r="G37" s="769">
        <v>0.62804235584685808</v>
      </c>
      <c r="H37" s="769">
        <v>0.75601836593150784</v>
      </c>
      <c r="I37" s="769">
        <v>0.95694338952824887</v>
      </c>
      <c r="J37" s="769">
        <v>0.67216293340362321</v>
      </c>
      <c r="K37" s="769">
        <v>0.54018132486473514</v>
      </c>
      <c r="L37" s="769">
        <v>0.71779257002231822</v>
      </c>
      <c r="M37" s="769">
        <v>0.87295136255445716</v>
      </c>
      <c r="N37" s="769">
        <v>0.6729313165344204</v>
      </c>
      <c r="O37" s="769">
        <v>0.7242169278496261</v>
      </c>
      <c r="P37" s="769">
        <v>0.98187951061998235</v>
      </c>
      <c r="Q37" s="769">
        <v>0.74714532140399448</v>
      </c>
      <c r="R37" s="769">
        <v>0.42036861152182803</v>
      </c>
      <c r="S37" s="770">
        <v>0.71182489213466438</v>
      </c>
      <c r="Z37" s="771"/>
    </row>
    <row r="38" spans="1:26">
      <c r="B38" s="73" t="s">
        <v>197</v>
      </c>
      <c r="C38" s="768">
        <v>0.15562378015496148</v>
      </c>
      <c r="D38" s="769">
        <v>0.26620006247767075</v>
      </c>
      <c r="E38" s="769">
        <v>0.27195955408383177</v>
      </c>
      <c r="F38" s="769">
        <v>0.22959268535123273</v>
      </c>
      <c r="G38" s="769">
        <v>0.36375931036379505</v>
      </c>
      <c r="H38" s="769">
        <v>0.2367757867404118</v>
      </c>
      <c r="I38" s="769">
        <v>3.3951925134638315E-2</v>
      </c>
      <c r="J38" s="769">
        <v>0.31503582491431092</v>
      </c>
      <c r="K38" s="769">
        <v>0.43366913017036746</v>
      </c>
      <c r="L38" s="769">
        <v>0.27558257334290576</v>
      </c>
      <c r="M38" s="769">
        <v>0.12202259288670995</v>
      </c>
      <c r="N38" s="769">
        <v>0.30124185625331357</v>
      </c>
      <c r="O38" s="769">
        <v>0.25633386224591959</v>
      </c>
      <c r="P38" s="769">
        <v>5.0480465425171142E-3</v>
      </c>
      <c r="Q38" s="769">
        <v>0.20548476390037976</v>
      </c>
      <c r="R38" s="769">
        <v>0.46207999558007273</v>
      </c>
      <c r="S38" s="772">
        <v>0.11383816026065569</v>
      </c>
      <c r="Z38" s="771"/>
    </row>
    <row r="39" spans="1:26">
      <c r="B39" s="174" t="s">
        <v>202</v>
      </c>
      <c r="C39" s="768">
        <v>0</v>
      </c>
      <c r="D39" s="769">
        <v>0</v>
      </c>
      <c r="E39" s="769">
        <v>0</v>
      </c>
      <c r="F39" s="769">
        <v>1.9136404248017657E-6</v>
      </c>
      <c r="G39" s="769">
        <v>0</v>
      </c>
      <c r="H39" s="769">
        <v>1.2790025923003626E-3</v>
      </c>
      <c r="I39" s="769">
        <v>1.8878234901877042E-4</v>
      </c>
      <c r="J39" s="769">
        <v>6.4001734024055424E-3</v>
      </c>
      <c r="K39" s="769">
        <v>0</v>
      </c>
      <c r="L39" s="769">
        <v>0</v>
      </c>
      <c r="M39" s="769">
        <v>0</v>
      </c>
      <c r="N39" s="769">
        <v>2.2235066144820244E-3</v>
      </c>
      <c r="O39" s="769">
        <v>1.3849476640588417E-2</v>
      </c>
      <c r="P39" s="769">
        <v>1.4212537763802222E-3</v>
      </c>
      <c r="Q39" s="769">
        <v>2.6965934308093189E-3</v>
      </c>
      <c r="R39" s="769">
        <v>0.11214462220775419</v>
      </c>
      <c r="S39" s="772">
        <v>0.16644766083681356</v>
      </c>
      <c r="Z39" s="771"/>
    </row>
    <row r="40" spans="1:26">
      <c r="B40" s="174" t="s">
        <v>198</v>
      </c>
      <c r="C40" s="768">
        <v>3.1647350273239679E-4</v>
      </c>
      <c r="D40" s="769">
        <v>8.7917351516342279E-4</v>
      </c>
      <c r="E40" s="769">
        <v>5.9247527073274652E-4</v>
      </c>
      <c r="F40" s="769">
        <v>1.0250666100756415E-3</v>
      </c>
      <c r="G40" s="769">
        <v>8.0883693882877038E-3</v>
      </c>
      <c r="H40" s="769">
        <v>5.8621862685641441E-3</v>
      </c>
      <c r="I40" s="769">
        <v>8.8578993346022303E-3</v>
      </c>
      <c r="J40" s="769">
        <v>6.3909529889949459E-3</v>
      </c>
      <c r="K40" s="769">
        <v>2.6149544964897454E-2</v>
      </c>
      <c r="L40" s="769">
        <v>6.6248566347759134E-3</v>
      </c>
      <c r="M40" s="769">
        <v>5.0260445588329612E-3</v>
      </c>
      <c r="N40" s="769">
        <v>2.3603320597783889E-2</v>
      </c>
      <c r="O40" s="769">
        <v>5.5997332638658944E-3</v>
      </c>
      <c r="P40" s="769">
        <v>1.1651189061120126E-2</v>
      </c>
      <c r="Q40" s="769">
        <v>4.4673321264816636E-2</v>
      </c>
      <c r="R40" s="769">
        <v>5.4008079806285008E-3</v>
      </c>
      <c r="S40" s="772">
        <v>7.8791373943289146E-3</v>
      </c>
      <c r="Z40" s="771"/>
    </row>
    <row r="41" spans="1:26">
      <c r="B41" s="174" t="s">
        <v>200</v>
      </c>
      <c r="C41" s="768">
        <v>1.0497647541352073E-5</v>
      </c>
      <c r="D41" s="769">
        <v>1.680830592487581E-6</v>
      </c>
      <c r="E41" s="769">
        <v>0</v>
      </c>
      <c r="F41" s="769">
        <v>1.1673525531363804E-4</v>
      </c>
      <c r="G41" s="769">
        <v>1.0996440105914829E-4</v>
      </c>
      <c r="H41" s="769">
        <v>6.4658467215816806E-5</v>
      </c>
      <c r="I41" s="769">
        <v>5.8003653491844887E-5</v>
      </c>
      <c r="J41" s="769">
        <v>1.011529066541339E-5</v>
      </c>
      <c r="K41" s="769">
        <v>0</v>
      </c>
      <c r="L41" s="769">
        <v>0</v>
      </c>
      <c r="M41" s="769">
        <v>0</v>
      </c>
      <c r="N41" s="769">
        <v>0</v>
      </c>
      <c r="O41" s="769">
        <v>0</v>
      </c>
      <c r="P41" s="769">
        <v>0</v>
      </c>
      <c r="Q41" s="769">
        <v>0</v>
      </c>
      <c r="R41" s="769">
        <v>5.9627097165337872E-6</v>
      </c>
      <c r="S41" s="772">
        <v>1.0149373537493567E-5</v>
      </c>
      <c r="Z41" s="771"/>
    </row>
    <row r="42" spans="1:26">
      <c r="B42" s="773" t="s">
        <v>810</v>
      </c>
      <c r="C42" s="177">
        <v>0.66900000000000004</v>
      </c>
      <c r="D42" s="774">
        <v>1.627</v>
      </c>
      <c r="E42" s="774">
        <v>3.1080000000000001</v>
      </c>
      <c r="F42" s="774">
        <v>3.157</v>
      </c>
      <c r="G42" s="774">
        <v>2.8730000000000002</v>
      </c>
      <c r="H42" s="774">
        <v>1.518</v>
      </c>
      <c r="I42" s="774">
        <v>1.486</v>
      </c>
      <c r="J42" s="774">
        <v>1.151</v>
      </c>
      <c r="K42" s="774">
        <v>2.7E-2</v>
      </c>
      <c r="L42" s="774">
        <v>0.28999999999999998</v>
      </c>
      <c r="M42" s="774">
        <v>0.25900000000000001</v>
      </c>
      <c r="N42" s="774">
        <v>0.14399999999999999</v>
      </c>
      <c r="O42" s="774">
        <v>0.23100000000000001</v>
      </c>
      <c r="P42" s="774">
        <v>0.215</v>
      </c>
      <c r="Q42" s="774">
        <v>8.7999999999999995E-2</v>
      </c>
      <c r="R42" s="774">
        <v>1.161</v>
      </c>
      <c r="S42" s="178">
        <v>0.45300000000000001</v>
      </c>
    </row>
    <row r="43" spans="1:26" s="778" customFormat="1">
      <c r="A43" s="775"/>
      <c r="B43" s="776"/>
      <c r="C43" s="777"/>
      <c r="D43" s="777"/>
      <c r="E43" s="777"/>
      <c r="F43" s="777"/>
      <c r="G43" s="777"/>
      <c r="H43" s="777"/>
      <c r="I43" s="777"/>
      <c r="J43" s="777"/>
      <c r="K43" s="777"/>
      <c r="L43" s="777"/>
      <c r="M43" s="777"/>
      <c r="N43" s="777"/>
      <c r="O43" s="777"/>
      <c r="P43" s="777"/>
      <c r="Q43" s="777"/>
      <c r="R43" s="777"/>
      <c r="S43" s="777"/>
    </row>
    <row r="44" spans="1:26">
      <c r="A44" s="122" t="s">
        <v>220</v>
      </c>
    </row>
    <row r="45" spans="1:26">
      <c r="C45" s="1107">
        <v>2011</v>
      </c>
      <c r="D45" s="1105">
        <v>2012</v>
      </c>
      <c r="E45" s="1105">
        <v>2013</v>
      </c>
      <c r="F45" s="1105">
        <v>2014</v>
      </c>
      <c r="G45" s="1105">
        <v>2015</v>
      </c>
      <c r="H45" s="1105">
        <v>2016</v>
      </c>
      <c r="I45" s="1105">
        <v>2017</v>
      </c>
      <c r="J45" s="1105">
        <v>2018</v>
      </c>
      <c r="K45" s="1105">
        <v>2019</v>
      </c>
      <c r="L45" s="1105">
        <v>2020</v>
      </c>
      <c r="M45" s="1106">
        <v>2021</v>
      </c>
    </row>
    <row r="46" spans="1:26">
      <c r="B46" s="126" t="s">
        <v>197</v>
      </c>
      <c r="C46" s="779">
        <v>0.80485811672962215</v>
      </c>
      <c r="D46" s="780">
        <v>0.8116950503463215</v>
      </c>
      <c r="E46" s="780">
        <v>0.60956102184895777</v>
      </c>
      <c r="F46" s="780">
        <v>0.5630347861398749</v>
      </c>
      <c r="G46" s="780">
        <v>0.3924022454108051</v>
      </c>
      <c r="H46" s="780">
        <v>0.51531002012774296</v>
      </c>
      <c r="I46" s="780">
        <v>0.30090768668627793</v>
      </c>
      <c r="J46" s="780">
        <v>0.56320787030651409</v>
      </c>
      <c r="K46" s="780">
        <v>0.77203769538332345</v>
      </c>
      <c r="L46" s="780">
        <v>0.4807871282426775</v>
      </c>
      <c r="M46" s="781">
        <v>0.61560224238549266</v>
      </c>
    </row>
    <row r="47" spans="1:26">
      <c r="B47" s="73" t="s">
        <v>198</v>
      </c>
      <c r="C47" s="779">
        <v>0.16815894601402079</v>
      </c>
      <c r="D47" s="780">
        <v>0.13062344116425484</v>
      </c>
      <c r="E47" s="780">
        <v>0.36295645400905818</v>
      </c>
      <c r="F47" s="780">
        <v>0.17052781232797054</v>
      </c>
      <c r="G47" s="780">
        <v>0.3679983330510066</v>
      </c>
      <c r="H47" s="780">
        <v>0.16879075553514605</v>
      </c>
      <c r="I47" s="780">
        <v>0.35076885840322281</v>
      </c>
      <c r="J47" s="780">
        <v>0.31123592856578886</v>
      </c>
      <c r="K47" s="780">
        <v>0.16499797271319155</v>
      </c>
      <c r="L47" s="780">
        <v>0.28934900465066754</v>
      </c>
      <c r="M47" s="781">
        <v>0.30257408004005876</v>
      </c>
    </row>
    <row r="48" spans="1:26">
      <c r="B48" s="73" t="s">
        <v>199</v>
      </c>
      <c r="C48" s="779">
        <v>2.6982937256356993E-2</v>
      </c>
      <c r="D48" s="780">
        <v>5.0860040219523291E-2</v>
      </c>
      <c r="E48" s="780">
        <v>2.5756414091990261E-2</v>
      </c>
      <c r="F48" s="780">
        <v>0.2503306405107697</v>
      </c>
      <c r="G48" s="780">
        <v>0.23959942153818831</v>
      </c>
      <c r="H48" s="780">
        <v>0.31589922433711098</v>
      </c>
      <c r="I48" s="780">
        <v>0.34832345491049915</v>
      </c>
      <c r="J48" s="780">
        <v>0.12555620112769703</v>
      </c>
      <c r="K48" s="780">
        <v>6.1093751742730414E-2</v>
      </c>
      <c r="L48" s="780">
        <v>0.19469956945474298</v>
      </c>
      <c r="M48" s="781">
        <v>4.676479839778256E-2</v>
      </c>
      <c r="N48" s="111"/>
      <c r="O48" s="111"/>
    </row>
    <row r="49" spans="1:19">
      <c r="B49" s="73" t="s">
        <v>202</v>
      </c>
      <c r="C49" s="779">
        <v>0</v>
      </c>
      <c r="D49" s="780">
        <v>4.566471102522271E-3</v>
      </c>
      <c r="E49" s="780">
        <v>1.6900172017906227E-3</v>
      </c>
      <c r="F49" s="780">
        <v>1.6106761021385037E-2</v>
      </c>
      <c r="G49" s="780">
        <v>0</v>
      </c>
      <c r="H49" s="780">
        <v>0</v>
      </c>
      <c r="I49" s="780">
        <v>0</v>
      </c>
      <c r="J49" s="780">
        <v>0</v>
      </c>
      <c r="K49" s="780">
        <v>1.870580160754591E-3</v>
      </c>
      <c r="L49" s="780">
        <v>2.1596236093812178E-2</v>
      </c>
      <c r="M49" s="782">
        <v>3.5058879176665989E-2</v>
      </c>
      <c r="N49" s="111"/>
      <c r="O49" s="111"/>
    </row>
    <row r="50" spans="1:19">
      <c r="B50" s="175" t="s">
        <v>200</v>
      </c>
      <c r="C50" s="779">
        <v>0</v>
      </c>
      <c r="D50" s="780">
        <v>2.2549971673780922E-3</v>
      </c>
      <c r="E50" s="780">
        <v>3.6092848203161942E-5</v>
      </c>
      <c r="F50" s="780">
        <v>0</v>
      </c>
      <c r="G50" s="780">
        <v>0</v>
      </c>
      <c r="H50" s="780">
        <v>0</v>
      </c>
      <c r="I50" s="780">
        <v>0</v>
      </c>
      <c r="J50" s="780">
        <v>0</v>
      </c>
      <c r="K50" s="780">
        <v>0</v>
      </c>
      <c r="L50" s="780">
        <v>1.3568061558099753E-2</v>
      </c>
      <c r="M50" s="781">
        <v>0</v>
      </c>
      <c r="N50" s="111"/>
      <c r="O50" s="111"/>
    </row>
    <row r="51" spans="1:19">
      <c r="B51" s="175" t="s">
        <v>810</v>
      </c>
      <c r="C51" s="177">
        <v>0.53</v>
      </c>
      <c r="D51" s="774">
        <v>0.97299999999999998</v>
      </c>
      <c r="E51" s="774">
        <v>0.115</v>
      </c>
      <c r="F51" s="774">
        <v>0.28100000000000003</v>
      </c>
      <c r="G51" s="774">
        <v>0.33500000000000002</v>
      </c>
      <c r="H51" s="774">
        <v>0.33800000000000002</v>
      </c>
      <c r="I51" s="774">
        <v>0.246</v>
      </c>
      <c r="J51" s="774">
        <v>0.216</v>
      </c>
      <c r="K51" s="774">
        <v>0.48399999999999999</v>
      </c>
      <c r="L51" s="774">
        <v>0.77200000000000002</v>
      </c>
      <c r="M51" s="178">
        <v>0.47799999999999998</v>
      </c>
      <c r="N51" s="111"/>
      <c r="O51" s="111"/>
    </row>
    <row r="52" spans="1:19">
      <c r="C52" s="777"/>
      <c r="D52" s="777"/>
      <c r="E52" s="777"/>
      <c r="F52" s="777"/>
      <c r="G52" s="777"/>
      <c r="H52" s="777"/>
      <c r="I52" s="777"/>
      <c r="J52" s="777"/>
      <c r="K52" s="777"/>
      <c r="L52" s="777"/>
      <c r="M52" s="777"/>
      <c r="N52" s="777"/>
      <c r="O52" s="777"/>
      <c r="P52" s="777"/>
      <c r="Q52" s="777"/>
      <c r="R52" s="777"/>
      <c r="S52" s="777"/>
    </row>
    <row r="53" spans="1:19">
      <c r="A53" s="122" t="s">
        <v>201</v>
      </c>
    </row>
    <row r="54" spans="1:19">
      <c r="C54" s="131">
        <v>2012</v>
      </c>
      <c r="D54" s="206">
        <v>2013</v>
      </c>
      <c r="E54" s="206">
        <v>2014</v>
      </c>
      <c r="F54" s="206">
        <v>2015</v>
      </c>
      <c r="G54" s="206">
        <v>2016</v>
      </c>
      <c r="H54" s="206">
        <v>2017</v>
      </c>
      <c r="I54" s="206">
        <v>2018</v>
      </c>
      <c r="J54" s="206">
        <v>2019</v>
      </c>
      <c r="K54" s="1105">
        <v>2020</v>
      </c>
      <c r="L54" s="1106">
        <v>2021</v>
      </c>
    </row>
    <row r="55" spans="1:19">
      <c r="B55" s="126" t="s">
        <v>197</v>
      </c>
      <c r="C55" s="179">
        <v>0.23177699752015346</v>
      </c>
      <c r="D55" s="127">
        <v>0.25764934769674008</v>
      </c>
      <c r="E55" s="127">
        <v>0.38530746794425985</v>
      </c>
      <c r="F55" s="127">
        <v>0.44567381715694521</v>
      </c>
      <c r="G55" s="127">
        <v>0.59648375639378604</v>
      </c>
      <c r="H55" s="127">
        <v>0.68173017487090071</v>
      </c>
      <c r="I55" s="127">
        <v>0.60918653655504085</v>
      </c>
      <c r="J55" s="127">
        <v>0.46505321967728114</v>
      </c>
      <c r="K55" s="127">
        <v>0.42621107609689196</v>
      </c>
      <c r="L55" s="128">
        <v>0.35040392916215773</v>
      </c>
    </row>
    <row r="56" spans="1:19">
      <c r="B56" s="73" t="s">
        <v>199</v>
      </c>
      <c r="C56" s="180">
        <v>0.26357193856866051</v>
      </c>
      <c r="D56" s="129">
        <v>7.5028819808932903E-2</v>
      </c>
      <c r="E56" s="129">
        <v>0.24485096312025426</v>
      </c>
      <c r="F56" s="129">
        <v>0.35550445169694239</v>
      </c>
      <c r="G56" s="129">
        <v>0.226478372707166</v>
      </c>
      <c r="H56" s="129">
        <v>0.21433841399537093</v>
      </c>
      <c r="I56" s="129">
        <v>0.22568184851009193</v>
      </c>
      <c r="J56" s="129">
        <v>0.20194752303426056</v>
      </c>
      <c r="K56" s="129">
        <v>0.26313283495570111</v>
      </c>
      <c r="L56" s="130">
        <v>0.22161129322596435</v>
      </c>
    </row>
    <row r="57" spans="1:19">
      <c r="B57" s="73" t="s">
        <v>202</v>
      </c>
      <c r="C57" s="180">
        <v>0.48401432105032305</v>
      </c>
      <c r="D57" s="129">
        <v>0.66123673731248078</v>
      </c>
      <c r="E57" s="129">
        <v>0.36862853649362715</v>
      </c>
      <c r="F57" s="129">
        <v>0.19785946744551181</v>
      </c>
      <c r="G57" s="129">
        <v>0.17141542548016062</v>
      </c>
      <c r="H57" s="129">
        <v>8.5583434983575925E-3</v>
      </c>
      <c r="I57" s="129">
        <v>6.9749488073599375E-2</v>
      </c>
      <c r="J57" s="129">
        <v>0.14301825088016284</v>
      </c>
      <c r="K57" s="129">
        <v>9.2317607368187671E-2</v>
      </c>
      <c r="L57" s="130">
        <v>0.10166286879704087</v>
      </c>
    </row>
    <row r="58" spans="1:19">
      <c r="B58" s="73" t="s">
        <v>198</v>
      </c>
      <c r="C58" s="180">
        <v>2.0617907930582057E-2</v>
      </c>
      <c r="D58" s="129">
        <v>6.0598916230892291E-3</v>
      </c>
      <c r="E58" s="129">
        <v>1.2001519775806154E-3</v>
      </c>
      <c r="F58" s="129">
        <v>9.6226370060057949E-4</v>
      </c>
      <c r="G58" s="129">
        <v>5.6224454188873261E-3</v>
      </c>
      <c r="H58" s="129">
        <v>9.5364672003292683E-2</v>
      </c>
      <c r="I58" s="129">
        <v>9.5379924566337052E-2</v>
      </c>
      <c r="J58" s="129">
        <v>0.18998100640829549</v>
      </c>
      <c r="K58" s="129">
        <v>0.21580414495073846</v>
      </c>
      <c r="L58" s="130">
        <v>0.32463199978317814</v>
      </c>
    </row>
    <row r="59" spans="1:19">
      <c r="B59" s="175" t="s">
        <v>200</v>
      </c>
      <c r="C59" s="729">
        <v>0</v>
      </c>
      <c r="D59" s="730">
        <v>0</v>
      </c>
      <c r="E59" s="730">
        <v>0</v>
      </c>
      <c r="F59" s="730">
        <v>0</v>
      </c>
      <c r="G59" s="730">
        <v>0</v>
      </c>
      <c r="H59" s="730">
        <v>0</v>
      </c>
      <c r="I59" s="730">
        <v>0</v>
      </c>
      <c r="J59" s="730">
        <v>0</v>
      </c>
      <c r="K59" s="730">
        <v>0</v>
      </c>
      <c r="L59" s="783">
        <v>3.0000000000000001E-3</v>
      </c>
    </row>
    <row r="60" spans="1:19">
      <c r="B60" s="175" t="s">
        <v>810</v>
      </c>
      <c r="C60" s="177">
        <v>1.0529999999999999</v>
      </c>
      <c r="D60" s="774">
        <v>0.318</v>
      </c>
      <c r="E60" s="774">
        <v>0.55800000000000005</v>
      </c>
      <c r="F60" s="774">
        <v>0.93200000000000005</v>
      </c>
      <c r="G60" s="774">
        <v>1.0209999999999999</v>
      </c>
      <c r="H60" s="774">
        <v>1.0860000000000001</v>
      </c>
      <c r="I60" s="774">
        <v>1.0449999999999999</v>
      </c>
      <c r="J60" s="774">
        <v>1.9179999999999999</v>
      </c>
      <c r="K60" s="774">
        <v>2.7229999999999999</v>
      </c>
      <c r="L60" s="178">
        <v>1.9359999999999999</v>
      </c>
    </row>
    <row r="61" spans="1:19">
      <c r="C61" s="777"/>
      <c r="D61" s="777"/>
      <c r="E61" s="777"/>
      <c r="F61" s="777"/>
      <c r="G61" s="777"/>
      <c r="H61" s="777"/>
      <c r="I61" s="777"/>
      <c r="J61" s="777"/>
      <c r="K61" s="777"/>
      <c r="L61" s="777"/>
      <c r="M61" s="777"/>
    </row>
    <row r="62" spans="1:19">
      <c r="A62" s="122" t="s">
        <v>209</v>
      </c>
    </row>
    <row r="63" spans="1:19">
      <c r="B63" s="69"/>
      <c r="C63" s="131">
        <v>2012</v>
      </c>
      <c r="D63" s="206">
        <v>2013</v>
      </c>
      <c r="E63" s="206">
        <v>2014</v>
      </c>
      <c r="F63" s="206">
        <v>2015</v>
      </c>
      <c r="G63" s="206">
        <v>2016</v>
      </c>
      <c r="H63" s="206">
        <v>2017</v>
      </c>
      <c r="I63" s="206">
        <v>2018</v>
      </c>
      <c r="J63" s="206">
        <v>2019</v>
      </c>
      <c r="K63" s="1105">
        <v>2020</v>
      </c>
      <c r="L63" s="1106">
        <v>2021</v>
      </c>
    </row>
    <row r="64" spans="1:19">
      <c r="B64" s="123" t="s">
        <v>197</v>
      </c>
      <c r="C64" s="179">
        <v>0.46525018536456003</v>
      </c>
      <c r="D64" s="127">
        <v>0.64737767695066473</v>
      </c>
      <c r="E64" s="127">
        <v>0.46081485700180586</v>
      </c>
      <c r="F64" s="127">
        <v>0.41472828018851254</v>
      </c>
      <c r="G64" s="127">
        <v>0.28478229417897055</v>
      </c>
      <c r="H64" s="127">
        <v>0.26621186318964968</v>
      </c>
      <c r="I64" s="127">
        <v>0.29681709692362135</v>
      </c>
      <c r="J64" s="127">
        <v>0.43998501141052193</v>
      </c>
      <c r="K64" s="127">
        <v>0.33207681913423348</v>
      </c>
      <c r="L64" s="128">
        <v>0.42791138067913159</v>
      </c>
    </row>
    <row r="65" spans="1:12">
      <c r="B65" s="66" t="s">
        <v>199</v>
      </c>
      <c r="C65" s="180">
        <v>0.29747099781915387</v>
      </c>
      <c r="D65" s="129">
        <v>0.30237376360059193</v>
      </c>
      <c r="E65" s="129">
        <v>0.44845256259914806</v>
      </c>
      <c r="F65" s="129">
        <v>0.28271428016647832</v>
      </c>
      <c r="G65" s="129">
        <v>0.40236740063553478</v>
      </c>
      <c r="H65" s="129">
        <v>0.26693586844996725</v>
      </c>
      <c r="I65" s="129">
        <v>0.14814282499345002</v>
      </c>
      <c r="J65" s="129">
        <v>0.54146215492511418</v>
      </c>
      <c r="K65" s="129">
        <v>0.65242026950008369</v>
      </c>
      <c r="L65" s="130">
        <v>0.55550677084473987</v>
      </c>
    </row>
    <row r="66" spans="1:12">
      <c r="B66" s="66" t="s">
        <v>198</v>
      </c>
      <c r="C66" s="180">
        <v>0.23374027293414032</v>
      </c>
      <c r="D66" s="129">
        <v>4.8674257568322207E-2</v>
      </c>
      <c r="E66" s="129">
        <v>9.0048726334630319E-2</v>
      </c>
      <c r="F66" s="129">
        <v>0.30063250746034476</v>
      </c>
      <c r="G66" s="129">
        <v>0.31120344489765117</v>
      </c>
      <c r="H66" s="129">
        <v>0.46679838956252834</v>
      </c>
      <c r="I66" s="129">
        <v>0.55330344494857531</v>
      </c>
      <c r="J66" s="129">
        <v>1.8392003931414595E-2</v>
      </c>
      <c r="K66" s="129">
        <v>1.4634437600351007E-2</v>
      </c>
      <c r="L66" s="130">
        <v>1.5826972477411216E-2</v>
      </c>
    </row>
    <row r="67" spans="1:12">
      <c r="B67" s="173" t="s">
        <v>200</v>
      </c>
      <c r="C67" s="729">
        <v>3.5385438821456949E-3</v>
      </c>
      <c r="D67" s="730">
        <v>1.5743018804211806E-3</v>
      </c>
      <c r="E67" s="730">
        <v>6.8385406441573426E-4</v>
      </c>
      <c r="F67" s="730">
        <v>1.9249321846643852E-3</v>
      </c>
      <c r="G67" s="730">
        <v>1.6468602878435545E-3</v>
      </c>
      <c r="H67" s="730">
        <v>5.387879785478944E-5</v>
      </c>
      <c r="I67" s="730">
        <v>1.7366331343533492E-3</v>
      </c>
      <c r="J67" s="730">
        <v>1.6082973294928582E-4</v>
      </c>
      <c r="K67" s="730">
        <v>8.6847376533183418E-4</v>
      </c>
      <c r="L67" s="783">
        <v>7.5487599871726374E-4</v>
      </c>
    </row>
    <row r="68" spans="1:12">
      <c r="B68" s="173" t="s">
        <v>810</v>
      </c>
      <c r="C68" s="177">
        <v>0.53800000000000003</v>
      </c>
      <c r="D68" s="774">
        <v>0.23200000000000001</v>
      </c>
      <c r="E68" s="774">
        <v>0.38200000000000001</v>
      </c>
      <c r="F68" s="774">
        <v>0.39500000000000002</v>
      </c>
      <c r="G68" s="774">
        <v>0.38900000000000001</v>
      </c>
      <c r="H68" s="774">
        <v>0.32600000000000001</v>
      </c>
      <c r="I68" s="774">
        <v>0.34300000000000003</v>
      </c>
      <c r="J68" s="774">
        <v>0.28999999999999998</v>
      </c>
      <c r="K68" s="774">
        <v>0.222</v>
      </c>
      <c r="L68" s="178">
        <v>0.19700000000000001</v>
      </c>
    </row>
    <row r="69" spans="1:12">
      <c r="C69" s="777"/>
      <c r="D69" s="777"/>
      <c r="E69" s="777"/>
      <c r="F69" s="777"/>
      <c r="G69" s="777"/>
      <c r="H69" s="777"/>
      <c r="I69" s="777"/>
      <c r="J69" s="777"/>
      <c r="K69" s="777"/>
    </row>
    <row r="71" spans="1:12">
      <c r="A71" s="122" t="s">
        <v>809</v>
      </c>
    </row>
    <row r="72" spans="1:12" ht="40.5" customHeight="1">
      <c r="C72" s="1559" t="s">
        <v>678</v>
      </c>
      <c r="D72" s="1560"/>
      <c r="E72" s="1559" t="s">
        <v>196</v>
      </c>
      <c r="F72" s="1561"/>
      <c r="G72" s="1559" t="s">
        <v>201</v>
      </c>
      <c r="H72" s="1560"/>
      <c r="I72" s="1559" t="s">
        <v>209</v>
      </c>
      <c r="J72" s="1560"/>
    </row>
    <row r="73" spans="1:12" ht="26.4">
      <c r="C73" s="1110" t="s">
        <v>203</v>
      </c>
      <c r="D73" s="68" t="s">
        <v>204</v>
      </c>
      <c r="E73" s="1109" t="s">
        <v>203</v>
      </c>
      <c r="F73" s="1104" t="s">
        <v>204</v>
      </c>
      <c r="G73" s="1109" t="s">
        <v>203</v>
      </c>
      <c r="H73" s="1104" t="s">
        <v>204</v>
      </c>
      <c r="I73" s="1109" t="s">
        <v>203</v>
      </c>
      <c r="J73" s="1104" t="s">
        <v>204</v>
      </c>
      <c r="K73" s="176"/>
    </row>
    <row r="74" spans="1:12">
      <c r="B74" s="1109">
        <v>1</v>
      </c>
      <c r="C74" s="132" t="s">
        <v>18</v>
      </c>
      <c r="D74" s="133">
        <v>0.34467729696165</v>
      </c>
      <c r="E74" s="1109" t="s">
        <v>161</v>
      </c>
      <c r="F74" s="133">
        <v>0.31338986777602212</v>
      </c>
      <c r="G74" s="132" t="s">
        <v>35</v>
      </c>
      <c r="H74" s="133">
        <v>0.27791797455961709</v>
      </c>
      <c r="I74" s="132" t="s">
        <v>140</v>
      </c>
      <c r="J74" s="133">
        <v>0.39208817053338668</v>
      </c>
      <c r="K74" s="176"/>
    </row>
    <row r="75" spans="1:12">
      <c r="B75" s="1108">
        <v>2</v>
      </c>
      <c r="C75" s="134" t="s">
        <v>32</v>
      </c>
      <c r="D75" s="135">
        <v>0.16639099644307703</v>
      </c>
      <c r="E75" s="1108" t="s">
        <v>28</v>
      </c>
      <c r="F75" s="135">
        <v>0.20759912512088646</v>
      </c>
      <c r="G75" s="134" t="s">
        <v>33</v>
      </c>
      <c r="H75" s="135">
        <v>0.20872254672242774</v>
      </c>
      <c r="I75" s="134" t="s">
        <v>18</v>
      </c>
      <c r="J75" s="135">
        <v>0.29501021220286716</v>
      </c>
    </row>
    <row r="76" spans="1:12">
      <c r="B76" s="1108">
        <v>3</v>
      </c>
      <c r="C76" s="134" t="s">
        <v>15</v>
      </c>
      <c r="D76" s="135">
        <v>0.14922799981635812</v>
      </c>
      <c r="E76" s="1108" t="s">
        <v>808</v>
      </c>
      <c r="F76" s="135">
        <v>0.12841892223925372</v>
      </c>
      <c r="G76" s="134" t="s">
        <v>18</v>
      </c>
      <c r="H76" s="135">
        <v>0.15239426016435106</v>
      </c>
      <c r="I76" s="134" t="s">
        <v>19</v>
      </c>
      <c r="J76" s="135">
        <v>0.16441312618181636</v>
      </c>
    </row>
    <row r="77" spans="1:12">
      <c r="B77" s="1108">
        <v>4</v>
      </c>
      <c r="C77" s="134" t="s">
        <v>40</v>
      </c>
      <c r="D77" s="135">
        <v>0.10394963886146058</v>
      </c>
      <c r="E77" s="1108" t="s">
        <v>35</v>
      </c>
      <c r="F77" s="135">
        <v>9.4974954919172322E-2</v>
      </c>
      <c r="G77" s="134" t="s">
        <v>32</v>
      </c>
      <c r="H77" s="135">
        <v>0.10166286879704087</v>
      </c>
      <c r="I77" s="134" t="s">
        <v>156</v>
      </c>
      <c r="J77" s="135">
        <v>4.4405965713490453E-2</v>
      </c>
    </row>
    <row r="78" spans="1:12">
      <c r="B78" s="1110">
        <v>5</v>
      </c>
      <c r="C78" s="136" t="s">
        <v>19</v>
      </c>
      <c r="D78" s="137">
        <v>0.10334223195102926</v>
      </c>
      <c r="E78" s="1110" t="s">
        <v>33</v>
      </c>
      <c r="F78" s="137">
        <v>8.4341213776908522E-2</v>
      </c>
      <c r="G78" s="136" t="s">
        <v>34</v>
      </c>
      <c r="H78" s="137">
        <v>5.9967523308882144E-2</v>
      </c>
      <c r="I78" s="136" t="s">
        <v>34</v>
      </c>
      <c r="J78" s="137">
        <v>1.9845292970684578E-2</v>
      </c>
    </row>
    <row r="83" spans="3:19">
      <c r="C83" s="784"/>
      <c r="D83" s="784"/>
      <c r="E83" s="784"/>
      <c r="F83" s="784"/>
      <c r="G83" s="784"/>
      <c r="H83" s="784"/>
      <c r="I83" s="784"/>
      <c r="J83" s="784"/>
      <c r="K83" s="784"/>
      <c r="L83" s="784"/>
      <c r="M83" s="784"/>
      <c r="N83" s="784"/>
      <c r="O83" s="784"/>
      <c r="P83" s="784"/>
      <c r="Q83" s="784"/>
      <c r="R83" s="784"/>
      <c r="S83" s="784"/>
    </row>
    <row r="84" spans="3:19">
      <c r="C84" s="784"/>
      <c r="D84" s="784"/>
      <c r="E84" s="784"/>
      <c r="F84" s="784"/>
      <c r="G84" s="784"/>
      <c r="H84" s="784"/>
      <c r="I84" s="784"/>
      <c r="J84" s="784"/>
      <c r="K84" s="784"/>
      <c r="L84" s="784"/>
      <c r="M84" s="784"/>
      <c r="N84" s="784"/>
      <c r="O84" s="784"/>
      <c r="P84" s="784"/>
      <c r="Q84" s="784"/>
      <c r="R84" s="784"/>
      <c r="S84" s="784"/>
    </row>
    <row r="85" spans="3:19">
      <c r="C85" s="784"/>
      <c r="D85" s="784"/>
      <c r="E85" s="784"/>
      <c r="F85" s="784"/>
      <c r="G85" s="784"/>
      <c r="H85" s="784"/>
      <c r="I85" s="784"/>
      <c r="J85" s="784"/>
      <c r="K85" s="784"/>
      <c r="L85" s="784"/>
      <c r="M85" s="784"/>
      <c r="N85" s="784"/>
      <c r="O85" s="784"/>
      <c r="P85" s="784"/>
      <c r="Q85" s="784"/>
      <c r="R85" s="784"/>
      <c r="S85" s="784"/>
    </row>
    <row r="86" spans="3:19">
      <c r="C86" s="784"/>
      <c r="D86" s="784"/>
      <c r="E86" s="784"/>
      <c r="F86" s="784"/>
      <c r="G86" s="784"/>
      <c r="H86" s="784"/>
      <c r="I86" s="784"/>
      <c r="J86" s="784"/>
      <c r="K86" s="784"/>
      <c r="L86" s="784"/>
      <c r="M86" s="784"/>
      <c r="N86" s="784"/>
      <c r="O86" s="784"/>
      <c r="P86" s="784"/>
      <c r="Q86" s="784"/>
      <c r="R86" s="784"/>
      <c r="S86" s="784"/>
    </row>
    <row r="87" spans="3:19">
      <c r="C87" s="784"/>
      <c r="D87" s="784"/>
      <c r="E87" s="784"/>
      <c r="F87" s="784"/>
      <c r="G87" s="784"/>
      <c r="H87" s="784"/>
      <c r="I87" s="784"/>
      <c r="J87" s="784"/>
      <c r="K87" s="784"/>
      <c r="L87" s="784"/>
      <c r="M87" s="784"/>
      <c r="N87" s="784"/>
      <c r="O87" s="784"/>
      <c r="P87" s="784"/>
      <c r="Q87" s="784"/>
      <c r="R87" s="784"/>
      <c r="S87" s="784"/>
    </row>
    <row r="92" spans="3:19">
      <c r="C92" s="784"/>
      <c r="D92" s="784"/>
      <c r="E92" s="784"/>
      <c r="F92" s="784"/>
      <c r="G92" s="784"/>
      <c r="H92" s="784"/>
      <c r="I92" s="784"/>
      <c r="J92" s="784"/>
      <c r="K92" s="784"/>
      <c r="L92" s="784"/>
    </row>
    <row r="93" spans="3:19">
      <c r="C93" s="784"/>
      <c r="D93" s="784"/>
      <c r="E93" s="784"/>
      <c r="F93" s="784"/>
      <c r="G93" s="784"/>
      <c r="H93" s="784"/>
      <c r="I93" s="784"/>
      <c r="J93" s="784"/>
      <c r="K93" s="784"/>
      <c r="L93" s="784"/>
    </row>
    <row r="94" spans="3:19">
      <c r="C94" s="784"/>
      <c r="D94" s="784"/>
      <c r="E94" s="784"/>
      <c r="F94" s="784"/>
      <c r="G94" s="784"/>
      <c r="H94" s="784"/>
      <c r="I94" s="784"/>
      <c r="J94" s="784"/>
      <c r="K94" s="784"/>
      <c r="L94" s="784"/>
    </row>
    <row r="95" spans="3:19">
      <c r="C95" s="784"/>
      <c r="D95" s="784"/>
      <c r="E95" s="784"/>
      <c r="F95" s="784"/>
      <c r="G95" s="784"/>
      <c r="H95" s="784"/>
      <c r="I95" s="784"/>
      <c r="J95" s="784"/>
      <c r="K95" s="784"/>
      <c r="L95" s="784"/>
    </row>
    <row r="96" spans="3:19">
      <c r="C96" s="784"/>
      <c r="D96" s="784"/>
      <c r="E96" s="784"/>
      <c r="F96" s="784"/>
      <c r="G96" s="784"/>
      <c r="H96" s="784"/>
      <c r="I96" s="784"/>
      <c r="J96" s="784"/>
      <c r="K96" s="784"/>
      <c r="L96" s="784"/>
    </row>
    <row r="101" spans="3:11">
      <c r="C101" s="784"/>
      <c r="D101" s="784"/>
      <c r="E101" s="784"/>
      <c r="F101" s="784"/>
      <c r="G101" s="784"/>
      <c r="H101" s="784"/>
      <c r="I101" s="784"/>
      <c r="J101" s="784"/>
      <c r="K101" s="784"/>
    </row>
    <row r="102" spans="3:11">
      <c r="C102" s="784"/>
      <c r="D102" s="784"/>
      <c r="E102" s="784"/>
      <c r="F102" s="784"/>
      <c r="G102" s="784"/>
      <c r="H102" s="784"/>
      <c r="I102" s="784"/>
      <c r="J102" s="784"/>
      <c r="K102" s="784"/>
    </row>
    <row r="103" spans="3:11">
      <c r="C103" s="784"/>
      <c r="D103" s="784"/>
      <c r="E103" s="784"/>
      <c r="F103" s="784"/>
      <c r="G103" s="784"/>
      <c r="H103" s="784"/>
      <c r="I103" s="784"/>
      <c r="J103" s="784"/>
      <c r="K103" s="784"/>
    </row>
    <row r="104" spans="3:11">
      <c r="C104" s="784"/>
      <c r="D104" s="784"/>
      <c r="E104" s="784"/>
      <c r="F104" s="784"/>
      <c r="G104" s="784"/>
      <c r="H104" s="784"/>
      <c r="I104" s="784"/>
      <c r="J104" s="784"/>
      <c r="K104" s="784"/>
    </row>
    <row r="105" spans="3:11">
      <c r="C105" s="784"/>
      <c r="D105" s="784"/>
      <c r="E105" s="784"/>
      <c r="F105" s="784"/>
      <c r="G105" s="784"/>
      <c r="H105" s="784"/>
      <c r="I105" s="784"/>
      <c r="J105" s="784"/>
      <c r="K105" s="784"/>
    </row>
    <row r="110" spans="3:11">
      <c r="C110" s="784"/>
      <c r="D110" s="784"/>
      <c r="E110" s="784"/>
      <c r="F110" s="784"/>
      <c r="G110" s="784"/>
      <c r="H110" s="784"/>
      <c r="I110" s="784"/>
      <c r="J110" s="784"/>
      <c r="K110" s="784"/>
    </row>
    <row r="111" spans="3:11">
      <c r="C111" s="784"/>
      <c r="D111" s="784"/>
      <c r="E111" s="784"/>
      <c r="F111" s="784"/>
      <c r="G111" s="784"/>
      <c r="H111" s="784"/>
      <c r="I111" s="784"/>
      <c r="J111" s="784"/>
      <c r="K111" s="784"/>
    </row>
    <row r="112" spans="3:11">
      <c r="C112" s="784"/>
      <c r="D112" s="784"/>
      <c r="E112" s="784"/>
      <c r="F112" s="784"/>
      <c r="G112" s="784"/>
      <c r="H112" s="784"/>
      <c r="I112" s="784"/>
      <c r="J112" s="784"/>
      <c r="K112" s="784"/>
    </row>
    <row r="113" spans="3:12">
      <c r="C113" s="784"/>
      <c r="D113" s="784"/>
      <c r="E113" s="784"/>
      <c r="F113" s="784"/>
      <c r="G113" s="784"/>
      <c r="H113" s="784"/>
      <c r="I113" s="784"/>
      <c r="J113" s="784"/>
      <c r="K113" s="784"/>
    </row>
    <row r="114" spans="3:12">
      <c r="C114" s="784"/>
      <c r="D114" s="784"/>
      <c r="E114" s="784"/>
      <c r="F114" s="784"/>
      <c r="G114" s="784"/>
      <c r="H114" s="784"/>
      <c r="I114" s="784"/>
      <c r="J114" s="784"/>
      <c r="K114" s="784"/>
    </row>
    <row r="121" spans="3:12">
      <c r="D121" s="784"/>
      <c r="F121" s="784"/>
      <c r="H121" s="784"/>
      <c r="J121" s="784"/>
      <c r="L121" s="784"/>
    </row>
    <row r="122" spans="3:12">
      <c r="D122" s="784"/>
      <c r="F122" s="784"/>
      <c r="H122" s="784"/>
      <c r="J122" s="784"/>
      <c r="L122" s="784"/>
    </row>
    <row r="123" spans="3:12">
      <c r="D123" s="784"/>
      <c r="F123" s="784"/>
      <c r="H123" s="784"/>
      <c r="J123" s="784"/>
      <c r="L123" s="784"/>
    </row>
    <row r="124" spans="3:12">
      <c r="D124" s="784"/>
      <c r="F124" s="784"/>
      <c r="H124" s="784"/>
      <c r="J124" s="784"/>
      <c r="L124" s="784"/>
    </row>
    <row r="125" spans="3:12">
      <c r="D125" s="784"/>
      <c r="F125" s="784"/>
      <c r="H125" s="784"/>
      <c r="J125" s="784"/>
      <c r="L125" s="784"/>
    </row>
  </sheetData>
  <mergeCells count="4">
    <mergeCell ref="C72:D72"/>
    <mergeCell ref="E72:F72"/>
    <mergeCell ref="G72:H72"/>
    <mergeCell ref="I72:J72"/>
  </mergeCells>
  <pageMargins left="0.7" right="0.7" top="0.75" bottom="0.75" header="0.3" footer="0.3"/>
  <pageSetup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theme="6" tint="0.39997558519241921"/>
  </sheetPr>
  <dimension ref="A1:D27"/>
  <sheetViews>
    <sheetView zoomScale="75" zoomScaleNormal="75" zoomScalePageLayoutView="75" workbookViewId="0"/>
  </sheetViews>
  <sheetFormatPr defaultColWidth="8.6640625" defaultRowHeight="13.2"/>
  <cols>
    <col min="1" max="1" width="18.33203125" customWidth="1"/>
    <col min="3" max="3" width="8.6640625" customWidth="1"/>
    <col min="4" max="4" width="0.33203125" customWidth="1"/>
  </cols>
  <sheetData>
    <row r="1" spans="1:1" ht="14.4">
      <c r="A1" s="947" t="s">
        <v>855</v>
      </c>
    </row>
    <row r="2" spans="1:1" ht="14.4">
      <c r="A2" s="76"/>
    </row>
    <row r="3" spans="1:1" ht="14.4">
      <c r="A3" s="76"/>
    </row>
    <row r="4" spans="1:1" ht="14.4">
      <c r="A4" s="76"/>
    </row>
    <row r="5" spans="1:1" ht="14.4">
      <c r="A5" s="76"/>
    </row>
    <row r="6" spans="1:1" ht="14.4">
      <c r="A6" s="76"/>
    </row>
    <row r="7" spans="1:1" ht="14.4">
      <c r="A7" s="76"/>
    </row>
    <row r="8" spans="1:1" ht="14.4">
      <c r="A8" s="76"/>
    </row>
    <row r="9" spans="1:1" ht="14.4">
      <c r="A9" s="76"/>
    </row>
    <row r="10" spans="1:1" ht="14.4">
      <c r="A10" s="76"/>
    </row>
    <row r="11" spans="1:1" ht="14.4">
      <c r="A11" s="76"/>
    </row>
    <row r="12" spans="1:1" ht="14.4">
      <c r="A12" s="76"/>
    </row>
    <row r="13" spans="1:1" ht="14.4">
      <c r="A13" s="76"/>
    </row>
    <row r="14" spans="1:1" ht="14.4">
      <c r="A14" s="76"/>
    </row>
    <row r="15" spans="1:1" ht="14.4">
      <c r="A15" s="76"/>
    </row>
    <row r="16" spans="1:1" ht="14.4">
      <c r="A16" s="76"/>
    </row>
    <row r="17" spans="1:4" ht="14.4">
      <c r="A17" s="76"/>
    </row>
    <row r="18" spans="1:4">
      <c r="A18" s="75" t="s">
        <v>128</v>
      </c>
    </row>
    <row r="19" spans="1:4">
      <c r="A19" s="738" t="s">
        <v>856</v>
      </c>
    </row>
    <row r="20" spans="1:4" ht="14.4">
      <c r="A20" s="76"/>
    </row>
    <row r="24" spans="1:4">
      <c r="A24" s="97" t="s">
        <v>218</v>
      </c>
      <c r="B24" s="124" t="s">
        <v>216</v>
      </c>
      <c r="C24" s="125" t="s">
        <v>217</v>
      </c>
      <c r="D24" s="74" t="s">
        <v>219</v>
      </c>
    </row>
    <row r="25" spans="1:4">
      <c r="A25" s="66" t="s">
        <v>215</v>
      </c>
      <c r="B25" s="170">
        <v>0.15</v>
      </c>
      <c r="C25" s="168">
        <v>0.25</v>
      </c>
      <c r="D25" s="166">
        <f>C25-B25</f>
        <v>0.1</v>
      </c>
    </row>
    <row r="26" spans="1:4">
      <c r="A26" s="66" t="s">
        <v>220</v>
      </c>
      <c r="B26" s="167">
        <v>0.55000000000000004</v>
      </c>
      <c r="C26" s="168">
        <v>0.7</v>
      </c>
      <c r="D26" s="166">
        <f>C26-B26</f>
        <v>0.14999999999999991</v>
      </c>
    </row>
    <row r="27" spans="1:4">
      <c r="A27" s="67" t="s">
        <v>214</v>
      </c>
      <c r="B27" s="171">
        <v>0.85</v>
      </c>
      <c r="C27" s="169">
        <v>1</v>
      </c>
      <c r="D27" s="166">
        <f>C27-B27</f>
        <v>0.15000000000000002</v>
      </c>
    </row>
  </sheetData>
  <pageMargins left="0.7" right="0.7" top="0.75" bottom="0.75" header="0.3" footer="0.3"/>
  <pageSetup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theme="6" tint="0.39997558519241921"/>
  </sheetPr>
  <dimension ref="A1:N53"/>
  <sheetViews>
    <sheetView zoomScale="75" zoomScaleNormal="75" workbookViewId="0">
      <selection activeCell="M15" sqref="M15"/>
    </sheetView>
  </sheetViews>
  <sheetFormatPr defaultColWidth="8.6640625" defaultRowHeight="13.2"/>
  <cols>
    <col min="1" max="1" width="8.6640625" style="3"/>
    <col min="2" max="4" width="10.6640625" style="3" customWidth="1"/>
    <col min="5" max="5" width="11.44140625" style="3" customWidth="1"/>
    <col min="6" max="8" width="10.6640625" style="3" customWidth="1"/>
    <col min="9" max="9" width="11.6640625" style="3" customWidth="1"/>
    <col min="10" max="16384" width="8.6640625" style="3"/>
  </cols>
  <sheetData>
    <row r="1" spans="1:14" ht="14.4">
      <c r="A1" s="6" t="s">
        <v>844</v>
      </c>
    </row>
    <row r="2" spans="1:14" ht="14.4">
      <c r="A2" s="6"/>
    </row>
    <row r="3" spans="1:14" ht="14.4">
      <c r="A3" s="6"/>
    </row>
    <row r="4" spans="1:14" ht="14.4">
      <c r="A4" s="6"/>
    </row>
    <row r="5" spans="1:14" ht="14.4">
      <c r="A5" s="6"/>
    </row>
    <row r="6" spans="1:14" ht="14.4">
      <c r="A6" s="6"/>
    </row>
    <row r="7" spans="1:14" ht="14.4">
      <c r="A7" s="6"/>
    </row>
    <row r="8" spans="1:14" ht="14.4">
      <c r="A8" s="6"/>
    </row>
    <row r="9" spans="1:14" ht="14.4">
      <c r="A9" s="6"/>
    </row>
    <row r="10" spans="1:14" ht="14.4">
      <c r="A10" s="6"/>
    </row>
    <row r="11" spans="1:14" ht="14.4">
      <c r="A11" s="6"/>
    </row>
    <row r="12" spans="1:14" ht="14.4">
      <c r="A12" s="6"/>
    </row>
    <row r="13" spans="1:14" ht="14.4">
      <c r="A13" s="6"/>
      <c r="N13" s="244"/>
    </row>
    <row r="14" spans="1:14" ht="14.4">
      <c r="A14" s="6"/>
    </row>
    <row r="15" spans="1:14" ht="14.4">
      <c r="A15" s="6"/>
    </row>
    <row r="16" spans="1:14" ht="14.4">
      <c r="A16" s="6"/>
    </row>
    <row r="17" spans="1:9" ht="14.4">
      <c r="A17" s="6"/>
    </row>
    <row r="18" spans="1:9" ht="14.4">
      <c r="A18" s="6"/>
    </row>
    <row r="19" spans="1:9" ht="14.4">
      <c r="A19" s="6"/>
    </row>
    <row r="20" spans="1:9">
      <c r="A20" s="232"/>
    </row>
    <row r="21" spans="1:9">
      <c r="A21" s="232" t="s">
        <v>771</v>
      </c>
    </row>
    <row r="22" spans="1:9">
      <c r="A22" s="232"/>
    </row>
    <row r="23" spans="1:9" ht="14.4">
      <c r="A23" s="6"/>
    </row>
    <row r="24" spans="1:9">
      <c r="A24" s="65"/>
      <c r="B24" s="65"/>
      <c r="C24" s="65"/>
      <c r="D24" s="65"/>
      <c r="E24" s="65"/>
      <c r="F24" s="65"/>
      <c r="G24" s="65"/>
      <c r="H24" s="65"/>
      <c r="I24" s="65"/>
    </row>
    <row r="25" spans="1:9">
      <c r="A25" s="1562" t="s">
        <v>349</v>
      </c>
      <c r="B25" s="1564" t="s">
        <v>350</v>
      </c>
      <c r="C25" s="1565"/>
      <c r="D25" s="1565"/>
      <c r="E25" s="1565"/>
      <c r="F25" s="1564" t="s">
        <v>351</v>
      </c>
      <c r="G25" s="1565"/>
      <c r="H25" s="1565"/>
      <c r="I25" s="1566"/>
    </row>
    <row r="26" spans="1:9">
      <c r="A26" s="1563"/>
      <c r="B26" s="357" t="s">
        <v>352</v>
      </c>
      <c r="C26" s="358" t="s">
        <v>353</v>
      </c>
      <c r="D26" s="358" t="s">
        <v>354</v>
      </c>
      <c r="E26" s="358" t="s">
        <v>200</v>
      </c>
      <c r="F26" s="357" t="s">
        <v>352</v>
      </c>
      <c r="G26" s="358" t="s">
        <v>353</v>
      </c>
      <c r="H26" s="358" t="s">
        <v>354</v>
      </c>
      <c r="I26" s="359" t="s">
        <v>200</v>
      </c>
    </row>
    <row r="27" spans="1:9">
      <c r="A27" s="354">
        <v>1998</v>
      </c>
      <c r="B27" s="345">
        <v>7.2499999999981806E-3</v>
      </c>
      <c r="C27" s="345">
        <v>8.404999999999746E-3</v>
      </c>
      <c r="D27" s="345">
        <v>1.4848960000000224</v>
      </c>
      <c r="E27" s="345">
        <v>2.4750000000008186E-3</v>
      </c>
      <c r="F27" s="360">
        <v>4.8236025191833532E-3</v>
      </c>
      <c r="G27" s="346">
        <v>5.5920522998269004E-3</v>
      </c>
      <c r="H27" s="346">
        <v>0.98793766707961228</v>
      </c>
      <c r="I27" s="350">
        <v>1.6466781013773437E-3</v>
      </c>
    </row>
    <row r="28" spans="1:9">
      <c r="A28" s="355">
        <v>1999</v>
      </c>
      <c r="B28" s="345">
        <v>7.9735999999998183E-2</v>
      </c>
      <c r="C28" s="345">
        <v>2.2158999999999741E-2</v>
      </c>
      <c r="D28" s="345">
        <v>2.2822760000000226</v>
      </c>
      <c r="E28" s="345">
        <v>4.125000000000819E-3</v>
      </c>
      <c r="F28" s="360">
        <v>3.3386146440808624E-2</v>
      </c>
      <c r="G28" s="346">
        <v>9.2781631757535687E-3</v>
      </c>
      <c r="H28" s="346">
        <v>0.95560851753719067</v>
      </c>
      <c r="I28" s="350">
        <v>1.7271728462471914E-3</v>
      </c>
    </row>
    <row r="29" spans="1:9">
      <c r="A29" s="355">
        <v>2000</v>
      </c>
      <c r="B29" s="345">
        <v>7.9735999999998183E-2</v>
      </c>
      <c r="C29" s="345">
        <v>2.5558999999999742E-2</v>
      </c>
      <c r="D29" s="345">
        <v>2.3495060000000225</v>
      </c>
      <c r="E29" s="345">
        <v>4.3500000000008185E-3</v>
      </c>
      <c r="F29" s="360">
        <v>3.2424198432710112E-2</v>
      </c>
      <c r="G29" s="346">
        <v>1.0393424397281631E-2</v>
      </c>
      <c r="H29" s="346">
        <v>0.9554134739997675</v>
      </c>
      <c r="I29" s="350">
        <v>1.7689031702407786E-3</v>
      </c>
    </row>
    <row r="30" spans="1:9">
      <c r="A30" s="355">
        <v>2001</v>
      </c>
      <c r="B30" s="345">
        <v>9.1855999999998189E-2</v>
      </c>
      <c r="C30" s="345">
        <v>3.5988999999999743E-2</v>
      </c>
      <c r="D30" s="345">
        <v>4.0134460000000223</v>
      </c>
      <c r="E30" s="345">
        <v>8.3160000000008193E-3</v>
      </c>
      <c r="F30" s="360">
        <v>2.2136072162977777E-2</v>
      </c>
      <c r="G30" s="346">
        <v>8.672869503063679E-3</v>
      </c>
      <c r="H30" s="346">
        <v>0.96718701313160549</v>
      </c>
      <c r="I30" s="350">
        <v>2.0040452023530847E-3</v>
      </c>
    </row>
    <row r="31" spans="1:9">
      <c r="A31" s="355">
        <v>2002</v>
      </c>
      <c r="B31" s="345">
        <v>9.1855999999998189E-2</v>
      </c>
      <c r="C31" s="345">
        <v>0.10178899999999975</v>
      </c>
      <c r="D31" s="345">
        <v>4.344346000000022</v>
      </c>
      <c r="E31" s="345">
        <v>2.2224000000000819E-2</v>
      </c>
      <c r="F31" s="360">
        <v>2.0142909928588405E-2</v>
      </c>
      <c r="G31" s="346">
        <v>2.2321096702677241E-2</v>
      </c>
      <c r="H31" s="346">
        <v>0.95266253893730934</v>
      </c>
      <c r="I31" s="350">
        <v>4.8734544314249914E-3</v>
      </c>
    </row>
    <row r="32" spans="1:9">
      <c r="A32" s="355">
        <v>2003</v>
      </c>
      <c r="B32" s="345">
        <v>9.1855999999998189E-2</v>
      </c>
      <c r="C32" s="345">
        <v>0.13485899999999976</v>
      </c>
      <c r="D32" s="345">
        <v>5.908416000000023</v>
      </c>
      <c r="E32" s="345">
        <v>8.9940000000000825E-2</v>
      </c>
      <c r="F32" s="360">
        <v>1.4755815636479947E-2</v>
      </c>
      <c r="G32" s="346">
        <v>2.1663849295855304E-2</v>
      </c>
      <c r="H32" s="346">
        <v>0.94913230708533314</v>
      </c>
      <c r="I32" s="350">
        <v>1.4448027982331527E-2</v>
      </c>
    </row>
    <row r="33" spans="1:9">
      <c r="A33" s="355">
        <v>2004</v>
      </c>
      <c r="B33" s="345">
        <v>0.25235599999999819</v>
      </c>
      <c r="C33" s="345">
        <v>0.15508699999999975</v>
      </c>
      <c r="D33" s="345">
        <v>6.0916260000000229</v>
      </c>
      <c r="E33" s="345">
        <v>0.12240000000000083</v>
      </c>
      <c r="F33" s="360">
        <v>3.8111784560193117E-2</v>
      </c>
      <c r="G33" s="346">
        <v>2.3421841890371949E-2</v>
      </c>
      <c r="H33" s="346">
        <v>0.9199810495223949</v>
      </c>
      <c r="I33" s="350">
        <v>1.8485324027039986E-2</v>
      </c>
    </row>
    <row r="34" spans="1:9">
      <c r="A34" s="355">
        <v>2005</v>
      </c>
      <c r="B34" s="345">
        <v>0.60175599999999818</v>
      </c>
      <c r="C34" s="345">
        <v>0.22039699999999976</v>
      </c>
      <c r="D34" s="345">
        <v>8.0283260000000229</v>
      </c>
      <c r="E34" s="345">
        <v>0.14540500000000084</v>
      </c>
      <c r="F34" s="360">
        <v>6.689236988827299E-2</v>
      </c>
      <c r="G34" s="346">
        <v>2.4499760112513595E-2</v>
      </c>
      <c r="H34" s="346">
        <v>0.89244436677929639</v>
      </c>
      <c r="I34" s="350">
        <v>1.6163503219917073E-2</v>
      </c>
    </row>
    <row r="35" spans="1:9">
      <c r="A35" s="355">
        <v>2006</v>
      </c>
      <c r="B35" s="345">
        <v>1.1903559999999982</v>
      </c>
      <c r="C35" s="345">
        <v>0.24641199999999974</v>
      </c>
      <c r="D35" s="345">
        <v>9.7722660000000232</v>
      </c>
      <c r="E35" s="345">
        <v>0.24030000000000082</v>
      </c>
      <c r="F35" s="360">
        <v>0.10396727006129754</v>
      </c>
      <c r="G35" s="346">
        <v>2.1521950534415302E-2</v>
      </c>
      <c r="H35" s="346">
        <v>0.85352265904724278</v>
      </c>
      <c r="I35" s="350">
        <v>2.0988120357044379E-2</v>
      </c>
    </row>
    <row r="36" spans="1:9">
      <c r="A36" s="355">
        <v>2007</v>
      </c>
      <c r="B36" s="345">
        <v>1.7176559999999981</v>
      </c>
      <c r="C36" s="345">
        <v>0.51411199999999979</v>
      </c>
      <c r="D36" s="345">
        <v>14.176816000000024</v>
      </c>
      <c r="E36" s="345">
        <v>0.29325000000000079</v>
      </c>
      <c r="F36" s="360">
        <v>0.10284235850984962</v>
      </c>
      <c r="G36" s="346">
        <v>3.0781769235641972E-2</v>
      </c>
      <c r="H36" s="346">
        <v>0.84881792023558633</v>
      </c>
      <c r="I36" s="350">
        <v>1.7557952018922018E-2</v>
      </c>
    </row>
    <row r="37" spans="1:9">
      <c r="A37" s="355">
        <v>2008</v>
      </c>
      <c r="B37" s="345">
        <v>3.2059059999999979</v>
      </c>
      <c r="C37" s="345">
        <v>0.55101199999999972</v>
      </c>
      <c r="D37" s="345">
        <v>20.833616000000024</v>
      </c>
      <c r="E37" s="345">
        <v>0.47373500000000079</v>
      </c>
      <c r="F37" s="360">
        <v>0.12790742071911193</v>
      </c>
      <c r="G37" s="346">
        <v>2.1983964503413174E-2</v>
      </c>
      <c r="H37" s="346">
        <v>0.83120780422521012</v>
      </c>
      <c r="I37" s="350">
        <v>1.8900810552264672E-2</v>
      </c>
    </row>
    <row r="38" spans="1:9">
      <c r="A38" s="355">
        <v>2009</v>
      </c>
      <c r="B38" s="345">
        <v>4.2632559999999975</v>
      </c>
      <c r="C38" s="345">
        <v>1.0662119999999997</v>
      </c>
      <c r="D38" s="345">
        <v>29.081026000000023</v>
      </c>
      <c r="E38" s="345">
        <v>0.65896800000000078</v>
      </c>
      <c r="F38" s="360">
        <v>0.12156605082792529</v>
      </c>
      <c r="G38" s="346">
        <v>3.0402861612191228E-2</v>
      </c>
      <c r="H38" s="346">
        <v>0.82924072231276325</v>
      </c>
      <c r="I38" s="350">
        <v>1.879036524712014E-2</v>
      </c>
    </row>
    <row r="39" spans="1:9">
      <c r="A39" s="355">
        <v>2010</v>
      </c>
      <c r="B39" s="345">
        <v>4.8648559999999978</v>
      </c>
      <c r="C39" s="345">
        <v>1.2216319999999998</v>
      </c>
      <c r="D39" s="345">
        <v>33.446576000000022</v>
      </c>
      <c r="E39" s="345">
        <v>0.75638800000000062</v>
      </c>
      <c r="F39" s="360">
        <v>0.12074763389683224</v>
      </c>
      <c r="G39" s="346">
        <v>3.0321385359125739E-2</v>
      </c>
      <c r="H39" s="346">
        <v>0.83015713393172996</v>
      </c>
      <c r="I39" s="350">
        <v>1.8773846812312072E-2</v>
      </c>
    </row>
    <row r="40" spans="1:9">
      <c r="A40" s="355">
        <v>2011</v>
      </c>
      <c r="B40" s="345">
        <v>6.3566559999999983</v>
      </c>
      <c r="C40" s="345">
        <v>1.425532</v>
      </c>
      <c r="D40" s="345">
        <v>38.412026000000026</v>
      </c>
      <c r="E40" s="345">
        <v>0.9147880000000006</v>
      </c>
      <c r="F40" s="360">
        <v>0.1349350597577931</v>
      </c>
      <c r="G40" s="346">
        <v>3.026028868113146E-2</v>
      </c>
      <c r="H40" s="346">
        <v>0.81538611240373982</v>
      </c>
      <c r="I40" s="350">
        <v>1.9418539157335581E-2</v>
      </c>
    </row>
    <row r="41" spans="1:9">
      <c r="A41" s="355">
        <v>2012</v>
      </c>
      <c r="B41" s="345">
        <v>7.484805999999999</v>
      </c>
      <c r="C41" s="345">
        <v>1.6442319999999999</v>
      </c>
      <c r="D41" s="345">
        <v>49.969766000000035</v>
      </c>
      <c r="E41" s="345">
        <v>1.1458680000000006</v>
      </c>
      <c r="F41" s="360">
        <v>0.12424013197382823</v>
      </c>
      <c r="G41" s="346">
        <v>2.7292571200321233E-2</v>
      </c>
      <c r="H41" s="346">
        <v>0.82944705882040493</v>
      </c>
      <c r="I41" s="350">
        <v>1.9020238005445524E-2</v>
      </c>
    </row>
    <row r="42" spans="1:9">
      <c r="A42" s="355">
        <v>2013</v>
      </c>
      <c r="B42" s="345">
        <v>7.5294559999999979</v>
      </c>
      <c r="C42" s="345">
        <v>1.6460319999999999</v>
      </c>
      <c r="D42" s="345">
        <v>50.999966000000029</v>
      </c>
      <c r="E42" s="345">
        <v>1.1565530000000006</v>
      </c>
      <c r="F42" s="360">
        <v>0.12276552436968179</v>
      </c>
      <c r="G42" s="346">
        <v>2.6838058633887506E-2</v>
      </c>
      <c r="H42" s="346">
        <v>0.83153916681709117</v>
      </c>
      <c r="I42" s="350">
        <v>1.8857250179339476E-2</v>
      </c>
    </row>
    <row r="43" spans="1:9">
      <c r="A43" s="355">
        <v>2014</v>
      </c>
      <c r="B43" s="345">
        <v>8.8102640000000001</v>
      </c>
      <c r="C43" s="345">
        <v>1.6460319999999999</v>
      </c>
      <c r="D43" s="345">
        <v>54.572396000000033</v>
      </c>
      <c r="E43" s="345">
        <v>1.1571530000000005</v>
      </c>
      <c r="F43" s="360">
        <v>0.13311402158573327</v>
      </c>
      <c r="G43" s="346">
        <v>2.4869849436839543E-2</v>
      </c>
      <c r="H43" s="346">
        <v>0.82453273808017424</v>
      </c>
      <c r="I43" s="350">
        <v>1.748339089725303E-2</v>
      </c>
    </row>
    <row r="44" spans="1:9">
      <c r="A44" s="355">
        <v>2015</v>
      </c>
      <c r="B44" s="345">
        <v>9.8493639999999996</v>
      </c>
      <c r="C44" s="345">
        <v>1.6460319999999999</v>
      </c>
      <c r="D44" s="345">
        <v>61.862286000000026</v>
      </c>
      <c r="E44" s="345">
        <v>1.4227030000000005</v>
      </c>
      <c r="F44" s="360">
        <v>0.13171052810172074</v>
      </c>
      <c r="G44" s="346">
        <v>2.2011547546860043E-2</v>
      </c>
      <c r="H44" s="346">
        <v>0.82725284177127478</v>
      </c>
      <c r="I44" s="350">
        <v>1.9025082580144514E-2</v>
      </c>
    </row>
    <row r="45" spans="1:9">
      <c r="A45" s="355">
        <v>2016</v>
      </c>
      <c r="B45" s="345">
        <v>10.866830999999999</v>
      </c>
      <c r="C45" s="345">
        <v>1.6460319999999999</v>
      </c>
      <c r="D45" s="345">
        <v>69.00446100000002</v>
      </c>
      <c r="E45" s="345">
        <v>1.4656830000000005</v>
      </c>
      <c r="F45" s="360">
        <v>0.1309524852479737</v>
      </c>
      <c r="G45" s="346">
        <v>1.983577191894239E-2</v>
      </c>
      <c r="H45" s="346">
        <v>0.83154929538766909</v>
      </c>
      <c r="I45" s="350">
        <v>1.7662447445414942E-2</v>
      </c>
    </row>
    <row r="46" spans="1:9">
      <c r="A46" s="355">
        <v>2017</v>
      </c>
      <c r="B46" s="345">
        <v>11.481431000000001</v>
      </c>
      <c r="C46" s="345">
        <v>1.6460319999999999</v>
      </c>
      <c r="D46" s="345">
        <v>75.404131000000021</v>
      </c>
      <c r="E46" s="345">
        <v>1.4679330000000004</v>
      </c>
      <c r="F46" s="360">
        <v>0.12757212601795115</v>
      </c>
      <c r="G46" s="346">
        <v>1.8289340565089851E-2</v>
      </c>
      <c r="H46" s="346">
        <v>0.83782808102980355</v>
      </c>
      <c r="I46" s="350">
        <v>1.6310452387155321E-2</v>
      </c>
    </row>
    <row r="47" spans="1:9">
      <c r="A47" s="355">
        <v>2018</v>
      </c>
      <c r="B47" s="345">
        <v>12.989955999999992</v>
      </c>
      <c r="C47" s="345">
        <v>1.6484320000000001</v>
      </c>
      <c r="D47" s="345">
        <v>81.477271000000073</v>
      </c>
      <c r="E47" s="345">
        <v>1.4722530000000005</v>
      </c>
      <c r="F47" s="360">
        <v>0.13311029751307707</v>
      </c>
      <c r="G47" s="346">
        <v>1.6891764217683018E-2</v>
      </c>
      <c r="H47" s="346">
        <v>0.8349115103518151</v>
      </c>
      <c r="I47" s="350">
        <v>1.5086427917424851E-2</v>
      </c>
    </row>
    <row r="48" spans="1:9">
      <c r="A48" s="355">
        <v>2019</v>
      </c>
      <c r="B48" s="345">
        <v>15.482115999999992</v>
      </c>
      <c r="C48" s="345">
        <v>1.653932</v>
      </c>
      <c r="D48" s="345">
        <v>88.106661000000059</v>
      </c>
      <c r="E48" s="345">
        <v>1.4772530000000004</v>
      </c>
      <c r="F48" s="360">
        <v>0.14507235300552285</v>
      </c>
      <c r="G48" s="346">
        <v>1.5497869086572568E-2</v>
      </c>
      <c r="H48" s="346">
        <v>0.82558744726689481</v>
      </c>
      <c r="I48" s="350">
        <v>1.3842330641009783E-2</v>
      </c>
    </row>
    <row r="49" spans="1:9">
      <c r="A49" s="355">
        <v>2020</v>
      </c>
      <c r="B49" s="345">
        <v>20.311090999999994</v>
      </c>
      <c r="C49" s="345">
        <v>1.653932</v>
      </c>
      <c r="D49" s="345">
        <v>100.49028600000007</v>
      </c>
      <c r="E49" s="345">
        <v>1.4772530000000004</v>
      </c>
      <c r="F49" s="360">
        <v>0.16388825238681004</v>
      </c>
      <c r="G49" s="346">
        <v>1.3345419261162367E-2</v>
      </c>
      <c r="H49" s="346">
        <v>0.81084651505873029</v>
      </c>
      <c r="I49" s="350">
        <v>1.1919813293297363E-2</v>
      </c>
    </row>
    <row r="50" spans="1:9">
      <c r="A50" s="356">
        <v>2021</v>
      </c>
      <c r="B50" s="351">
        <v>23.728950999999995</v>
      </c>
      <c r="C50" s="351">
        <v>1.653932</v>
      </c>
      <c r="D50" s="351">
        <v>110.48555600000007</v>
      </c>
      <c r="E50" s="351">
        <v>1.4772530000000004</v>
      </c>
      <c r="F50" s="361">
        <v>0.17276807633689728</v>
      </c>
      <c r="G50" s="352">
        <v>1.2042110501725814E-2</v>
      </c>
      <c r="H50" s="352">
        <v>0.80443408447059273</v>
      </c>
      <c r="I50" s="353">
        <v>1.0755728690784125E-2</v>
      </c>
    </row>
    <row r="51" spans="1:9">
      <c r="A51" s="5"/>
      <c r="B51" s="5"/>
      <c r="C51" s="5"/>
      <c r="D51" s="5"/>
      <c r="E51" s="5"/>
      <c r="F51" s="5"/>
      <c r="G51" s="5"/>
      <c r="H51" s="5"/>
      <c r="I51" s="5"/>
    </row>
    <row r="52" spans="1:9">
      <c r="A52" s="162" t="s">
        <v>425</v>
      </c>
      <c r="B52" s="362"/>
      <c r="C52" s="362"/>
      <c r="D52" s="362"/>
      <c r="E52" s="362"/>
      <c r="F52" s="331" t="s">
        <v>427</v>
      </c>
      <c r="G52" s="362"/>
      <c r="H52" s="362"/>
      <c r="I52" s="363"/>
    </row>
    <row r="53" spans="1:9">
      <c r="A53" s="348">
        <v>2021</v>
      </c>
      <c r="B53" s="366">
        <v>3417.86</v>
      </c>
      <c r="C53" s="366">
        <v>0</v>
      </c>
      <c r="D53" s="366">
        <v>9995.2700000000023</v>
      </c>
      <c r="E53" s="366">
        <v>0</v>
      </c>
      <c r="F53" s="372">
        <v>0.25481449892754332</v>
      </c>
      <c r="G53" s="367">
        <v>0</v>
      </c>
      <c r="H53" s="367">
        <v>0.74518550107245662</v>
      </c>
      <c r="I53" s="368">
        <v>0</v>
      </c>
    </row>
  </sheetData>
  <mergeCells count="3">
    <mergeCell ref="A25:A26"/>
    <mergeCell ref="B25:E25"/>
    <mergeCell ref="F25:I25"/>
  </mergeCells>
  <pageMargins left="0.75" right="0.75" top="1" bottom="1" header="0.5" footer="0.5"/>
  <pageSetup orientation="portrait" horizontalDpi="1200" verticalDpi="1200" r:id="rId1"/>
  <headerFooter alignWithMargins="0"/>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theme="6" tint="0.39997558519241921"/>
  </sheetPr>
  <dimension ref="A1:P54"/>
  <sheetViews>
    <sheetView zoomScale="75" zoomScaleNormal="75" workbookViewId="0">
      <selection activeCell="I6" sqref="I6"/>
    </sheetView>
  </sheetViews>
  <sheetFormatPr defaultColWidth="8.6640625" defaultRowHeight="13.2"/>
  <cols>
    <col min="1" max="1" width="8.6640625" style="3"/>
    <col min="2" max="3" width="7.6640625" style="3" bestFit="1" customWidth="1"/>
    <col min="4" max="4" width="11.6640625" style="3" bestFit="1" customWidth="1"/>
    <col min="5" max="5" width="14.6640625" style="3" bestFit="1" customWidth="1"/>
    <col min="6" max="6" width="14.6640625" style="3" customWidth="1"/>
    <col min="7" max="7" width="7.44140625" style="3" bestFit="1" customWidth="1"/>
    <col min="8" max="8" width="23.6640625" style="3" bestFit="1" customWidth="1"/>
    <col min="9" max="10" width="6.33203125" style="3" bestFit="1" customWidth="1"/>
    <col min="11" max="11" width="11.6640625" style="3" bestFit="1" customWidth="1"/>
    <col min="12" max="12" width="15" style="3" bestFit="1" customWidth="1"/>
    <col min="13" max="13" width="14.6640625" style="3" customWidth="1"/>
    <col min="14" max="14" width="7.6640625" style="3" bestFit="1" customWidth="1"/>
    <col min="15" max="15" width="23.6640625" style="3" bestFit="1" customWidth="1"/>
    <col min="16" max="16384" width="8.6640625" style="3"/>
  </cols>
  <sheetData>
    <row r="1" spans="1:1" ht="14.4">
      <c r="A1" s="6" t="s">
        <v>845</v>
      </c>
    </row>
    <row r="2" spans="1:1" ht="14.4">
      <c r="A2" s="6"/>
    </row>
    <row r="3" spans="1:1" ht="14.4">
      <c r="A3" s="6"/>
    </row>
    <row r="4" spans="1:1" ht="14.4">
      <c r="A4" s="6"/>
    </row>
    <row r="5" spans="1:1" ht="14.4">
      <c r="A5" s="6"/>
    </row>
    <row r="6" spans="1:1" ht="14.4">
      <c r="A6" s="6"/>
    </row>
    <row r="7" spans="1:1" ht="14.4">
      <c r="A7" s="6"/>
    </row>
    <row r="8" spans="1:1" ht="14.4">
      <c r="A8" s="6"/>
    </row>
    <row r="9" spans="1:1" ht="14.4">
      <c r="A9" s="6"/>
    </row>
    <row r="10" spans="1:1" ht="14.4">
      <c r="A10" s="6"/>
    </row>
    <row r="11" spans="1:1" ht="14.4">
      <c r="A11" s="6"/>
    </row>
    <row r="12" spans="1:1" ht="14.4">
      <c r="A12" s="6"/>
    </row>
    <row r="13" spans="1:1" ht="14.4">
      <c r="A13" s="6"/>
    </row>
    <row r="14" spans="1:1" ht="14.4">
      <c r="A14" s="6"/>
    </row>
    <row r="15" spans="1:1" ht="14.4">
      <c r="A15" s="6"/>
    </row>
    <row r="16" spans="1:1" ht="14.4">
      <c r="A16" s="6"/>
    </row>
    <row r="17" spans="1:16" ht="14.4">
      <c r="A17" s="6"/>
    </row>
    <row r="18" spans="1:16" ht="14.4">
      <c r="A18" s="6"/>
    </row>
    <row r="19" spans="1:16" ht="14.4">
      <c r="A19" s="6"/>
    </row>
    <row r="20" spans="1:16">
      <c r="A20" s="232"/>
    </row>
    <row r="21" spans="1:16">
      <c r="A21" s="232" t="s">
        <v>771</v>
      </c>
    </row>
    <row r="22" spans="1:16">
      <c r="A22" s="232"/>
    </row>
    <row r="23" spans="1:16">
      <c r="A23" s="232"/>
    </row>
    <row r="25" spans="1:16">
      <c r="A25" s="1562" t="s">
        <v>349</v>
      </c>
      <c r="B25" s="1565" t="s">
        <v>350</v>
      </c>
      <c r="C25" s="1565"/>
      <c r="D25" s="1565"/>
      <c r="E25" s="1565"/>
      <c r="F25" s="1565"/>
      <c r="G25" s="1565"/>
      <c r="H25" s="1565"/>
      <c r="I25" s="1564" t="s">
        <v>351</v>
      </c>
      <c r="J25" s="1565"/>
      <c r="K25" s="1565"/>
      <c r="L25" s="1565"/>
      <c r="M25" s="1565"/>
      <c r="N25" s="1565"/>
      <c r="O25" s="1566"/>
      <c r="P25" s="5"/>
    </row>
    <row r="26" spans="1:16">
      <c r="A26" s="1563"/>
      <c r="B26" s="358" t="s">
        <v>352</v>
      </c>
      <c r="C26" s="358" t="s">
        <v>353</v>
      </c>
      <c r="D26" s="358" t="s">
        <v>355</v>
      </c>
      <c r="E26" s="358" t="s">
        <v>356</v>
      </c>
      <c r="F26" s="358" t="s">
        <v>357</v>
      </c>
      <c r="G26" s="358" t="s">
        <v>358</v>
      </c>
      <c r="H26" s="358" t="s">
        <v>359</v>
      </c>
      <c r="I26" s="357" t="s">
        <v>352</v>
      </c>
      <c r="J26" s="358" t="s">
        <v>353</v>
      </c>
      <c r="K26" s="358" t="s">
        <v>355</v>
      </c>
      <c r="L26" s="358" t="s">
        <v>356</v>
      </c>
      <c r="M26" s="358" t="s">
        <v>357</v>
      </c>
      <c r="N26" s="358" t="s">
        <v>358</v>
      </c>
      <c r="O26" s="359" t="s">
        <v>359</v>
      </c>
      <c r="P26" s="5"/>
    </row>
    <row r="27" spans="1:16">
      <c r="A27" s="354">
        <v>1998</v>
      </c>
      <c r="B27" s="345">
        <v>1.4522459999999919</v>
      </c>
      <c r="C27" s="345">
        <v>4.8554999999996656E-2</v>
      </c>
      <c r="D27" s="345">
        <v>0</v>
      </c>
      <c r="E27" s="345">
        <v>0</v>
      </c>
      <c r="F27" s="345">
        <v>0</v>
      </c>
      <c r="G27" s="345">
        <v>2.2249999999999089E-3</v>
      </c>
      <c r="H27" s="345">
        <v>0</v>
      </c>
      <c r="I27" s="360">
        <v>0.96621482263114755</v>
      </c>
      <c r="J27" s="364">
        <v>3.2304830388826963E-2</v>
      </c>
      <c r="K27" s="364">
        <v>0</v>
      </c>
      <c r="L27" s="364">
        <v>0</v>
      </c>
      <c r="M27" s="364">
        <v>0</v>
      </c>
      <c r="N27" s="364">
        <v>1.4803469800255791E-3</v>
      </c>
      <c r="O27" s="365">
        <v>0</v>
      </c>
      <c r="P27" s="5"/>
    </row>
    <row r="28" spans="1:16">
      <c r="A28" s="355">
        <v>1999</v>
      </c>
      <c r="B28" s="345">
        <v>2.2918119999999922</v>
      </c>
      <c r="C28" s="345">
        <v>9.3208999999996656E-2</v>
      </c>
      <c r="D28" s="345">
        <v>0</v>
      </c>
      <c r="E28" s="345">
        <v>0</v>
      </c>
      <c r="F28" s="345">
        <v>0</v>
      </c>
      <c r="G28" s="345">
        <v>3.2749999999999091E-3</v>
      </c>
      <c r="H28" s="345">
        <v>0</v>
      </c>
      <c r="I28" s="360">
        <v>0.95960132244914487</v>
      </c>
      <c r="J28" s="364">
        <v>3.9027406988077308E-2</v>
      </c>
      <c r="K28" s="364">
        <v>0</v>
      </c>
      <c r="L28" s="364">
        <v>0</v>
      </c>
      <c r="M28" s="364">
        <v>0</v>
      </c>
      <c r="N28" s="364">
        <v>1.3712705627777814E-3</v>
      </c>
      <c r="O28" s="365">
        <v>0</v>
      </c>
      <c r="P28" s="5"/>
    </row>
    <row r="29" spans="1:16">
      <c r="A29" s="355">
        <v>2000</v>
      </c>
      <c r="B29" s="345">
        <v>2.3202919999999922</v>
      </c>
      <c r="C29" s="345">
        <v>0.11340899999999665</v>
      </c>
      <c r="D29" s="345">
        <v>0</v>
      </c>
      <c r="E29" s="345">
        <v>1.04E-2</v>
      </c>
      <c r="F29" s="345">
        <v>0</v>
      </c>
      <c r="G29" s="345">
        <v>3.499999999999909E-3</v>
      </c>
      <c r="H29" s="345">
        <v>1.1550000000000001E-2</v>
      </c>
      <c r="I29" s="360">
        <v>0.94353376429507685</v>
      </c>
      <c r="J29" s="364">
        <v>4.6117135547998941E-2</v>
      </c>
      <c r="K29" s="364">
        <v>0</v>
      </c>
      <c r="L29" s="364">
        <v>4.2291018322990516E-3</v>
      </c>
      <c r="M29" s="364">
        <v>0</v>
      </c>
      <c r="N29" s="364">
        <v>1.4232554243313747E-3</v>
      </c>
      <c r="O29" s="365">
        <v>4.6967429002936593E-3</v>
      </c>
      <c r="P29" s="5"/>
    </row>
    <row r="30" spans="1:16">
      <c r="A30" s="355">
        <v>2001</v>
      </c>
      <c r="B30" s="345">
        <v>2.808391999999992</v>
      </c>
      <c r="C30" s="345">
        <v>0.46063899999999663</v>
      </c>
      <c r="D30" s="345">
        <v>0</v>
      </c>
      <c r="E30" s="345">
        <v>0.83455999999999997</v>
      </c>
      <c r="F30" s="345">
        <v>0</v>
      </c>
      <c r="G30" s="345">
        <v>4.4659999999999084E-3</v>
      </c>
      <c r="H30" s="345">
        <v>4.1549999999999997E-2</v>
      </c>
      <c r="I30" s="360">
        <v>0.67678505458468718</v>
      </c>
      <c r="J30" s="364">
        <v>0.11100786170834924</v>
      </c>
      <c r="K30" s="364">
        <v>0</v>
      </c>
      <c r="L30" s="364">
        <v>0.20111784079793638</v>
      </c>
      <c r="M30" s="364">
        <v>0</v>
      </c>
      <c r="N30" s="364">
        <v>1.0762464975598704E-3</v>
      </c>
      <c r="O30" s="365">
        <v>1.0012996411467428E-2</v>
      </c>
      <c r="P30" s="5"/>
    </row>
    <row r="31" spans="1:16">
      <c r="A31" s="355">
        <v>2002</v>
      </c>
      <c r="B31" s="345">
        <v>2.9803739687291175</v>
      </c>
      <c r="C31" s="345">
        <v>0.59255703127087123</v>
      </c>
      <c r="D31" s="345">
        <v>0</v>
      </c>
      <c r="E31" s="345">
        <v>0.94016</v>
      </c>
      <c r="F31" s="345">
        <v>0</v>
      </c>
      <c r="G31" s="345">
        <v>5.5739999999999089E-3</v>
      </c>
      <c r="H31" s="345">
        <v>4.1549999999999997E-2</v>
      </c>
      <c r="I31" s="360">
        <v>0.65355996783685089</v>
      </c>
      <c r="J31" s="364">
        <v>0.12994059079909009</v>
      </c>
      <c r="K31" s="364">
        <v>0</v>
      </c>
      <c r="L31" s="364">
        <v>0.20616571806373216</v>
      </c>
      <c r="M31" s="364">
        <v>0</v>
      </c>
      <c r="N31" s="364">
        <v>1.2223107901710604E-3</v>
      </c>
      <c r="O31" s="365">
        <v>9.1114125101557936E-3</v>
      </c>
      <c r="P31" s="5"/>
    </row>
    <row r="32" spans="1:16">
      <c r="A32" s="355">
        <v>2003</v>
      </c>
      <c r="B32" s="345">
        <v>3.7789099687291179</v>
      </c>
      <c r="C32" s="345">
        <v>0.85702703127087121</v>
      </c>
      <c r="D32" s="345">
        <v>0</v>
      </c>
      <c r="E32" s="345">
        <v>1.5411599999999999</v>
      </c>
      <c r="F32" s="345">
        <v>0</v>
      </c>
      <c r="G32" s="345">
        <v>6.4239999999999089E-3</v>
      </c>
      <c r="H32" s="345">
        <v>4.1549999999999997E-2</v>
      </c>
      <c r="I32" s="360">
        <v>0.60704688648998939</v>
      </c>
      <c r="J32" s="364">
        <v>0.13767345485230173</v>
      </c>
      <c r="K32" s="364">
        <v>0</v>
      </c>
      <c r="L32" s="364">
        <v>0.24757307988937036</v>
      </c>
      <c r="M32" s="364">
        <v>0</v>
      </c>
      <c r="N32" s="364">
        <v>1.0319561013842123E-3</v>
      </c>
      <c r="O32" s="365">
        <v>6.6746226669543319E-3</v>
      </c>
      <c r="P32" s="5"/>
    </row>
    <row r="33" spans="1:16">
      <c r="A33" s="355">
        <v>2004</v>
      </c>
      <c r="B33" s="345">
        <v>4.1274199687291171</v>
      </c>
      <c r="C33" s="345">
        <v>0.90330503127087125</v>
      </c>
      <c r="D33" s="345">
        <v>0</v>
      </c>
      <c r="E33" s="345">
        <v>1.5411599999999999</v>
      </c>
      <c r="F33" s="345">
        <v>0</v>
      </c>
      <c r="G33" s="345">
        <v>8.0339999999999075E-3</v>
      </c>
      <c r="H33" s="345">
        <v>4.1549999999999997E-2</v>
      </c>
      <c r="I33" s="360">
        <v>0.62333901566693506</v>
      </c>
      <c r="J33" s="364">
        <v>0.13642063887497968</v>
      </c>
      <c r="K33" s="364">
        <v>0</v>
      </c>
      <c r="L33" s="364">
        <v>0.23275197694046482</v>
      </c>
      <c r="M33" s="364">
        <v>0</v>
      </c>
      <c r="N33" s="364">
        <v>1.2133259251081478E-3</v>
      </c>
      <c r="O33" s="365">
        <v>6.2750425925123376E-3</v>
      </c>
      <c r="P33" s="5"/>
    </row>
    <row r="34" spans="1:16">
      <c r="A34" s="355">
        <v>2005</v>
      </c>
      <c r="B34" s="345">
        <v>5.4794899687291183</v>
      </c>
      <c r="C34" s="345">
        <v>1.3312650312708714</v>
      </c>
      <c r="D34" s="345">
        <v>0</v>
      </c>
      <c r="E34" s="345">
        <v>1.8657599999999999</v>
      </c>
      <c r="F34" s="345">
        <v>0</v>
      </c>
      <c r="G34" s="345">
        <v>2.0868999999999908E-2</v>
      </c>
      <c r="H34" s="345">
        <v>0.29849999999999999</v>
      </c>
      <c r="I34" s="360">
        <v>0.60911078541354302</v>
      </c>
      <c r="J34" s="364">
        <v>0.14798601574574249</v>
      </c>
      <c r="K34" s="364">
        <v>0</v>
      </c>
      <c r="L34" s="364">
        <v>0.20740151829436684</v>
      </c>
      <c r="M34" s="364">
        <v>0</v>
      </c>
      <c r="N34" s="364">
        <v>2.3198387173511722E-3</v>
      </c>
      <c r="O34" s="365">
        <v>3.31818418289965E-2</v>
      </c>
      <c r="P34" s="5"/>
    </row>
    <row r="35" spans="1:16">
      <c r="A35" s="355">
        <v>2006</v>
      </c>
      <c r="B35" s="345">
        <v>6.6245299687291181</v>
      </c>
      <c r="C35" s="345">
        <v>1.6679800312708712</v>
      </c>
      <c r="D35" s="345">
        <v>0</v>
      </c>
      <c r="E35" s="345">
        <v>2.0399599999999998</v>
      </c>
      <c r="F35" s="345">
        <v>0</v>
      </c>
      <c r="G35" s="345">
        <v>2.4063999999999908E-2</v>
      </c>
      <c r="H35" s="345">
        <v>1.0928</v>
      </c>
      <c r="I35" s="360">
        <v>0.57859522385573903</v>
      </c>
      <c r="J35" s="346">
        <v>0.14568358572392706</v>
      </c>
      <c r="K35" s="346">
        <v>0</v>
      </c>
      <c r="L35" s="346">
        <v>0.17817280900356314</v>
      </c>
      <c r="M35" s="346">
        <v>0</v>
      </c>
      <c r="N35" s="346">
        <v>2.1017816407487046E-3</v>
      </c>
      <c r="O35" s="350">
        <v>9.544659977602199E-2</v>
      </c>
      <c r="P35" s="5"/>
    </row>
    <row r="36" spans="1:16">
      <c r="A36" s="355">
        <v>2007</v>
      </c>
      <c r="B36" s="345">
        <v>9.077379968729117</v>
      </c>
      <c r="C36" s="345">
        <v>2.5869800312708713</v>
      </c>
      <c r="D36" s="345">
        <v>0</v>
      </c>
      <c r="E36" s="345">
        <v>3.0918599999999996</v>
      </c>
      <c r="F36" s="345">
        <v>0</v>
      </c>
      <c r="G36" s="345">
        <v>2.8813999999999909E-2</v>
      </c>
      <c r="H36" s="345">
        <v>1.9168000000000001</v>
      </c>
      <c r="I36" s="360">
        <v>0.54349599982427821</v>
      </c>
      <c r="J36" s="346">
        <v>0.15489197361624318</v>
      </c>
      <c r="K36" s="346">
        <v>0</v>
      </c>
      <c r="L36" s="346">
        <v>0.18512098731193244</v>
      </c>
      <c r="M36" s="346">
        <v>0</v>
      </c>
      <c r="N36" s="346">
        <v>1.7251997594994615E-3</v>
      </c>
      <c r="O36" s="350">
        <v>0.11476583948804674</v>
      </c>
      <c r="P36" s="5"/>
    </row>
    <row r="37" spans="1:16">
      <c r="A37" s="355">
        <v>2008</v>
      </c>
      <c r="B37" s="345">
        <v>11.836279968729119</v>
      </c>
      <c r="C37" s="345">
        <v>4.3537300312708709</v>
      </c>
      <c r="D37" s="345">
        <v>0</v>
      </c>
      <c r="E37" s="345">
        <v>3.6927599999999998</v>
      </c>
      <c r="F37" s="345">
        <v>0</v>
      </c>
      <c r="G37" s="345">
        <v>7.6598999999999903E-2</v>
      </c>
      <c r="H37" s="345">
        <v>5.1049000000000007</v>
      </c>
      <c r="I37" s="360">
        <v>0.47223719026990663</v>
      </c>
      <c r="J37" s="346">
        <v>0.17370265341753521</v>
      </c>
      <c r="K37" s="346">
        <v>0</v>
      </c>
      <c r="L37" s="346">
        <v>0.14733164569850415</v>
      </c>
      <c r="M37" s="346">
        <v>0</v>
      </c>
      <c r="N37" s="346">
        <v>3.0561034913884752E-3</v>
      </c>
      <c r="O37" s="350">
        <v>0.20367240712266543</v>
      </c>
      <c r="P37" s="5"/>
    </row>
    <row r="38" spans="1:16">
      <c r="A38" s="355">
        <v>2009</v>
      </c>
      <c r="B38" s="345">
        <v>15.391579968729118</v>
      </c>
      <c r="C38" s="345">
        <v>6.8504800312708722</v>
      </c>
      <c r="D38" s="345">
        <v>0</v>
      </c>
      <c r="E38" s="345">
        <v>3.9553599999999998</v>
      </c>
      <c r="F38" s="345">
        <v>0.20399999999999999</v>
      </c>
      <c r="G38" s="345">
        <v>0.12988199999999994</v>
      </c>
      <c r="H38" s="345">
        <v>8.5381599999999995</v>
      </c>
      <c r="I38" s="360">
        <v>0.43888839722517342</v>
      </c>
      <c r="J38" s="346">
        <v>0.19534032290745934</v>
      </c>
      <c r="K38" s="346">
        <v>0</v>
      </c>
      <c r="L38" s="346">
        <v>0.11278644651007196</v>
      </c>
      <c r="M38" s="346">
        <v>5.817026791001244E-3</v>
      </c>
      <c r="N38" s="346">
        <v>3.7035640866118786E-3</v>
      </c>
      <c r="O38" s="350">
        <v>0.24346424247968226</v>
      </c>
      <c r="P38" s="5"/>
    </row>
    <row r="39" spans="1:16">
      <c r="A39" s="355">
        <v>2010</v>
      </c>
      <c r="B39" s="345">
        <v>17.552629968729118</v>
      </c>
      <c r="C39" s="345">
        <v>8.4633500312708705</v>
      </c>
      <c r="D39" s="345">
        <v>0</v>
      </c>
      <c r="E39" s="345">
        <v>4.2541599999999997</v>
      </c>
      <c r="F39" s="345">
        <v>0.21675</v>
      </c>
      <c r="G39" s="345">
        <v>0.14785199999999998</v>
      </c>
      <c r="H39" s="345">
        <v>9.6547099999999997</v>
      </c>
      <c r="I39" s="360">
        <v>0.43566315989428506</v>
      </c>
      <c r="J39" s="346">
        <v>0.21006366706776933</v>
      </c>
      <c r="K39" s="346">
        <v>0</v>
      </c>
      <c r="L39" s="346">
        <v>0.10558991966433301</v>
      </c>
      <c r="M39" s="346">
        <v>5.37982000847269E-3</v>
      </c>
      <c r="N39" s="346">
        <v>3.6697446269559589E-3</v>
      </c>
      <c r="O39" s="350">
        <v>0.23963368873818394</v>
      </c>
      <c r="P39" s="5"/>
    </row>
    <row r="40" spans="1:16">
      <c r="A40" s="355">
        <v>2011</v>
      </c>
      <c r="B40" s="345">
        <v>21.813729968729117</v>
      </c>
      <c r="C40" s="345">
        <v>9.4025500312708719</v>
      </c>
      <c r="D40" s="345">
        <v>0</v>
      </c>
      <c r="E40" s="345">
        <v>4.6066599999999998</v>
      </c>
      <c r="F40" s="345">
        <v>0.36354999999999998</v>
      </c>
      <c r="G40" s="345">
        <v>0.18645199999999998</v>
      </c>
      <c r="H40" s="345">
        <v>10.73606</v>
      </c>
      <c r="I40" s="360">
        <v>0.46304801720760552</v>
      </c>
      <c r="J40" s="346">
        <v>0.19959136538852754</v>
      </c>
      <c r="K40" s="346">
        <v>0</v>
      </c>
      <c r="L40" s="346">
        <v>9.7787255183202582E-2</v>
      </c>
      <c r="M40" s="346">
        <v>7.7172086982441289E-3</v>
      </c>
      <c r="N40" s="346">
        <v>3.9578847371888716E-3</v>
      </c>
      <c r="O40" s="350">
        <v>0.22789826878523137</v>
      </c>
      <c r="P40" s="5"/>
    </row>
    <row r="41" spans="1:16">
      <c r="A41" s="355">
        <v>2012</v>
      </c>
      <c r="B41" s="345">
        <v>29.230756968729114</v>
      </c>
      <c r="C41" s="345">
        <v>12.374290031270872</v>
      </c>
      <c r="D41" s="345">
        <v>0</v>
      </c>
      <c r="E41" s="345">
        <v>4.7441599999999999</v>
      </c>
      <c r="F41" s="345">
        <v>0.43275000000000002</v>
      </c>
      <c r="G41" s="345">
        <v>0.28330199999999994</v>
      </c>
      <c r="H41" s="345">
        <v>13.179413</v>
      </c>
      <c r="I41" s="360">
        <v>0.48520069905483298</v>
      </c>
      <c r="J41" s="346">
        <v>0.2054005710458657</v>
      </c>
      <c r="K41" s="346">
        <v>0</v>
      </c>
      <c r="L41" s="346">
        <v>7.8748208638267661E-2</v>
      </c>
      <c r="M41" s="346">
        <v>7.1832078362050033E-3</v>
      </c>
      <c r="N41" s="346">
        <v>4.7025237352109747E-3</v>
      </c>
      <c r="O41" s="350">
        <v>0.21876478968961777</v>
      </c>
      <c r="P41" s="5"/>
    </row>
    <row r="42" spans="1:16">
      <c r="A42" s="355">
        <v>2013</v>
      </c>
      <c r="B42" s="345">
        <v>29.921616968729115</v>
      </c>
      <c r="C42" s="345">
        <v>12.483590031270872</v>
      </c>
      <c r="D42" s="345">
        <v>0</v>
      </c>
      <c r="E42" s="345">
        <v>4.7441599999999999</v>
      </c>
      <c r="F42" s="345">
        <v>0.43275000000000002</v>
      </c>
      <c r="G42" s="345">
        <v>0.29738699999999996</v>
      </c>
      <c r="H42" s="345">
        <v>13.452503</v>
      </c>
      <c r="I42" s="360">
        <v>0.4878630006144935</v>
      </c>
      <c r="J42" s="346">
        <v>0.20354119556646619</v>
      </c>
      <c r="K42" s="346">
        <v>0</v>
      </c>
      <c r="L42" s="346">
        <v>7.7352107521933874E-2</v>
      </c>
      <c r="M42" s="346">
        <v>7.0558591046922707E-3</v>
      </c>
      <c r="N42" s="346">
        <v>4.8488059423850262E-3</v>
      </c>
      <c r="O42" s="350">
        <v>0.21933903125002907</v>
      </c>
      <c r="P42" s="5"/>
    </row>
    <row r="43" spans="1:16">
      <c r="A43" s="355">
        <v>2014</v>
      </c>
      <c r="B43" s="345">
        <v>32.418564968729115</v>
      </c>
      <c r="C43" s="345">
        <v>13.20392003127087</v>
      </c>
      <c r="D43" s="345">
        <v>0</v>
      </c>
      <c r="E43" s="345">
        <v>4.7441599999999999</v>
      </c>
      <c r="F43" s="345">
        <v>0.43275000000000002</v>
      </c>
      <c r="G43" s="345">
        <v>0.32063699999999995</v>
      </c>
      <c r="H43" s="345">
        <v>15.065813</v>
      </c>
      <c r="I43" s="360">
        <v>0.48981115174595297</v>
      </c>
      <c r="J43" s="346">
        <v>0.19949764230207945</v>
      </c>
      <c r="K43" s="346">
        <v>0</v>
      </c>
      <c r="L43" s="346">
        <v>7.1679374947921273E-2</v>
      </c>
      <c r="M43" s="346">
        <v>6.5384071171109186E-3</v>
      </c>
      <c r="N43" s="346">
        <v>4.8444950729268476E-3</v>
      </c>
      <c r="O43" s="350">
        <v>0.22762892881400854</v>
      </c>
      <c r="P43" s="5"/>
    </row>
    <row r="44" spans="1:16">
      <c r="A44" s="355">
        <v>2015</v>
      </c>
      <c r="B44" s="345">
        <v>35.621264968729115</v>
      </c>
      <c r="C44" s="345">
        <v>15.199630031270869</v>
      </c>
      <c r="D44" s="345">
        <v>0</v>
      </c>
      <c r="E44" s="345">
        <v>4.7741600000000002</v>
      </c>
      <c r="F44" s="345">
        <v>1.2765250000000001</v>
      </c>
      <c r="G44" s="345">
        <v>0.32318699999999995</v>
      </c>
      <c r="H44" s="345">
        <v>17.585628</v>
      </c>
      <c r="I44" s="360">
        <v>0.47634496940981819</v>
      </c>
      <c r="J44" s="346">
        <v>0.20325688345549489</v>
      </c>
      <c r="K44" s="346">
        <v>0</v>
      </c>
      <c r="L44" s="346">
        <v>6.3842401474343655E-2</v>
      </c>
      <c r="M44" s="346">
        <v>1.7070316357649627E-2</v>
      </c>
      <c r="N44" s="346">
        <v>4.3218145611560359E-3</v>
      </c>
      <c r="O44" s="350">
        <v>0.23516361474153757</v>
      </c>
      <c r="P44" s="5"/>
    </row>
    <row r="45" spans="1:16">
      <c r="A45" s="355">
        <v>2016</v>
      </c>
      <c r="B45" s="345">
        <v>37.904616968729108</v>
      </c>
      <c r="C45" s="345">
        <v>17.213480031270869</v>
      </c>
      <c r="D45" s="345">
        <v>0</v>
      </c>
      <c r="E45" s="345">
        <v>4.8549600000000002</v>
      </c>
      <c r="F45" s="345">
        <v>3.2816350000000001</v>
      </c>
      <c r="G45" s="345">
        <v>0.32647699999999996</v>
      </c>
      <c r="H45" s="345">
        <v>19.401848000000001</v>
      </c>
      <c r="I45" s="360">
        <v>0.45677559504409343</v>
      </c>
      <c r="J45" s="346">
        <v>0.20743376962627033</v>
      </c>
      <c r="K45" s="346">
        <v>0</v>
      </c>
      <c r="L45" s="346">
        <v>5.8505465039912948E-2</v>
      </c>
      <c r="M45" s="346">
        <v>3.9545862739601298E-2</v>
      </c>
      <c r="N45" s="346">
        <v>3.9342628383829438E-3</v>
      </c>
      <c r="O45" s="350">
        <v>0.2338050447117391</v>
      </c>
      <c r="P45" s="5"/>
    </row>
    <row r="46" spans="1:16">
      <c r="A46" s="355">
        <v>2017</v>
      </c>
      <c r="B46" s="345">
        <v>39.800966968729128</v>
      </c>
      <c r="C46" s="345">
        <v>18.45576003127087</v>
      </c>
      <c r="D46" s="345">
        <v>0.37330000000000002</v>
      </c>
      <c r="E46" s="345">
        <v>5.2561599999999995</v>
      </c>
      <c r="F46" s="345">
        <v>4.9783525000000006</v>
      </c>
      <c r="G46" s="345">
        <v>0.33242699999999997</v>
      </c>
      <c r="H46" s="345">
        <v>20.802570500000002</v>
      </c>
      <c r="I46" s="360">
        <v>0.44223524137384312</v>
      </c>
      <c r="J46" s="346">
        <v>0.20506505529323857</v>
      </c>
      <c r="K46" s="346">
        <v>4.1477991158998962E-3</v>
      </c>
      <c r="L46" s="346">
        <v>5.8402078224024635E-2</v>
      </c>
      <c r="M46" s="346">
        <v>5.5315312344329064E-2</v>
      </c>
      <c r="N46" s="346">
        <v>3.6936523351225681E-3</v>
      </c>
      <c r="O46" s="350">
        <v>0.23114086131354211</v>
      </c>
      <c r="P46" s="5"/>
    </row>
    <row r="47" spans="1:16">
      <c r="A47" s="355">
        <v>2018</v>
      </c>
      <c r="B47" s="345">
        <v>42.416521968729121</v>
      </c>
      <c r="C47" s="345">
        <v>19.378655031270871</v>
      </c>
      <c r="D47" s="345">
        <v>0.62497000000000003</v>
      </c>
      <c r="E47" s="345">
        <v>5.4676599999999995</v>
      </c>
      <c r="F47" s="345">
        <v>6.7724425000000013</v>
      </c>
      <c r="G47" s="345">
        <v>0.34932699999999994</v>
      </c>
      <c r="H47" s="345">
        <v>22.578345500000005</v>
      </c>
      <c r="I47" s="360">
        <v>0.43464929982553707</v>
      </c>
      <c r="J47" s="346">
        <v>0.19857636717862351</v>
      </c>
      <c r="K47" s="346">
        <v>6.4041736640319084E-3</v>
      </c>
      <c r="L47" s="346">
        <v>5.6028040027330431E-2</v>
      </c>
      <c r="M47" s="346">
        <v>6.9398367761125207E-2</v>
      </c>
      <c r="N47" s="346">
        <v>3.5796130590832744E-3</v>
      </c>
      <c r="O47" s="350">
        <v>0.23136413848426865</v>
      </c>
      <c r="P47" s="5"/>
    </row>
    <row r="48" spans="1:16">
      <c r="A48" s="355">
        <v>2019</v>
      </c>
      <c r="B48" s="345">
        <v>45.605256968729122</v>
      </c>
      <c r="C48" s="345">
        <v>20.466250031270871</v>
      </c>
      <c r="D48" s="345">
        <v>0.62497000000000003</v>
      </c>
      <c r="E48" s="345">
        <v>6.36266</v>
      </c>
      <c r="F48" s="345">
        <v>8.8390375000000017</v>
      </c>
      <c r="G48" s="345">
        <v>0.36002699999999993</v>
      </c>
      <c r="H48" s="345">
        <v>24.461770500000004</v>
      </c>
      <c r="I48" s="360">
        <v>0.42733572839326756</v>
      </c>
      <c r="J48" s="346">
        <v>0.19177525675579141</v>
      </c>
      <c r="K48" s="346">
        <v>5.8561672036420691E-3</v>
      </c>
      <c r="L48" s="346">
        <v>5.9620143078748175E-2</v>
      </c>
      <c r="M48" s="346">
        <v>8.2824586010948359E-2</v>
      </c>
      <c r="N48" s="346">
        <v>3.3735672269479219E-3</v>
      </c>
      <c r="O48" s="350">
        <v>0.22921455133065441</v>
      </c>
      <c r="P48" s="5"/>
    </row>
    <row r="49" spans="1:16">
      <c r="A49" s="355">
        <v>2020</v>
      </c>
      <c r="B49" s="345">
        <v>53.507851968729128</v>
      </c>
      <c r="C49" s="345">
        <v>22.872350031270869</v>
      </c>
      <c r="D49" s="345">
        <v>0.62497000000000003</v>
      </c>
      <c r="E49" s="345">
        <v>6.7681800000000001</v>
      </c>
      <c r="F49" s="345">
        <v>13.337177500000001</v>
      </c>
      <c r="G49" s="345">
        <v>0.36002699999999993</v>
      </c>
      <c r="H49" s="345">
        <v>26.4620155</v>
      </c>
      <c r="I49" s="360">
        <v>0.43174970958182912</v>
      </c>
      <c r="J49" s="346">
        <v>0.18455479186916957</v>
      </c>
      <c r="K49" s="346">
        <v>5.0428228020636904E-3</v>
      </c>
      <c r="L49" s="346">
        <v>5.4611793258030672E-2</v>
      </c>
      <c r="M49" s="346">
        <v>0.10761640208677346</v>
      </c>
      <c r="N49" s="346">
        <v>2.9050232250485363E-3</v>
      </c>
      <c r="O49" s="350">
        <v>0.21351945717708498</v>
      </c>
      <c r="P49" s="5"/>
    </row>
    <row r="50" spans="1:16">
      <c r="A50" s="356">
        <v>2021</v>
      </c>
      <c r="B50" s="351">
        <v>57.826786968729124</v>
      </c>
      <c r="C50" s="351">
        <v>24.50371003127087</v>
      </c>
      <c r="D50" s="351">
        <v>2.1190150000000005</v>
      </c>
      <c r="E50" s="351">
        <v>7.0483400000000005</v>
      </c>
      <c r="F50" s="351">
        <v>18.071092500000002</v>
      </c>
      <c r="G50" s="351">
        <v>0.36002699999999993</v>
      </c>
      <c r="H50" s="351">
        <v>27.4167305</v>
      </c>
      <c r="I50" s="361">
        <v>0.421030917798426</v>
      </c>
      <c r="J50" s="352">
        <v>0.17840900497396611</v>
      </c>
      <c r="K50" s="352">
        <v>1.5428331350332319E-2</v>
      </c>
      <c r="L50" s="352">
        <v>5.1318242197342295E-2</v>
      </c>
      <c r="M50" s="352">
        <v>0.13157377505704548</v>
      </c>
      <c r="N50" s="352">
        <v>2.6213197410429332E-3</v>
      </c>
      <c r="O50" s="353">
        <v>0.19961840888184471</v>
      </c>
      <c r="P50" s="5"/>
    </row>
    <row r="51" spans="1:16">
      <c r="A51" s="65"/>
      <c r="B51" s="65"/>
      <c r="C51" s="65"/>
      <c r="D51" s="65"/>
      <c r="E51" s="65"/>
      <c r="F51" s="65"/>
      <c r="G51" s="65"/>
      <c r="H51" s="65"/>
      <c r="I51" s="65"/>
      <c r="J51" s="65"/>
      <c r="K51" s="65"/>
      <c r="L51" s="65"/>
      <c r="M51" s="65"/>
      <c r="N51" s="65"/>
      <c r="O51" s="65"/>
      <c r="P51" s="5"/>
    </row>
    <row r="52" spans="1:16">
      <c r="A52" s="369" t="s">
        <v>425</v>
      </c>
      <c r="B52" s="370"/>
      <c r="C52" s="370"/>
      <c r="D52" s="370"/>
      <c r="E52" s="370"/>
      <c r="F52" s="370"/>
      <c r="G52" s="370"/>
      <c r="H52" s="370"/>
      <c r="I52" s="60" t="s">
        <v>428</v>
      </c>
      <c r="J52" s="370"/>
      <c r="K52" s="370"/>
      <c r="L52" s="370"/>
      <c r="M52" s="370"/>
      <c r="N52" s="370"/>
      <c r="O52" s="371"/>
      <c r="P52" s="5"/>
    </row>
    <row r="53" spans="1:16">
      <c r="A53" s="348">
        <v>2021</v>
      </c>
      <c r="B53" s="366">
        <v>4318.9350000000004</v>
      </c>
      <c r="C53" s="366">
        <v>1631.3600000000001</v>
      </c>
      <c r="D53" s="366">
        <v>1494.0450000000001</v>
      </c>
      <c r="E53" s="366">
        <v>280.15999999999997</v>
      </c>
      <c r="F53" s="366">
        <v>4733.915</v>
      </c>
      <c r="G53" s="366">
        <v>0</v>
      </c>
      <c r="H53" s="366">
        <v>954.71500000000015</v>
      </c>
      <c r="I53" s="372">
        <v>0.32199307693282625</v>
      </c>
      <c r="J53" s="367">
        <v>0.12162411010703691</v>
      </c>
      <c r="K53" s="367">
        <v>0.11138675312920995</v>
      </c>
      <c r="L53" s="367">
        <v>2.0886996547412866E-2</v>
      </c>
      <c r="M53" s="367">
        <v>0.35293141869198313</v>
      </c>
      <c r="N53" s="367">
        <v>0</v>
      </c>
      <c r="O53" s="368">
        <v>7.1177644591530836E-2</v>
      </c>
      <c r="P53" s="5"/>
    </row>
    <row r="54" spans="1:16">
      <c r="A54" s="65"/>
      <c r="B54" s="65"/>
      <c r="C54" s="65"/>
      <c r="D54" s="65"/>
      <c r="E54" s="65"/>
      <c r="F54" s="65"/>
      <c r="G54" s="65"/>
      <c r="H54" s="65"/>
      <c r="I54" s="65"/>
      <c r="J54" s="65"/>
      <c r="K54" s="65"/>
      <c r="L54" s="65"/>
      <c r="M54" s="65"/>
      <c r="N54" s="65"/>
      <c r="O54" s="65"/>
    </row>
  </sheetData>
  <mergeCells count="3">
    <mergeCell ref="A25:A26"/>
    <mergeCell ref="B25:H25"/>
    <mergeCell ref="I25:O25"/>
  </mergeCells>
  <pageMargins left="0.75" right="0.75" top="1" bottom="1" header="0.5" footer="0.5"/>
  <headerFooter alignWithMargins="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tabColor theme="3" tint="0.79998168889431442"/>
  </sheetPr>
  <dimension ref="A1:Z66"/>
  <sheetViews>
    <sheetView zoomScale="75" zoomScaleNormal="75" zoomScalePageLayoutView="75" workbookViewId="0"/>
  </sheetViews>
  <sheetFormatPr defaultColWidth="8.6640625" defaultRowHeight="13.2"/>
  <cols>
    <col min="1" max="1" width="35.109375" style="229" customWidth="1"/>
    <col min="2" max="19" width="8.6640625" style="229"/>
    <col min="20" max="20" width="7.5546875" style="229" customWidth="1"/>
    <col min="21" max="21" width="10.6640625" style="229" customWidth="1"/>
    <col min="22" max="16384" width="8.6640625" style="229"/>
  </cols>
  <sheetData>
    <row r="1" spans="1:20" s="970" customFormat="1" ht="14.4">
      <c r="A1" s="1336" t="s">
        <v>269</v>
      </c>
    </row>
    <row r="2" spans="1:20">
      <c r="C2" s="231"/>
      <c r="D2" s="231"/>
      <c r="E2" s="231"/>
      <c r="F2" s="231"/>
      <c r="G2" s="231"/>
      <c r="H2" s="231"/>
      <c r="I2" s="231"/>
      <c r="J2" s="231"/>
      <c r="K2" s="231"/>
      <c r="L2" s="231"/>
      <c r="M2" s="231"/>
      <c r="O2" s="231"/>
      <c r="P2" s="231"/>
      <c r="Q2" s="231"/>
      <c r="R2" s="231"/>
      <c r="S2" s="231"/>
      <c r="T2" s="231"/>
    </row>
    <row r="3" spans="1:20">
      <c r="J3" s="1180"/>
    </row>
    <row r="5" spans="1:20">
      <c r="B5" s="231"/>
    </row>
    <row r="6" spans="1:20">
      <c r="B6" s="231"/>
    </row>
    <row r="7" spans="1:20">
      <c r="B7" s="231"/>
    </row>
    <row r="8" spans="1:20">
      <c r="B8" s="231"/>
    </row>
    <row r="9" spans="1:20">
      <c r="B9" s="231"/>
    </row>
    <row r="10" spans="1:20">
      <c r="B10" s="231"/>
    </row>
    <row r="11" spans="1:20">
      <c r="B11" s="231"/>
    </row>
    <row r="12" spans="1:20">
      <c r="B12" s="231"/>
    </row>
    <row r="13" spans="1:20">
      <c r="B13" s="231"/>
    </row>
    <row r="14" spans="1:20">
      <c r="B14" s="231"/>
    </row>
    <row r="15" spans="1:20">
      <c r="B15" s="231"/>
    </row>
    <row r="17" spans="1:26">
      <c r="B17" s="231"/>
    </row>
    <row r="18" spans="1:26">
      <c r="B18" s="231"/>
    </row>
    <row r="19" spans="1:26">
      <c r="B19" s="231"/>
    </row>
    <row r="20" spans="1:26">
      <c r="B20" s="231"/>
    </row>
    <row r="21" spans="1:26">
      <c r="B21" s="231"/>
    </row>
    <row r="22" spans="1:26">
      <c r="A22" s="106" t="s">
        <v>769</v>
      </c>
    </row>
    <row r="23" spans="1:26">
      <c r="U23" s="276"/>
      <c r="V23" s="276"/>
      <c r="W23" s="276"/>
      <c r="X23" s="276"/>
      <c r="Y23" s="276"/>
      <c r="Z23" s="276"/>
    </row>
    <row r="24" spans="1:26" s="970" customFormat="1">
      <c r="A24" s="43"/>
      <c r="B24" s="723" t="s">
        <v>252</v>
      </c>
      <c r="C24" s="724" t="s">
        <v>260</v>
      </c>
      <c r="D24" s="724" t="s">
        <v>253</v>
      </c>
      <c r="E24" s="724" t="s">
        <v>261</v>
      </c>
      <c r="F24" s="724">
        <v>2006</v>
      </c>
      <c r="G24" s="724">
        <v>2007</v>
      </c>
      <c r="H24" s="724">
        <v>2008</v>
      </c>
      <c r="I24" s="724">
        <v>2009</v>
      </c>
      <c r="J24" s="724">
        <v>2010</v>
      </c>
      <c r="K24" s="724">
        <v>2011</v>
      </c>
      <c r="L24" s="724">
        <v>2012</v>
      </c>
      <c r="M24" s="724">
        <v>2013</v>
      </c>
      <c r="N24" s="724">
        <v>2014</v>
      </c>
      <c r="O24" s="724">
        <v>2015</v>
      </c>
      <c r="P24" s="724">
        <v>2016</v>
      </c>
      <c r="Q24" s="724">
        <v>2017</v>
      </c>
      <c r="R24" s="724">
        <v>2018</v>
      </c>
      <c r="S24" s="724">
        <v>2019</v>
      </c>
      <c r="T24" s="724">
        <v>2020</v>
      </c>
      <c r="U24" s="725">
        <v>2021</v>
      </c>
    </row>
    <row r="25" spans="1:26" s="970" customFormat="1">
      <c r="A25" s="720" t="s">
        <v>236</v>
      </c>
      <c r="B25" s="971">
        <v>0.7163891</v>
      </c>
      <c r="C25" s="972">
        <v>0.88826479999999997</v>
      </c>
      <c r="D25" s="972">
        <v>1.2335670000000001</v>
      </c>
      <c r="E25" s="972">
        <v>1.455627</v>
      </c>
      <c r="F25" s="972">
        <v>1.612465</v>
      </c>
      <c r="G25" s="972">
        <v>1.6455329999999999</v>
      </c>
      <c r="H25" s="972">
        <v>1.6668529999999999</v>
      </c>
      <c r="I25" s="972">
        <v>1.741606</v>
      </c>
      <c r="J25" s="972">
        <v>1.791247</v>
      </c>
      <c r="K25" s="972">
        <v>1.966372</v>
      </c>
      <c r="L25" s="972">
        <v>1.9456389999999999</v>
      </c>
      <c r="M25" s="972">
        <v>1.864476</v>
      </c>
      <c r="N25" s="972">
        <v>1.9407350000000001</v>
      </c>
      <c r="O25" s="972">
        <v>2.0062259999999998</v>
      </c>
      <c r="P25" s="972">
        <v>2.1511100000000001</v>
      </c>
      <c r="Q25" s="972">
        <v>2.3218130000000001</v>
      </c>
      <c r="R25" s="972">
        <v>2.4303759999999999</v>
      </c>
      <c r="S25" s="972">
        <v>2.5508519999999999</v>
      </c>
      <c r="T25" s="972">
        <v>2.7620819999999999</v>
      </c>
      <c r="U25" s="973">
        <v>3.0020449999999999</v>
      </c>
      <c r="V25" s="974"/>
      <c r="W25" s="1302"/>
      <c r="X25" s="1302"/>
    </row>
    <row r="26" spans="1:26" s="970" customFormat="1">
      <c r="A26" s="721" t="s">
        <v>237</v>
      </c>
      <c r="B26" s="975">
        <v>48.206699999999998</v>
      </c>
      <c r="C26" s="976">
        <v>52.945</v>
      </c>
      <c r="D26" s="976">
        <v>63.630400000000002</v>
      </c>
      <c r="E26" s="976">
        <v>73.614800000000002</v>
      </c>
      <c r="F26" s="976">
        <v>77.871899999999997</v>
      </c>
      <c r="G26" s="976">
        <v>79.039299999999997</v>
      </c>
      <c r="H26" s="976">
        <v>79.274199999999993</v>
      </c>
      <c r="I26" s="976">
        <v>81.507999999999996</v>
      </c>
      <c r="J26" s="976">
        <v>84.083699999999993</v>
      </c>
      <c r="K26" s="976">
        <v>88.985699999999994</v>
      </c>
      <c r="L26" s="976">
        <v>93.400800000000004</v>
      </c>
      <c r="M26" s="976">
        <v>96.8857</v>
      </c>
      <c r="N26" s="976">
        <v>99.450800000000001</v>
      </c>
      <c r="O26" s="976">
        <v>102.389</v>
      </c>
      <c r="P26" s="976">
        <v>108.23099999999999</v>
      </c>
      <c r="Q26" s="976">
        <v>113.004</v>
      </c>
      <c r="R26" s="976">
        <v>115.622</v>
      </c>
      <c r="S26" s="976">
        <v>121.16</v>
      </c>
      <c r="T26" s="976">
        <v>124.858</v>
      </c>
      <c r="U26" s="977">
        <v>127.459</v>
      </c>
      <c r="V26" s="974"/>
      <c r="W26" s="1302"/>
      <c r="X26" s="1302"/>
      <c r="Y26" s="978"/>
    </row>
    <row r="27" spans="1:26" s="970" customFormat="1">
      <c r="A27" s="722" t="s">
        <v>238</v>
      </c>
      <c r="B27" s="979">
        <v>56.570700000000002</v>
      </c>
      <c r="C27" s="980">
        <v>58.197099999999999</v>
      </c>
      <c r="D27" s="980">
        <v>66.162999999999997</v>
      </c>
      <c r="E27" s="980">
        <v>74.107100000000003</v>
      </c>
      <c r="F27" s="980">
        <v>75.964299999999994</v>
      </c>
      <c r="G27" s="980">
        <v>78.161600000000007</v>
      </c>
      <c r="H27" s="980">
        <v>78.472200000000001</v>
      </c>
      <c r="I27" s="980">
        <v>78.822000000000003</v>
      </c>
      <c r="J27" s="980">
        <v>79.666200000000003</v>
      </c>
      <c r="K27" s="980">
        <v>80.965699999999998</v>
      </c>
      <c r="L27" s="980">
        <v>83.772999999999996</v>
      </c>
      <c r="M27" s="980">
        <v>80.494799999999998</v>
      </c>
      <c r="N27" s="980">
        <v>82.677199999999999</v>
      </c>
      <c r="O27" s="980">
        <v>82.432500000000005</v>
      </c>
      <c r="P27" s="980">
        <v>82.996600000000001</v>
      </c>
      <c r="Q27" s="980">
        <v>86.007599999999996</v>
      </c>
      <c r="R27" s="980">
        <v>88.093000000000004</v>
      </c>
      <c r="S27" s="980">
        <v>90.084800000000001</v>
      </c>
      <c r="T27" s="980">
        <v>90.055700000000002</v>
      </c>
      <c r="U27" s="981">
        <v>93.908199999999994</v>
      </c>
      <c r="V27" s="974"/>
      <c r="W27" s="1302"/>
      <c r="X27" s="1302"/>
    </row>
    <row r="28" spans="1:26" s="970" customFormat="1"/>
    <row r="29" spans="1:26">
      <c r="U29" s="276"/>
      <c r="V29" s="276"/>
      <c r="W29" s="276"/>
      <c r="X29" s="276"/>
      <c r="Y29" s="276"/>
      <c r="Z29" s="276"/>
    </row>
    <row r="30" spans="1:26">
      <c r="T30" s="970"/>
    </row>
    <row r="34" spans="2:21">
      <c r="B34" s="231"/>
      <c r="C34" s="231"/>
      <c r="D34" s="231"/>
      <c r="E34" s="231"/>
      <c r="F34" s="231"/>
      <c r="G34" s="231"/>
      <c r="H34" s="231"/>
      <c r="I34" s="231"/>
      <c r="J34" s="231"/>
      <c r="K34" s="231"/>
      <c r="L34" s="231"/>
      <c r="N34" s="231"/>
      <c r="O34" s="231"/>
      <c r="P34" s="231"/>
      <c r="Q34" s="231"/>
      <c r="R34" s="231"/>
      <c r="S34" s="231"/>
      <c r="T34" s="231"/>
      <c r="U34" s="231"/>
    </row>
    <row r="35" spans="2:21">
      <c r="B35" s="231"/>
      <c r="C35" s="231"/>
      <c r="D35" s="231"/>
      <c r="F35" s="231"/>
      <c r="G35" s="231"/>
      <c r="H35" s="231"/>
      <c r="I35" s="231"/>
      <c r="J35" s="231"/>
      <c r="K35" s="231"/>
      <c r="L35" s="231"/>
      <c r="M35" s="231"/>
    </row>
    <row r="39" spans="2:21">
      <c r="D39" s="231"/>
    </row>
    <row r="40" spans="2:21">
      <c r="C40" s="231"/>
      <c r="D40" s="231"/>
    </row>
    <row r="41" spans="2:21">
      <c r="C41" s="231"/>
      <c r="D41" s="231"/>
    </row>
    <row r="42" spans="2:21">
      <c r="C42" s="231"/>
      <c r="D42" s="231"/>
    </row>
    <row r="43" spans="2:21">
      <c r="C43" s="231"/>
      <c r="D43" s="231"/>
    </row>
    <row r="44" spans="2:21">
      <c r="C44" s="231"/>
      <c r="D44" s="231"/>
    </row>
    <row r="45" spans="2:21">
      <c r="C45" s="231"/>
      <c r="D45" s="231"/>
    </row>
    <row r="46" spans="2:21">
      <c r="C46" s="231"/>
      <c r="D46" s="231"/>
    </row>
    <row r="47" spans="2:21">
      <c r="C47" s="231"/>
      <c r="D47" s="231"/>
    </row>
    <row r="48" spans="2:21">
      <c r="C48" s="231"/>
      <c r="D48" s="231"/>
    </row>
    <row r="49" spans="3:4">
      <c r="C49" s="231"/>
      <c r="D49" s="231"/>
    </row>
    <row r="50" spans="3:4">
      <c r="C50" s="231"/>
    </row>
    <row r="51" spans="3:4">
      <c r="C51" s="231"/>
      <c r="D51" s="231"/>
    </row>
    <row r="52" spans="3:4">
      <c r="C52" s="231"/>
      <c r="D52" s="231"/>
    </row>
    <row r="53" spans="3:4">
      <c r="C53" s="231"/>
      <c r="D53" s="231"/>
    </row>
    <row r="54" spans="3:4">
      <c r="C54" s="231"/>
      <c r="D54" s="231"/>
    </row>
    <row r="55" spans="3:4">
      <c r="C55" s="231"/>
      <c r="D55" s="231"/>
    </row>
    <row r="56" spans="3:4">
      <c r="C56" s="231"/>
      <c r="D56" s="231"/>
    </row>
    <row r="57" spans="3:4">
      <c r="C57" s="231"/>
      <c r="D57" s="231"/>
    </row>
    <row r="58" spans="3:4">
      <c r="D58" s="231"/>
    </row>
    <row r="59" spans="3:4">
      <c r="C59" s="231"/>
    </row>
    <row r="60" spans="3:4">
      <c r="C60" s="231"/>
    </row>
    <row r="61" spans="3:4">
      <c r="C61" s="231"/>
    </row>
    <row r="62" spans="3:4">
      <c r="C62" s="231"/>
    </row>
    <row r="63" spans="3:4">
      <c r="C63" s="231"/>
    </row>
    <row r="64" spans="3:4">
      <c r="C64" s="231"/>
    </row>
    <row r="65" spans="3:3">
      <c r="C65" s="231"/>
    </row>
    <row r="66" spans="3:3">
      <c r="C66" s="231"/>
    </row>
  </sheetData>
  <pageMargins left="0.75" right="0.75" top="1" bottom="1" header="0.5" footer="0.5"/>
  <pageSetup orientation="portrait" horizontalDpi="4294967294" r:id="rId1"/>
  <headerFooter alignWithMargins="0"/>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79998168889431442"/>
  </sheetPr>
  <dimension ref="A1:AB45"/>
  <sheetViews>
    <sheetView zoomScale="75" zoomScaleNormal="75" zoomScalePageLayoutView="85" workbookViewId="0">
      <selection activeCell="P11" sqref="P11"/>
    </sheetView>
  </sheetViews>
  <sheetFormatPr defaultColWidth="9.109375" defaultRowHeight="14.4"/>
  <cols>
    <col min="1" max="1" width="20.33203125" style="1229" customWidth="1"/>
    <col min="2" max="7" width="8.6640625" style="1229" customWidth="1"/>
    <col min="8" max="16384" width="9.109375" style="1229"/>
  </cols>
  <sheetData>
    <row r="1" spans="1:13">
      <c r="A1" s="1337" t="s">
        <v>270</v>
      </c>
      <c r="B1" s="1228"/>
      <c r="C1" s="1228"/>
      <c r="D1" s="1228"/>
      <c r="E1" s="1228"/>
      <c r="F1" s="1228"/>
      <c r="G1" s="1228"/>
      <c r="H1" s="1228"/>
      <c r="I1" s="1228"/>
      <c r="J1" s="1228"/>
      <c r="K1" s="1228"/>
      <c r="L1" s="1228"/>
    </row>
    <row r="2" spans="1:13">
      <c r="A2" s="1230"/>
      <c r="B2" s="1231"/>
      <c r="C2" s="1231"/>
      <c r="D2" s="1231"/>
      <c r="E2" s="1231"/>
      <c r="F2" s="1231"/>
      <c r="G2" s="1231"/>
      <c r="H2" s="1231"/>
      <c r="I2" s="1231"/>
      <c r="J2" s="1231"/>
      <c r="K2" s="1231"/>
      <c r="L2" s="1231"/>
      <c r="M2" s="1230"/>
    </row>
    <row r="3" spans="1:13">
      <c r="A3" s="1230"/>
      <c r="B3" s="1231"/>
      <c r="C3" s="1231"/>
      <c r="D3" s="1231"/>
      <c r="E3" s="1231"/>
      <c r="F3" s="1231"/>
      <c r="G3" s="1231"/>
      <c r="H3" s="1231"/>
      <c r="I3" s="1231"/>
      <c r="J3" s="1231"/>
      <c r="K3" s="1231"/>
      <c r="L3" s="1231"/>
      <c r="M3" s="1230"/>
    </row>
    <row r="4" spans="1:13">
      <c r="A4" s="1230"/>
      <c r="B4" s="1231"/>
      <c r="C4" s="1231"/>
      <c r="D4" s="1231"/>
      <c r="E4" s="1231"/>
      <c r="F4" s="1231"/>
      <c r="G4" s="1231"/>
      <c r="H4" s="1231"/>
      <c r="I4" s="1231"/>
      <c r="J4" s="1231"/>
      <c r="K4" s="1231"/>
      <c r="L4" s="1231"/>
      <c r="M4" s="1230"/>
    </row>
    <row r="5" spans="1:13">
      <c r="A5" s="1230"/>
      <c r="B5" s="1231"/>
      <c r="C5" s="1231"/>
      <c r="D5" s="1231"/>
      <c r="E5" s="1231"/>
      <c r="F5" s="1231"/>
      <c r="G5" s="1231"/>
      <c r="H5" s="1231"/>
      <c r="I5" s="1231"/>
      <c r="J5" s="1231"/>
      <c r="K5" s="1231"/>
      <c r="L5" s="1231"/>
      <c r="M5" s="1230"/>
    </row>
    <row r="6" spans="1:13">
      <c r="A6" s="1230"/>
      <c r="B6" s="1230"/>
      <c r="C6" s="1230"/>
      <c r="D6" s="1230"/>
      <c r="E6" s="1230"/>
      <c r="F6" s="1230"/>
      <c r="G6" s="1230"/>
      <c r="H6" s="1230"/>
      <c r="I6" s="1230"/>
      <c r="J6" s="1230"/>
      <c r="K6" s="1230"/>
      <c r="L6" s="1230"/>
      <c r="M6" s="1230"/>
    </row>
    <row r="7" spans="1:13">
      <c r="A7" s="1230"/>
      <c r="B7" s="1230"/>
      <c r="C7" s="1230"/>
      <c r="D7" s="1230"/>
      <c r="E7" s="1230"/>
      <c r="F7" s="1230"/>
      <c r="G7" s="1230"/>
      <c r="H7" s="1230"/>
      <c r="I7" s="1230"/>
      <c r="J7" s="1230"/>
      <c r="K7" s="1230"/>
      <c r="L7" s="1230"/>
      <c r="M7" s="1230"/>
    </row>
    <row r="8" spans="1:13">
      <c r="A8" s="1230"/>
      <c r="B8" s="1230"/>
      <c r="C8" s="1230"/>
      <c r="D8" s="1230"/>
      <c r="E8" s="1230"/>
      <c r="F8" s="1230"/>
      <c r="G8" s="1230"/>
      <c r="H8" s="1230"/>
      <c r="I8" s="1230"/>
      <c r="J8" s="1230"/>
      <c r="K8" s="1230"/>
      <c r="L8" s="1230"/>
      <c r="M8" s="1230"/>
    </row>
    <row r="9" spans="1:13">
      <c r="A9" s="1230"/>
      <c r="B9" s="1230"/>
      <c r="C9" s="1230"/>
      <c r="D9" s="1230"/>
      <c r="E9" s="1230"/>
      <c r="F9" s="1230"/>
      <c r="G9" s="1230"/>
      <c r="H9" s="1230"/>
      <c r="I9" s="1230"/>
      <c r="J9" s="1230"/>
      <c r="K9" s="1230"/>
      <c r="L9" s="1230"/>
      <c r="M9" s="1230"/>
    </row>
    <row r="10" spans="1:13">
      <c r="A10" s="1230"/>
      <c r="B10" s="1230"/>
      <c r="C10" s="1230"/>
      <c r="D10" s="1230"/>
      <c r="E10" s="1230"/>
      <c r="F10" s="1230"/>
      <c r="G10" s="1230"/>
      <c r="H10" s="1230"/>
      <c r="I10" s="1230"/>
      <c r="J10" s="1230"/>
      <c r="K10" s="1230"/>
      <c r="L10" s="1230"/>
      <c r="M10" s="1230"/>
    </row>
    <row r="11" spans="1:13">
      <c r="A11" s="1230"/>
      <c r="B11" s="1230"/>
      <c r="C11" s="1230"/>
      <c r="D11" s="1230"/>
      <c r="E11" s="1230"/>
      <c r="F11" s="1230"/>
      <c r="G11" s="1230"/>
      <c r="H11" s="1230"/>
      <c r="I11" s="1230"/>
      <c r="J11" s="1230"/>
      <c r="K11" s="1230"/>
      <c r="L11" s="1230"/>
      <c r="M11" s="1230"/>
    </row>
    <row r="12" spans="1:13">
      <c r="A12" s="1230"/>
      <c r="B12" s="1230"/>
      <c r="C12" s="1230"/>
      <c r="D12" s="1230"/>
      <c r="E12" s="1230"/>
      <c r="F12" s="1230"/>
      <c r="G12" s="1230"/>
      <c r="H12" s="1230"/>
      <c r="I12" s="1230"/>
      <c r="J12" s="1230"/>
      <c r="K12" s="1230"/>
      <c r="L12" s="1230"/>
      <c r="M12" s="1230"/>
    </row>
    <row r="13" spans="1:13">
      <c r="A13" s="1230"/>
      <c r="B13" s="1230"/>
      <c r="C13" s="1230"/>
      <c r="D13" s="1230"/>
      <c r="E13" s="1230"/>
      <c r="F13" s="1230"/>
      <c r="G13" s="1230"/>
      <c r="H13" s="1230"/>
      <c r="I13" s="1230"/>
      <c r="J13" s="1230"/>
      <c r="K13" s="1230"/>
      <c r="L13" s="1230"/>
      <c r="M13" s="1230"/>
    </row>
    <row r="14" spans="1:13">
      <c r="A14" s="106" t="s">
        <v>769</v>
      </c>
      <c r="B14" s="1230"/>
      <c r="C14" s="1230"/>
      <c r="D14" s="1230"/>
      <c r="E14" s="1230"/>
      <c r="F14" s="1230"/>
      <c r="G14" s="1230"/>
      <c r="H14" s="1230"/>
      <c r="I14" s="1230"/>
      <c r="J14" s="1230"/>
      <c r="K14" s="1230"/>
      <c r="L14" s="1230"/>
      <c r="M14" s="1230"/>
    </row>
    <row r="15" spans="1:13">
      <c r="A15" s="1230"/>
      <c r="B15" s="1232"/>
      <c r="C15" s="1232"/>
      <c r="D15" s="1232"/>
      <c r="E15" s="1230"/>
      <c r="F15" s="1230"/>
      <c r="G15" s="1230"/>
      <c r="H15" s="1230"/>
      <c r="I15" s="1230"/>
      <c r="J15" s="1230"/>
      <c r="K15" s="1230"/>
      <c r="L15" s="1230"/>
      <c r="M15" s="1230"/>
    </row>
    <row r="16" spans="1:13">
      <c r="A16" s="1233" t="s">
        <v>239</v>
      </c>
      <c r="B16" s="1233"/>
      <c r="C16" s="1234"/>
      <c r="D16" s="1234"/>
      <c r="E16" s="1233"/>
      <c r="F16" s="1233"/>
      <c r="G16" s="1233"/>
      <c r="H16" s="1233"/>
      <c r="I16" s="1233"/>
      <c r="J16" s="1233"/>
      <c r="K16" s="1233"/>
      <c r="L16" s="1233"/>
    </row>
    <row r="17" spans="1:16">
      <c r="A17" s="1233"/>
      <c r="B17" s="1235">
        <v>2011</v>
      </c>
      <c r="C17" s="1236">
        <v>2012</v>
      </c>
      <c r="D17" s="1236">
        <v>2013</v>
      </c>
      <c r="E17" s="1236">
        <v>2014</v>
      </c>
      <c r="F17" s="1236">
        <v>2015</v>
      </c>
      <c r="G17" s="1236">
        <v>2016</v>
      </c>
      <c r="H17" s="1236">
        <v>2017</v>
      </c>
      <c r="I17" s="1236">
        <v>2018</v>
      </c>
      <c r="J17" s="1236">
        <v>2019</v>
      </c>
      <c r="K17" s="1236">
        <v>2020</v>
      </c>
      <c r="L17" s="1237">
        <v>2021</v>
      </c>
    </row>
    <row r="18" spans="1:16">
      <c r="A18" s="1238" t="s">
        <v>240</v>
      </c>
      <c r="B18" s="212">
        <v>0.56059999999999999</v>
      </c>
      <c r="C18" s="205">
        <v>0.52800000000000002</v>
      </c>
      <c r="D18" s="205">
        <v>0.83160000000000001</v>
      </c>
      <c r="E18" s="205">
        <v>0.67040000000000011</v>
      </c>
      <c r="F18" s="205">
        <v>0.41920000000000002</v>
      </c>
      <c r="G18" s="205">
        <v>0.22170000000000001</v>
      </c>
      <c r="H18" s="205">
        <v>1.4199999999999999E-2</v>
      </c>
      <c r="I18" s="205">
        <v>5.9299999999999999E-2</v>
      </c>
      <c r="J18" s="205">
        <v>2.3199999999999998E-2</v>
      </c>
      <c r="K18" s="205">
        <v>1.43E-2</v>
      </c>
      <c r="L18" s="208">
        <v>0</v>
      </c>
    </row>
    <row r="19" spans="1:16">
      <c r="A19" s="1239" t="s">
        <v>241</v>
      </c>
      <c r="B19" s="212">
        <v>0.37109999999999999</v>
      </c>
      <c r="C19" s="205">
        <v>0.41170000000000001</v>
      </c>
      <c r="D19" s="205">
        <v>7.3899999999999993E-2</v>
      </c>
      <c r="E19" s="205">
        <v>0.2908</v>
      </c>
      <c r="F19" s="205">
        <v>0.52270000000000005</v>
      </c>
      <c r="G19" s="205">
        <v>0.68019999999999992</v>
      </c>
      <c r="H19" s="205">
        <v>0.84050000000000002</v>
      </c>
      <c r="I19" s="205">
        <v>0.7611</v>
      </c>
      <c r="J19" s="205">
        <v>0.78379999999999994</v>
      </c>
      <c r="K19" s="205">
        <v>0.48469999999999996</v>
      </c>
      <c r="L19" s="208">
        <v>0.29410000000000003</v>
      </c>
    </row>
    <row r="20" spans="1:16">
      <c r="A20" s="1239" t="s">
        <v>242</v>
      </c>
      <c r="B20" s="212">
        <v>6.83E-2</v>
      </c>
      <c r="C20" s="205">
        <v>5.7800000000000004E-2</v>
      </c>
      <c r="D20" s="205">
        <v>9.4499999999999987E-2</v>
      </c>
      <c r="E20" s="205">
        <v>3.8800000000000001E-2</v>
      </c>
      <c r="F20" s="205">
        <v>5.8200000000000002E-2</v>
      </c>
      <c r="G20" s="205">
        <v>9.8100000000000007E-2</v>
      </c>
      <c r="H20" s="205">
        <v>0.14529999999999998</v>
      </c>
      <c r="I20" s="205">
        <v>0.13550000000000001</v>
      </c>
      <c r="J20" s="205">
        <v>9.2200000000000004E-2</v>
      </c>
      <c r="K20" s="205">
        <v>0.3533</v>
      </c>
      <c r="L20" s="208">
        <v>0.50600000000000001</v>
      </c>
    </row>
    <row r="21" spans="1:16" s="1240" customFormat="1">
      <c r="A21" s="1239" t="s">
        <v>243</v>
      </c>
      <c r="B21" s="982">
        <v>0</v>
      </c>
      <c r="C21" s="209">
        <v>2.5000000000000001E-3</v>
      </c>
      <c r="D21" s="209">
        <v>0</v>
      </c>
      <c r="E21" s="209">
        <v>0</v>
      </c>
      <c r="F21" s="209">
        <v>0</v>
      </c>
      <c r="G21" s="209">
        <v>0</v>
      </c>
      <c r="H21" s="209">
        <v>0</v>
      </c>
      <c r="I21" s="209">
        <v>4.4199999999999996E-2</v>
      </c>
      <c r="J21" s="209">
        <v>0.1008</v>
      </c>
      <c r="K21" s="209">
        <v>0.1477</v>
      </c>
      <c r="L21" s="210">
        <v>0.19980000000000001</v>
      </c>
      <c r="M21" s="1229"/>
      <c r="N21" s="1229"/>
      <c r="O21" s="1229"/>
      <c r="P21" s="1229"/>
    </row>
    <row r="22" spans="1:16" s="1240" customFormat="1">
      <c r="A22" s="1241" t="s">
        <v>0</v>
      </c>
      <c r="B22" s="1242">
        <v>1.9663729999999999</v>
      </c>
      <c r="C22" s="1243">
        <v>1.9456389999999999</v>
      </c>
      <c r="D22" s="1243">
        <v>1.864476</v>
      </c>
      <c r="E22" s="1243">
        <v>1.9407350000000001</v>
      </c>
      <c r="F22" s="1243">
        <v>2.0062259999999998</v>
      </c>
      <c r="G22" s="1243">
        <v>2.1511100000000001</v>
      </c>
      <c r="H22" s="1243">
        <v>2.3218130000000001</v>
      </c>
      <c r="I22" s="1243">
        <v>2.4303759999999999</v>
      </c>
      <c r="J22" s="1243">
        <v>2.5508519999999999</v>
      </c>
      <c r="K22" s="1243">
        <v>2.7620819999999999</v>
      </c>
      <c r="L22" s="1244">
        <v>3.0020449999999999</v>
      </c>
      <c r="M22" s="1229"/>
      <c r="N22" s="1229"/>
      <c r="O22" s="1229"/>
      <c r="P22" s="1229"/>
    </row>
    <row r="23" spans="1:16">
      <c r="A23" s="1233"/>
      <c r="B23" s="211"/>
      <c r="C23" s="211"/>
      <c r="D23" s="211"/>
      <c r="E23" s="211"/>
      <c r="F23" s="211"/>
      <c r="G23" s="211"/>
      <c r="H23" s="211"/>
      <c r="I23" s="211"/>
      <c r="J23" s="211"/>
      <c r="K23" s="211"/>
      <c r="L23" s="211"/>
    </row>
    <row r="24" spans="1:16">
      <c r="A24" s="1233" t="s">
        <v>267</v>
      </c>
      <c r="B24" s="1233"/>
      <c r="C24" s="1233"/>
      <c r="D24" s="1233"/>
      <c r="E24" s="1233"/>
      <c r="F24" s="1233"/>
      <c r="G24" s="1233"/>
      <c r="H24" s="1233"/>
      <c r="I24" s="1233"/>
      <c r="J24" s="1233"/>
      <c r="K24" s="1233"/>
      <c r="L24" s="1233"/>
    </row>
    <row r="25" spans="1:16">
      <c r="A25" s="1233"/>
      <c r="B25" s="1235">
        <v>2011</v>
      </c>
      <c r="C25" s="1236">
        <v>2012</v>
      </c>
      <c r="D25" s="1236">
        <v>2013</v>
      </c>
      <c r="E25" s="1236">
        <v>2014</v>
      </c>
      <c r="F25" s="1236">
        <v>2015</v>
      </c>
      <c r="G25" s="1236">
        <v>2016</v>
      </c>
      <c r="H25" s="1236">
        <v>2017</v>
      </c>
      <c r="I25" s="1236">
        <v>2018</v>
      </c>
      <c r="J25" s="1236">
        <v>2019</v>
      </c>
      <c r="K25" s="1236">
        <v>2020</v>
      </c>
      <c r="L25" s="1237">
        <v>2021</v>
      </c>
    </row>
    <row r="26" spans="1:16">
      <c r="A26" s="1245" t="s">
        <v>244</v>
      </c>
      <c r="B26" s="212">
        <v>4.8399999999999999E-2</v>
      </c>
      <c r="C26" s="205">
        <v>0.10539999999999999</v>
      </c>
      <c r="D26" s="205">
        <v>1.2E-2</v>
      </c>
      <c r="E26" s="205">
        <v>1.6000000000000001E-3</v>
      </c>
      <c r="F26" s="205">
        <v>5.6000000000000008E-3</v>
      </c>
      <c r="G26" s="205">
        <v>1.29E-2</v>
      </c>
      <c r="H26" s="205">
        <v>6.8999999999999999E-3</v>
      </c>
      <c r="I26" s="205">
        <v>2.9999999999999997E-4</v>
      </c>
      <c r="J26" s="205">
        <v>5.9999999999999995E-4</v>
      </c>
      <c r="K26" s="205">
        <v>0</v>
      </c>
      <c r="L26" s="208">
        <v>4.6999999999999993E-3</v>
      </c>
    </row>
    <row r="27" spans="1:16">
      <c r="A27" s="1246" t="s">
        <v>245</v>
      </c>
      <c r="B27" s="212">
        <v>0.88319999999999999</v>
      </c>
      <c r="C27" s="205">
        <v>0.65260000000000007</v>
      </c>
      <c r="D27" s="205">
        <v>0.98109999999999997</v>
      </c>
      <c r="E27" s="205">
        <v>0.84079999999999999</v>
      </c>
      <c r="F27" s="205">
        <v>0.81599999999999995</v>
      </c>
      <c r="G27" s="205">
        <v>0.78769999999999996</v>
      </c>
      <c r="H27" s="205">
        <v>0.61950000000000005</v>
      </c>
      <c r="I27" s="205">
        <v>0.52880000000000005</v>
      </c>
      <c r="J27" s="205">
        <v>0.53600000000000003</v>
      </c>
      <c r="K27" s="205">
        <v>0.63080000000000003</v>
      </c>
      <c r="L27" s="208">
        <v>0.59089999999999998</v>
      </c>
    </row>
    <row r="28" spans="1:16">
      <c r="A28" s="1246" t="s">
        <v>246</v>
      </c>
      <c r="B28" s="212">
        <v>3.1400000000000004E-2</v>
      </c>
      <c r="C28" s="205">
        <v>8.1099999999999992E-2</v>
      </c>
      <c r="D28" s="205">
        <v>0</v>
      </c>
      <c r="E28" s="205">
        <v>0.1512</v>
      </c>
      <c r="F28" s="205">
        <v>0.17559999999999998</v>
      </c>
      <c r="G28" s="205">
        <v>0.1928</v>
      </c>
      <c r="H28" s="205">
        <v>0.37359999999999999</v>
      </c>
      <c r="I28" s="205">
        <v>0.45479999999999998</v>
      </c>
      <c r="J28" s="205">
        <v>0.40079999999999999</v>
      </c>
      <c r="K28" s="205">
        <v>0.22190000000000001</v>
      </c>
      <c r="L28" s="208">
        <v>0.127</v>
      </c>
    </row>
    <row r="29" spans="1:16" s="1240" customFormat="1">
      <c r="A29" s="1247" t="s">
        <v>247</v>
      </c>
      <c r="B29" s="212">
        <v>3.6900000000000002E-2</v>
      </c>
      <c r="C29" s="205">
        <v>0.16089999999999999</v>
      </c>
      <c r="D29" s="205">
        <v>6.8999999999999999E-3</v>
      </c>
      <c r="E29" s="205">
        <v>6.4000000000000003E-3</v>
      </c>
      <c r="F29" s="205">
        <v>2.8000000000000004E-3</v>
      </c>
      <c r="G29" s="205">
        <v>6.6E-3</v>
      </c>
      <c r="H29" s="205">
        <v>0</v>
      </c>
      <c r="I29" s="205">
        <v>1.6E-2</v>
      </c>
      <c r="J29" s="205">
        <v>6.2600000000000003E-2</v>
      </c>
      <c r="K29" s="205">
        <v>0.14730000000000001</v>
      </c>
      <c r="L29" s="208">
        <v>0.27729999999999999</v>
      </c>
      <c r="M29" s="1229"/>
      <c r="N29" s="1229"/>
      <c r="O29" s="1229"/>
      <c r="P29" s="1229"/>
    </row>
    <row r="30" spans="1:16" s="1240" customFormat="1">
      <c r="A30" s="1248" t="s">
        <v>0</v>
      </c>
      <c r="B30" s="1249">
        <v>80.965689999999995</v>
      </c>
      <c r="C30" s="1250">
        <v>83.772999999999996</v>
      </c>
      <c r="D30" s="1250">
        <v>80.49485</v>
      </c>
      <c r="E30" s="1250">
        <v>82.677199999999999</v>
      </c>
      <c r="F30" s="1250">
        <v>82.432460000000006</v>
      </c>
      <c r="G30" s="1250">
        <v>82.996629999999996</v>
      </c>
      <c r="H30" s="1250">
        <v>86.00761</v>
      </c>
      <c r="I30" s="1250">
        <v>88.093050000000005</v>
      </c>
      <c r="J30" s="1250">
        <v>90.084779999999995</v>
      </c>
      <c r="K30" s="1250">
        <v>90.055670000000006</v>
      </c>
      <c r="L30" s="1251">
        <v>93.908150000000006</v>
      </c>
      <c r="M30" s="1229"/>
      <c r="N30" s="1229"/>
      <c r="O30" s="1229"/>
      <c r="P30" s="1229"/>
    </row>
    <row r="31" spans="1:16">
      <c r="A31" s="1233"/>
      <c r="B31" s="1252"/>
      <c r="C31" s="1252"/>
      <c r="D31" s="1252"/>
      <c r="E31" s="1252"/>
      <c r="F31" s="1252"/>
      <c r="G31" s="1252"/>
      <c r="H31" s="1252"/>
      <c r="I31" s="1252"/>
      <c r="J31" s="1252"/>
      <c r="K31" s="1252"/>
      <c r="L31" s="1252"/>
    </row>
    <row r="32" spans="1:16">
      <c r="A32" s="1233" t="s">
        <v>268</v>
      </c>
      <c r="B32" s="1233"/>
      <c r="C32" s="1233"/>
      <c r="D32" s="1233"/>
      <c r="E32" s="1233"/>
      <c r="F32" s="1233"/>
      <c r="G32" s="1233"/>
      <c r="H32" s="1233"/>
      <c r="I32" s="1233"/>
      <c r="J32" s="1233"/>
      <c r="K32" s="1233"/>
      <c r="L32" s="1233"/>
    </row>
    <row r="33" spans="1:28">
      <c r="A33" s="1233"/>
      <c r="B33" s="1235">
        <v>2011</v>
      </c>
      <c r="C33" s="1236">
        <v>2012</v>
      </c>
      <c r="D33" s="1236">
        <v>2013</v>
      </c>
      <c r="E33" s="1236">
        <v>2014</v>
      </c>
      <c r="F33" s="1236">
        <v>2015</v>
      </c>
      <c r="G33" s="1236">
        <v>2016</v>
      </c>
      <c r="H33" s="1236">
        <v>2017</v>
      </c>
      <c r="I33" s="1236">
        <v>2018</v>
      </c>
      <c r="J33" s="1236">
        <v>2019</v>
      </c>
      <c r="K33" s="1236">
        <v>2020</v>
      </c>
      <c r="L33" s="1237">
        <v>2021</v>
      </c>
    </row>
    <row r="34" spans="1:28">
      <c r="A34" s="1238" t="s">
        <v>248</v>
      </c>
      <c r="B34" s="212">
        <v>0.76639999999999997</v>
      </c>
      <c r="C34" s="205">
        <v>0.52680000000000005</v>
      </c>
      <c r="D34" s="205">
        <v>0.25600000000000001</v>
      </c>
      <c r="E34" s="205">
        <v>0.19519999999999998</v>
      </c>
      <c r="F34" s="205">
        <v>0.13639999999999999</v>
      </c>
      <c r="G34" s="205">
        <v>2.8900000000000002E-2</v>
      </c>
      <c r="H34" s="205">
        <v>9.5999999999999992E-3</v>
      </c>
      <c r="I34" s="205">
        <v>8.3000000000000001E-3</v>
      </c>
      <c r="J34" s="205">
        <v>2E-3</v>
      </c>
      <c r="K34" s="205">
        <v>2.9999999999999997E-4</v>
      </c>
      <c r="L34" s="208">
        <v>0</v>
      </c>
    </row>
    <row r="35" spans="1:28">
      <c r="A35" s="1239" t="s">
        <v>249</v>
      </c>
      <c r="B35" s="212">
        <v>0.2336</v>
      </c>
      <c r="C35" s="205">
        <v>0.46529999999999999</v>
      </c>
      <c r="D35" s="205">
        <v>0.74400000000000011</v>
      </c>
      <c r="E35" s="205">
        <v>0.79519999999999991</v>
      </c>
      <c r="F35" s="205">
        <v>0.79150000000000009</v>
      </c>
      <c r="G35" s="205">
        <v>0.70379999999999998</v>
      </c>
      <c r="H35" s="205">
        <v>0.59929999999999994</v>
      </c>
      <c r="I35" s="205">
        <v>0.43270000000000003</v>
      </c>
      <c r="J35" s="205">
        <v>0.1595</v>
      </c>
      <c r="K35" s="205">
        <v>8.5500000000000007E-2</v>
      </c>
      <c r="L35" s="208">
        <v>0.11289999999999999</v>
      </c>
    </row>
    <row r="36" spans="1:28">
      <c r="A36" s="1239" t="s">
        <v>250</v>
      </c>
      <c r="B36" s="212">
        <v>0</v>
      </c>
      <c r="C36" s="205">
        <v>7.9000000000000008E-3</v>
      </c>
      <c r="D36" s="205">
        <v>0</v>
      </c>
      <c r="E36" s="205">
        <v>9.5999999999999992E-3</v>
      </c>
      <c r="F36" s="205">
        <v>7.22E-2</v>
      </c>
      <c r="G36" s="205">
        <v>0.26719999999999999</v>
      </c>
      <c r="H36" s="205">
        <v>0.3911</v>
      </c>
      <c r="I36" s="205">
        <v>0.52500000000000002</v>
      </c>
      <c r="J36" s="205">
        <v>0.69189999999999996</v>
      </c>
      <c r="K36" s="205">
        <v>0.74150000000000005</v>
      </c>
      <c r="L36" s="208">
        <v>0.66079999999999994</v>
      </c>
      <c r="Q36" s="1240"/>
      <c r="R36" s="1240"/>
      <c r="Y36" s="1240"/>
      <c r="Z36" s="1240"/>
    </row>
    <row r="37" spans="1:28" s="1240" customFormat="1">
      <c r="A37" s="1239" t="s">
        <v>251</v>
      </c>
      <c r="B37" s="212">
        <v>0</v>
      </c>
      <c r="C37" s="205">
        <v>0</v>
      </c>
      <c r="D37" s="205">
        <v>0</v>
      </c>
      <c r="E37" s="205">
        <v>0</v>
      </c>
      <c r="F37" s="205">
        <v>0</v>
      </c>
      <c r="G37" s="205">
        <v>0</v>
      </c>
      <c r="H37" s="205">
        <v>0</v>
      </c>
      <c r="I37" s="205">
        <v>3.4000000000000002E-2</v>
      </c>
      <c r="J37" s="205">
        <v>0.14660000000000001</v>
      </c>
      <c r="K37" s="205">
        <v>0.17269999999999999</v>
      </c>
      <c r="L37" s="208">
        <v>0.2263</v>
      </c>
      <c r="M37" s="1229"/>
      <c r="N37" s="1229"/>
      <c r="O37" s="1229"/>
      <c r="P37" s="1229"/>
      <c r="S37" s="1229"/>
      <c r="T37" s="1229"/>
      <c r="U37" s="1229"/>
      <c r="V37" s="1229"/>
      <c r="W37" s="1229"/>
      <c r="X37" s="1229"/>
      <c r="AA37" s="1229"/>
      <c r="AB37" s="1229"/>
    </row>
    <row r="38" spans="1:28" s="1240" customFormat="1">
      <c r="A38" s="1241" t="s">
        <v>0</v>
      </c>
      <c r="B38" s="1249">
        <v>88.985669999999999</v>
      </c>
      <c r="C38" s="1250">
        <v>93.400840000000002</v>
      </c>
      <c r="D38" s="1250">
        <v>96.885739999999998</v>
      </c>
      <c r="E38" s="1250">
        <v>99.450800000000001</v>
      </c>
      <c r="F38" s="1250">
        <v>102.38930000000001</v>
      </c>
      <c r="G38" s="1250">
        <v>108.2307</v>
      </c>
      <c r="H38" s="1250">
        <v>113.0038</v>
      </c>
      <c r="I38" s="1250">
        <v>115.622</v>
      </c>
      <c r="J38" s="1250">
        <v>121.1601</v>
      </c>
      <c r="K38" s="1250">
        <v>124.8578</v>
      </c>
      <c r="L38" s="1251">
        <v>127.45950000000001</v>
      </c>
      <c r="P38" s="1229"/>
      <c r="S38" s="1229"/>
      <c r="T38" s="1229"/>
      <c r="U38" s="1229"/>
      <c r="V38" s="1229"/>
      <c r="W38" s="1229"/>
      <c r="X38" s="1229"/>
      <c r="AA38" s="1229"/>
      <c r="AB38" s="1229"/>
    </row>
    <row r="39" spans="1:28">
      <c r="A39" s="1253"/>
      <c r="B39" s="1254"/>
      <c r="C39" s="1254"/>
      <c r="D39" s="1254"/>
      <c r="E39" s="1254"/>
      <c r="F39" s="1254"/>
      <c r="G39" s="1254"/>
      <c r="H39" s="1254"/>
      <c r="I39" s="1254"/>
      <c r="J39" s="1254"/>
      <c r="K39" s="1254"/>
      <c r="L39" s="1254"/>
    </row>
    <row r="40" spans="1:28">
      <c r="A40" s="1255"/>
      <c r="B40" s="1255"/>
      <c r="C40" s="1255"/>
      <c r="D40" s="1255"/>
      <c r="E40" s="1255"/>
      <c r="F40" s="1255"/>
      <c r="G40" s="1255"/>
      <c r="H40" s="1255"/>
      <c r="I40" s="1255"/>
      <c r="J40" s="1255"/>
      <c r="K40" s="1255"/>
      <c r="L40" s="1255"/>
    </row>
    <row r="41" spans="1:28" ht="18">
      <c r="A41" s="1256"/>
      <c r="B41" s="972"/>
      <c r="C41" s="972"/>
      <c r="D41" s="972"/>
      <c r="E41" s="972"/>
      <c r="F41" s="972"/>
      <c r="G41" s="972"/>
      <c r="H41" s="972"/>
      <c r="I41" s="972"/>
      <c r="J41" s="972"/>
      <c r="K41" s="972"/>
      <c r="L41" s="972"/>
      <c r="M41" s="1240"/>
    </row>
    <row r="42" spans="1:28">
      <c r="A42" s="229"/>
      <c r="B42" s="229"/>
      <c r="C42" s="229"/>
      <c r="D42" s="229"/>
      <c r="E42" s="229"/>
      <c r="F42" s="229"/>
      <c r="G42" s="229"/>
      <c r="H42" s="229"/>
      <c r="I42" s="229"/>
      <c r="J42" s="229"/>
      <c r="K42" s="229"/>
      <c r="L42" s="229"/>
      <c r="M42" s="229"/>
    </row>
    <row r="43" spans="1:28">
      <c r="A43" s="229"/>
      <c r="B43" s="229"/>
      <c r="C43" s="229"/>
      <c r="D43" s="229"/>
      <c r="E43" s="229"/>
      <c r="F43" s="229"/>
      <c r="G43" s="229"/>
      <c r="H43" s="229"/>
      <c r="I43" s="229"/>
      <c r="J43" s="229"/>
      <c r="K43" s="229"/>
      <c r="L43" s="229"/>
      <c r="M43" s="229"/>
    </row>
    <row r="44" spans="1:28">
      <c r="A44" s="229"/>
      <c r="B44" s="229"/>
      <c r="C44" s="229"/>
      <c r="D44" s="229"/>
      <c r="E44" s="229"/>
      <c r="F44" s="229"/>
      <c r="G44" s="229"/>
      <c r="H44" s="229"/>
      <c r="I44" s="229"/>
      <c r="J44" s="229"/>
      <c r="K44" s="229"/>
      <c r="L44" s="229"/>
      <c r="M44" s="229"/>
    </row>
    <row r="45" spans="1:28">
      <c r="A45" s="229"/>
      <c r="B45" s="229"/>
      <c r="C45" s="229"/>
      <c r="D45" s="229"/>
      <c r="E45" s="229"/>
      <c r="F45" s="229"/>
      <c r="G45" s="229"/>
      <c r="H45" s="229"/>
      <c r="I45" s="229"/>
      <c r="J45" s="229"/>
      <c r="K45" s="229"/>
      <c r="L45" s="229"/>
      <c r="M45" s="229"/>
    </row>
  </sheetData>
  <pageMargins left="0.7" right="0.7" top="0.75" bottom="0.75" header="0.3" footer="0.3"/>
  <pageSetup orientation="portrait" horizontalDpi="4294967294"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theme="3" tint="0.79998168889431442"/>
  </sheetPr>
  <dimension ref="A1:AJ64"/>
  <sheetViews>
    <sheetView zoomScale="75" zoomScaleNormal="75" zoomScalePageLayoutView="75" workbookViewId="0"/>
  </sheetViews>
  <sheetFormatPr defaultColWidth="9.109375" defaultRowHeight="14.4"/>
  <cols>
    <col min="1" max="1" width="12.44140625" style="1261" customWidth="1"/>
    <col min="2" max="7" width="8.6640625" style="1261" customWidth="1"/>
    <col min="8" max="16384" width="9.109375" style="1261"/>
  </cols>
  <sheetData>
    <row r="1" spans="1:36" s="1258" customFormat="1">
      <c r="A1" s="1259" t="s">
        <v>262</v>
      </c>
      <c r="B1" s="1257"/>
      <c r="C1" s="1257"/>
      <c r="D1" s="1257"/>
      <c r="E1" s="1257"/>
      <c r="F1" s="1257"/>
      <c r="G1" s="1257"/>
    </row>
    <row r="2" spans="1:36" s="1258" customFormat="1">
      <c r="A2" s="1259"/>
      <c r="B2" s="1257"/>
      <c r="C2" s="1257"/>
      <c r="D2" s="1257"/>
      <c r="E2" s="1257"/>
      <c r="F2" s="1257"/>
      <c r="G2" s="1257"/>
    </row>
    <row r="3" spans="1:36">
      <c r="A3" s="1260"/>
      <c r="B3" s="1260"/>
      <c r="C3" s="1260"/>
      <c r="D3" s="1260"/>
      <c r="E3" s="1260"/>
      <c r="F3" s="1260"/>
      <c r="G3" s="1260"/>
      <c r="H3" s="1260"/>
      <c r="I3" s="1260"/>
      <c r="J3" s="1260"/>
      <c r="K3" s="1260"/>
      <c r="L3" s="1180"/>
      <c r="M3" s="1260"/>
      <c r="N3" s="1260"/>
      <c r="O3" s="1260"/>
      <c r="P3" s="1260"/>
      <c r="Q3" s="1260"/>
      <c r="R3" s="1260"/>
      <c r="S3" s="1260"/>
    </row>
    <row r="4" spans="1:36">
      <c r="A4" s="1260"/>
      <c r="B4" s="1260"/>
      <c r="C4" s="1260"/>
      <c r="D4" s="1260"/>
      <c r="E4" s="1260"/>
      <c r="F4" s="1260"/>
      <c r="G4" s="1260"/>
      <c r="H4" s="1260"/>
      <c r="I4" s="1260"/>
      <c r="J4" s="1260"/>
      <c r="K4" s="1260"/>
      <c r="L4" s="1260"/>
      <c r="M4" s="1260"/>
      <c r="N4" s="1260"/>
      <c r="O4" s="1260"/>
      <c r="P4" s="1260"/>
      <c r="Q4" s="1260"/>
      <c r="R4" s="1260"/>
      <c r="S4" s="1260"/>
    </row>
    <row r="5" spans="1:36">
      <c r="A5" s="1260"/>
      <c r="B5" s="1260"/>
      <c r="C5" s="1260"/>
      <c r="D5" s="1260"/>
      <c r="E5" s="1260"/>
      <c r="F5" s="1260"/>
      <c r="G5" s="1260"/>
      <c r="H5" s="1260"/>
      <c r="I5" s="1260"/>
      <c r="J5" s="1260"/>
      <c r="K5" s="1260"/>
      <c r="L5" s="1260"/>
      <c r="M5" s="1260"/>
      <c r="N5" s="1260"/>
      <c r="O5" s="1260"/>
      <c r="P5" s="1260"/>
      <c r="Q5" s="1260"/>
      <c r="R5" s="1260"/>
      <c r="S5" s="1260"/>
    </row>
    <row r="6" spans="1:36" ht="15.75" customHeight="1">
      <c r="A6" s="1260"/>
      <c r="B6" s="1260"/>
      <c r="C6" s="1260"/>
      <c r="D6" s="1260"/>
      <c r="E6" s="1260"/>
      <c r="F6" s="1260"/>
      <c r="G6" s="1260"/>
      <c r="H6" s="1260"/>
      <c r="I6" s="1260"/>
      <c r="J6" s="1260"/>
      <c r="K6" s="1260"/>
      <c r="L6" s="1260"/>
      <c r="M6" s="1260"/>
      <c r="N6" s="1260"/>
      <c r="O6" s="1260"/>
      <c r="P6" s="1260"/>
      <c r="Q6" s="1260"/>
      <c r="R6" s="1260"/>
      <c r="S6" s="1260"/>
    </row>
    <row r="7" spans="1:36" ht="15.75" customHeight="1">
      <c r="A7" s="1260"/>
      <c r="B7" s="1260"/>
      <c r="C7" s="1260"/>
      <c r="D7" s="1260"/>
      <c r="E7" s="1260"/>
      <c r="F7" s="1260"/>
      <c r="G7" s="1260"/>
      <c r="H7" s="1260"/>
      <c r="I7" s="1260"/>
      <c r="J7" s="1260"/>
      <c r="K7" s="1260"/>
      <c r="L7" s="1260"/>
      <c r="M7" s="1260"/>
      <c r="N7" s="1260"/>
      <c r="O7" s="1260"/>
      <c r="P7" s="1260"/>
      <c r="Q7" s="1260"/>
      <c r="R7" s="1260"/>
      <c r="S7" s="1260"/>
    </row>
    <row r="8" spans="1:36" ht="16.5" customHeight="1">
      <c r="A8" s="1260"/>
      <c r="B8" s="1260"/>
      <c r="C8" s="1260"/>
      <c r="D8" s="1260"/>
      <c r="E8" s="1260"/>
      <c r="F8" s="1260"/>
      <c r="G8" s="1260"/>
      <c r="H8" s="1260"/>
      <c r="I8" s="1260"/>
      <c r="J8" s="1260"/>
      <c r="K8" s="1260"/>
      <c r="L8" s="1260"/>
      <c r="M8" s="1260"/>
      <c r="N8" s="1260"/>
      <c r="O8" s="1260"/>
      <c r="P8" s="1260"/>
      <c r="Q8" s="1260"/>
      <c r="R8" s="1260"/>
      <c r="S8" s="1260"/>
    </row>
    <row r="9" spans="1:36" ht="16.5" customHeight="1">
      <c r="A9" s="1260"/>
      <c r="B9" s="1260"/>
      <c r="C9" s="1260"/>
      <c r="D9" s="1260"/>
      <c r="E9" s="1260"/>
      <c r="F9" s="1260"/>
      <c r="G9" s="1260"/>
      <c r="H9" s="1260"/>
      <c r="I9" s="1260"/>
      <c r="J9" s="1260"/>
      <c r="K9" s="1260"/>
      <c r="L9" s="1260"/>
      <c r="M9" s="1260"/>
      <c r="N9" s="1260"/>
      <c r="O9" s="1260"/>
      <c r="P9" s="1260"/>
      <c r="Q9" s="1260"/>
      <c r="R9" s="1260"/>
      <c r="S9" s="1260"/>
    </row>
    <row r="10" spans="1:36" ht="16.5" customHeight="1">
      <c r="A10" s="1260"/>
      <c r="B10" s="1260"/>
      <c r="C10" s="1260"/>
      <c r="D10" s="1260"/>
      <c r="E10" s="1260"/>
      <c r="F10" s="1260"/>
      <c r="G10" s="1260"/>
      <c r="H10" s="1260"/>
      <c r="I10" s="1260"/>
      <c r="J10" s="1260"/>
      <c r="K10" s="1260"/>
      <c r="L10" s="1260"/>
      <c r="M10" s="1260"/>
      <c r="N10" s="1260"/>
      <c r="O10" s="1260"/>
      <c r="P10" s="1260"/>
      <c r="Q10" s="1260"/>
      <c r="R10" s="1260"/>
      <c r="S10" s="1260"/>
    </row>
    <row r="11" spans="1:36" ht="16.5" customHeight="1">
      <c r="A11" s="1260"/>
      <c r="B11" s="1260"/>
      <c r="C11" s="1260"/>
      <c r="D11" s="1260"/>
      <c r="E11" s="1260"/>
      <c r="F11" s="1260"/>
      <c r="G11" s="1260"/>
      <c r="H11" s="1260"/>
      <c r="I11" s="1260"/>
      <c r="J11" s="1260"/>
      <c r="K11" s="1260"/>
      <c r="L11" s="1260"/>
      <c r="M11" s="1260"/>
      <c r="N11" s="1260"/>
      <c r="O11" s="1260"/>
      <c r="P11" s="1260"/>
      <c r="Q11" s="1260"/>
      <c r="R11" s="1260"/>
      <c r="S11" s="1260"/>
    </row>
    <row r="12" spans="1:36">
      <c r="A12" s="1260"/>
      <c r="B12" s="1260"/>
      <c r="C12" s="1260"/>
      <c r="D12" s="1260"/>
      <c r="E12" s="1260"/>
      <c r="F12" s="1260"/>
      <c r="G12" s="1260"/>
      <c r="H12" s="1260"/>
      <c r="I12" s="1260"/>
      <c r="J12" s="1260"/>
      <c r="K12" s="1260"/>
      <c r="L12" s="1260"/>
      <c r="M12" s="1260"/>
      <c r="N12" s="1260"/>
      <c r="O12" s="1260"/>
      <c r="P12" s="1260"/>
      <c r="Q12" s="1260"/>
      <c r="R12" s="1260"/>
      <c r="S12" s="1260"/>
    </row>
    <row r="13" spans="1:36">
      <c r="A13" s="1260"/>
      <c r="B13" s="1260"/>
      <c r="C13" s="1260"/>
      <c r="D13" s="1260"/>
      <c r="E13" s="1260"/>
      <c r="F13" s="1260"/>
      <c r="G13" s="1260"/>
      <c r="H13" s="1260"/>
      <c r="I13" s="1260"/>
      <c r="J13" s="1260"/>
      <c r="K13" s="1260"/>
      <c r="L13" s="1260"/>
      <c r="M13" s="1260"/>
      <c r="N13" s="1260"/>
      <c r="O13" s="1260"/>
      <c r="P13" s="1260"/>
      <c r="Q13" s="1260"/>
      <c r="R13" s="1260"/>
      <c r="S13" s="1260"/>
      <c r="AD13" s="1262"/>
      <c r="AE13" s="1262"/>
      <c r="AH13" s="1262"/>
      <c r="AI13" s="1262"/>
      <c r="AJ13" s="1262"/>
    </row>
    <row r="14" spans="1:36">
      <c r="A14" s="1260"/>
      <c r="B14" s="1260"/>
      <c r="C14" s="1260"/>
      <c r="D14" s="1260"/>
      <c r="E14" s="1260"/>
      <c r="F14" s="1260"/>
      <c r="G14" s="1260"/>
      <c r="H14" s="1260"/>
      <c r="I14" s="1260"/>
      <c r="J14" s="1260"/>
      <c r="K14" s="1260"/>
      <c r="L14" s="1260"/>
      <c r="M14" s="1260"/>
      <c r="N14" s="1260"/>
      <c r="O14" s="1260"/>
      <c r="P14" s="1260"/>
      <c r="Q14" s="1260"/>
      <c r="R14" s="1260"/>
      <c r="S14" s="1260"/>
      <c r="AD14" s="1262"/>
      <c r="AE14" s="1262"/>
      <c r="AJ14" s="1262"/>
    </row>
    <row r="15" spans="1:36">
      <c r="A15" s="1260"/>
      <c r="B15" s="1260"/>
      <c r="C15" s="1260"/>
      <c r="D15" s="1260"/>
      <c r="E15" s="1260"/>
      <c r="F15" s="1260"/>
      <c r="G15" s="1260"/>
      <c r="H15" s="1260"/>
      <c r="I15" s="1260"/>
      <c r="J15" s="1260"/>
      <c r="K15" s="1260"/>
      <c r="L15" s="1260"/>
      <c r="M15" s="1260"/>
      <c r="N15" s="1260"/>
      <c r="O15" s="1260"/>
      <c r="P15" s="1260"/>
      <c r="Q15" s="1260"/>
      <c r="R15" s="1260"/>
      <c r="S15" s="1260"/>
      <c r="AJ15" s="1262"/>
    </row>
    <row r="16" spans="1:36">
      <c r="A16" s="1260"/>
      <c r="B16" s="1260"/>
      <c r="C16" s="1260"/>
      <c r="D16" s="1260"/>
      <c r="E16" s="1260"/>
      <c r="F16" s="1260"/>
      <c r="G16" s="1260"/>
      <c r="H16" s="1260"/>
      <c r="I16" s="1260"/>
      <c r="J16" s="1260"/>
      <c r="K16" s="1260"/>
      <c r="L16" s="1260"/>
      <c r="M16" s="1260"/>
      <c r="N16" s="1260"/>
      <c r="O16" s="1260"/>
      <c r="P16" s="1260"/>
      <c r="Q16" s="1260"/>
      <c r="R16" s="1260"/>
      <c r="S16" s="1260"/>
      <c r="AJ16" s="1262"/>
    </row>
    <row r="17" spans="1:36" ht="13.2" customHeight="1">
      <c r="A17" s="1260"/>
      <c r="B17" s="1260"/>
      <c r="C17" s="1260"/>
      <c r="D17" s="1260"/>
      <c r="E17" s="1260"/>
      <c r="F17" s="1260"/>
      <c r="G17" s="1260"/>
      <c r="H17" s="1260"/>
      <c r="I17" s="1260"/>
      <c r="J17" s="1260"/>
      <c r="K17" s="1260"/>
      <c r="L17" s="1260"/>
      <c r="M17" s="1260"/>
      <c r="N17" s="1260"/>
      <c r="O17" s="1260"/>
      <c r="P17" s="1260"/>
      <c r="Q17" s="1260"/>
      <c r="R17" s="1260"/>
      <c r="S17" s="1260"/>
      <c r="AJ17" s="1262"/>
    </row>
    <row r="18" spans="1:36">
      <c r="A18" s="1260"/>
      <c r="B18" s="1260"/>
      <c r="C18" s="1260"/>
      <c r="D18" s="1260"/>
      <c r="E18" s="1260"/>
      <c r="F18" s="1260"/>
      <c r="G18" s="1260"/>
      <c r="H18" s="1260"/>
      <c r="I18" s="1260"/>
      <c r="J18" s="1260"/>
      <c r="K18" s="1260"/>
      <c r="L18" s="1260"/>
      <c r="M18" s="1260"/>
      <c r="N18" s="1260"/>
      <c r="O18" s="1260"/>
      <c r="P18" s="1260"/>
      <c r="Q18" s="1260"/>
      <c r="R18" s="1260"/>
      <c r="S18" s="1260"/>
    </row>
    <row r="19" spans="1:36">
      <c r="A19" s="1263"/>
      <c r="B19" s="1263"/>
      <c r="C19" s="1263"/>
      <c r="D19" s="1263"/>
      <c r="E19" s="1263"/>
      <c r="F19" s="1263"/>
      <c r="G19" s="1263"/>
      <c r="H19" s="1263"/>
      <c r="I19" s="1263"/>
      <c r="J19" s="1263"/>
      <c r="K19" s="1263"/>
      <c r="L19" s="1263"/>
      <c r="M19" s="1263"/>
      <c r="N19" s="1263"/>
      <c r="O19" s="1263"/>
      <c r="P19" s="1263"/>
      <c r="Q19" s="1263"/>
      <c r="R19" s="1263"/>
      <c r="S19" s="1263"/>
      <c r="AD19" s="1262"/>
      <c r="AE19" s="1262"/>
      <c r="AG19" s="1262"/>
      <c r="AH19" s="1262"/>
      <c r="AI19" s="1262"/>
      <c r="AJ19" s="1262"/>
    </row>
    <row r="20" spans="1:36">
      <c r="A20" s="106" t="s">
        <v>769</v>
      </c>
    </row>
    <row r="21" spans="1:36">
      <c r="A21" s="1264"/>
      <c r="B21" s="1264"/>
      <c r="C21" s="1264"/>
      <c r="D21" s="1264"/>
      <c r="E21" s="1264"/>
      <c r="F21" s="1264"/>
      <c r="G21" s="1264"/>
      <c r="H21" s="1264"/>
      <c r="I21" s="1264"/>
      <c r="J21" s="1264"/>
      <c r="K21" s="1264"/>
      <c r="L21" s="1264"/>
      <c r="M21" s="1264"/>
      <c r="N21" s="1264"/>
    </row>
    <row r="22" spans="1:36">
      <c r="A22" s="1265"/>
      <c r="C22" s="1266"/>
      <c r="D22" s="1260"/>
      <c r="E22" s="1260"/>
      <c r="F22" s="1260"/>
      <c r="G22" s="1260"/>
      <c r="H22" s="1260"/>
      <c r="I22" s="1260"/>
      <c r="J22" s="1260"/>
      <c r="K22" s="1260"/>
      <c r="L22" s="1260"/>
      <c r="M22" s="1260"/>
      <c r="N22" s="1260"/>
      <c r="O22" s="1260"/>
      <c r="P22" s="1260"/>
      <c r="Q22" s="1260"/>
      <c r="R22" s="1260"/>
      <c r="S22" s="1260"/>
    </row>
    <row r="23" spans="1:36">
      <c r="A23" s="1265"/>
      <c r="C23" s="1260"/>
      <c r="D23" s="1260"/>
      <c r="E23" s="1260"/>
      <c r="F23" s="1260"/>
      <c r="G23" s="1260"/>
      <c r="H23" s="1260"/>
      <c r="I23" s="1260"/>
      <c r="J23" s="1260"/>
      <c r="K23" s="1260"/>
      <c r="L23" s="1260"/>
      <c r="M23" s="1260"/>
      <c r="N23" s="1260"/>
      <c r="O23" s="1260"/>
      <c r="P23" s="1260"/>
      <c r="Q23" s="1260"/>
      <c r="R23" s="1260"/>
      <c r="S23" s="1260"/>
    </row>
    <row r="24" spans="1:36" s="1272" customFormat="1">
      <c r="A24" s="1267"/>
      <c r="B24" s="1268" t="s">
        <v>252</v>
      </c>
      <c r="C24" s="1269" t="s">
        <v>260</v>
      </c>
      <c r="D24" s="1269" t="s">
        <v>253</v>
      </c>
      <c r="E24" s="1269" t="s">
        <v>261</v>
      </c>
      <c r="F24" s="1270">
        <v>2006</v>
      </c>
      <c r="G24" s="1270">
        <v>2007</v>
      </c>
      <c r="H24" s="1270">
        <v>2008</v>
      </c>
      <c r="I24" s="1270">
        <v>2009</v>
      </c>
      <c r="J24" s="1270">
        <v>2010</v>
      </c>
      <c r="K24" s="1270">
        <v>2011</v>
      </c>
      <c r="L24" s="1270">
        <v>2012</v>
      </c>
      <c r="M24" s="1270">
        <v>2013</v>
      </c>
      <c r="N24" s="1270">
        <v>2014</v>
      </c>
      <c r="O24" s="1270">
        <v>2015</v>
      </c>
      <c r="P24" s="1270">
        <v>2016</v>
      </c>
      <c r="Q24" s="1270">
        <v>2017</v>
      </c>
      <c r="R24" s="1270">
        <v>2018</v>
      </c>
      <c r="S24" s="1270">
        <v>2019</v>
      </c>
      <c r="T24" s="1270">
        <v>2020</v>
      </c>
      <c r="U24" s="1271">
        <v>2021</v>
      </c>
    </row>
    <row r="25" spans="1:36" s="1272" customFormat="1">
      <c r="A25" s="374" t="s">
        <v>775</v>
      </c>
      <c r="B25" s="1273">
        <v>0</v>
      </c>
      <c r="C25" s="1274">
        <v>0</v>
      </c>
      <c r="D25" s="1274">
        <v>0</v>
      </c>
      <c r="E25" s="1274">
        <v>0</v>
      </c>
      <c r="F25" s="1274">
        <v>0</v>
      </c>
      <c r="G25" s="1274">
        <v>0</v>
      </c>
      <c r="H25" s="1274">
        <v>0</v>
      </c>
      <c r="I25" s="1274">
        <v>0</v>
      </c>
      <c r="J25" s="1274">
        <v>0</v>
      </c>
      <c r="K25" s="1274">
        <v>0</v>
      </c>
      <c r="L25" s="1274">
        <v>0</v>
      </c>
      <c r="M25" s="1274">
        <v>0</v>
      </c>
      <c r="N25" s="1274">
        <v>1.0800000000000001E-2</v>
      </c>
      <c r="O25" s="1274">
        <v>3.7100000000000001E-2</v>
      </c>
      <c r="P25" s="1274">
        <v>9.9700000000000011E-2</v>
      </c>
      <c r="Q25" s="1274">
        <v>8.3400000000000002E-2</v>
      </c>
      <c r="R25" s="1274">
        <v>9.5100000000000004E-2</v>
      </c>
      <c r="S25" s="1274">
        <v>0.35909999999999997</v>
      </c>
      <c r="T25" s="1274">
        <v>0.2626</v>
      </c>
      <c r="U25" s="1275">
        <v>0.1308</v>
      </c>
    </row>
    <row r="26" spans="1:36" s="1272" customFormat="1">
      <c r="A26" s="375" t="s">
        <v>254</v>
      </c>
      <c r="B26" s="1273">
        <v>0</v>
      </c>
      <c r="C26" s="1274">
        <v>0</v>
      </c>
      <c r="D26" s="1274">
        <v>0</v>
      </c>
      <c r="E26" s="1274">
        <v>0</v>
      </c>
      <c r="F26" s="1274">
        <v>0</v>
      </c>
      <c r="G26" s="1274">
        <v>0</v>
      </c>
      <c r="H26" s="1274">
        <v>0</v>
      </c>
      <c r="I26" s="1274">
        <v>0</v>
      </c>
      <c r="J26" s="1274">
        <v>2.9999999999999997E-4</v>
      </c>
      <c r="K26" s="1274">
        <v>5.16E-2</v>
      </c>
      <c r="L26" s="1274">
        <v>0.22440000000000002</v>
      </c>
      <c r="M26" s="1274">
        <v>0.58250000000000002</v>
      </c>
      <c r="N26" s="1274">
        <v>0.47840000000000005</v>
      </c>
      <c r="O26" s="1274">
        <v>0.45189999999999997</v>
      </c>
      <c r="P26" s="1274">
        <v>0.53180000000000005</v>
      </c>
      <c r="Q26" s="1274">
        <v>0.60850000000000004</v>
      </c>
      <c r="R26" s="1274">
        <v>0.69889999999999997</v>
      </c>
      <c r="S26" s="1274">
        <v>0.49200000000000005</v>
      </c>
      <c r="T26" s="1274">
        <v>0.54869999999999997</v>
      </c>
      <c r="U26" s="1275">
        <v>0.66349999999999998</v>
      </c>
    </row>
    <row r="27" spans="1:36" s="1272" customFormat="1">
      <c r="A27" s="375" t="s">
        <v>255</v>
      </c>
      <c r="B27" s="1273">
        <v>0</v>
      </c>
      <c r="C27" s="1274">
        <v>0</v>
      </c>
      <c r="D27" s="1274">
        <v>1.0700000000000001E-2</v>
      </c>
      <c r="E27" s="1274">
        <v>0</v>
      </c>
      <c r="F27" s="1274">
        <v>2E-3</v>
      </c>
      <c r="G27" s="1274">
        <v>0</v>
      </c>
      <c r="H27" s="1274">
        <v>4.8399999999999999E-2</v>
      </c>
      <c r="I27" s="1274">
        <v>7.51E-2</v>
      </c>
      <c r="J27" s="1274">
        <v>0.35049999999999998</v>
      </c>
      <c r="K27" s="1274">
        <v>0.47549999999999998</v>
      </c>
      <c r="L27" s="1274">
        <v>0.38100000000000001</v>
      </c>
      <c r="M27" s="1274">
        <v>6.8699999999999997E-2</v>
      </c>
      <c r="N27" s="1274">
        <v>0.28559999999999997</v>
      </c>
      <c r="O27" s="1274">
        <v>0.36570000000000003</v>
      </c>
      <c r="P27" s="1274">
        <v>0.28589999999999999</v>
      </c>
      <c r="Q27" s="1274">
        <v>0.28160000000000002</v>
      </c>
      <c r="R27" s="1274">
        <v>0.18230000000000002</v>
      </c>
      <c r="S27" s="1274">
        <v>0.1353</v>
      </c>
      <c r="T27" s="1274">
        <v>0.18359999999999999</v>
      </c>
      <c r="U27" s="1275">
        <v>0.17519999999999999</v>
      </c>
    </row>
    <row r="28" spans="1:36" s="1272" customFormat="1">
      <c r="A28" s="375" t="s">
        <v>256</v>
      </c>
      <c r="B28" s="1273">
        <v>6.0299999999999999E-2</v>
      </c>
      <c r="C28" s="1274">
        <v>2.0799999999999999E-2</v>
      </c>
      <c r="D28" s="1274">
        <v>0.14990000000000001</v>
      </c>
      <c r="E28" s="1274">
        <v>0.68909999999999993</v>
      </c>
      <c r="F28" s="1274">
        <v>0.83209999999999995</v>
      </c>
      <c r="G28" s="1274">
        <v>0.92480000000000007</v>
      </c>
      <c r="H28" s="1274">
        <v>0.86760000000000004</v>
      </c>
      <c r="I28" s="1274">
        <v>0.83550000000000002</v>
      </c>
      <c r="J28" s="1274">
        <v>0.58520000000000005</v>
      </c>
      <c r="K28" s="1274">
        <v>0.37459999999999999</v>
      </c>
      <c r="L28" s="1274">
        <v>0.34139999999999998</v>
      </c>
      <c r="M28" s="1274">
        <v>0.33509999999999995</v>
      </c>
      <c r="N28" s="1274">
        <v>0.22440000000000002</v>
      </c>
      <c r="O28" s="1274">
        <v>0.1401</v>
      </c>
      <c r="P28" s="1274">
        <v>8.2599999999999993E-2</v>
      </c>
      <c r="Q28" s="1274">
        <v>2.4799999999999999E-2</v>
      </c>
      <c r="R28" s="1274">
        <v>2.1499999999999998E-2</v>
      </c>
      <c r="S28" s="1274">
        <v>2.5999999999999999E-3</v>
      </c>
      <c r="T28" s="1274">
        <v>3.0999999999999999E-3</v>
      </c>
      <c r="U28" s="1275">
        <v>2.9600000000000001E-2</v>
      </c>
    </row>
    <row r="29" spans="1:36" s="1272" customFormat="1">
      <c r="A29" s="375" t="s">
        <v>257</v>
      </c>
      <c r="B29" s="1273">
        <v>0.93969999999999998</v>
      </c>
      <c r="C29" s="1274">
        <v>0.97920000000000007</v>
      </c>
      <c r="D29" s="1274">
        <v>0.83939999999999992</v>
      </c>
      <c r="E29" s="1274">
        <v>0.31090000000000001</v>
      </c>
      <c r="F29" s="1274">
        <v>0.16589999999999999</v>
      </c>
      <c r="G29" s="1274">
        <v>7.5199999999999989E-2</v>
      </c>
      <c r="H29" s="1274">
        <v>8.3900000000000002E-2</v>
      </c>
      <c r="I29" s="1274">
        <v>8.9399999999999993E-2</v>
      </c>
      <c r="J29" s="1274">
        <v>6.3899999999999998E-2</v>
      </c>
      <c r="K29" s="1274">
        <v>9.8299999999999998E-2</v>
      </c>
      <c r="L29" s="1274">
        <v>5.3200000000000004E-2</v>
      </c>
      <c r="M29" s="1274">
        <v>1.37E-2</v>
      </c>
      <c r="N29" s="1274">
        <v>8.0000000000000004E-4</v>
      </c>
      <c r="O29" s="1274">
        <v>5.1000000000000004E-3</v>
      </c>
      <c r="P29" s="1274">
        <v>0</v>
      </c>
      <c r="Q29" s="1274">
        <v>1.7000000000000001E-3</v>
      </c>
      <c r="R29" s="1274">
        <v>2.2000000000000001E-3</v>
      </c>
      <c r="S29" s="1274">
        <v>1.11E-2</v>
      </c>
      <c r="T29" s="1274">
        <v>2E-3</v>
      </c>
      <c r="U29" s="1275">
        <v>8.9999999999999998E-4</v>
      </c>
    </row>
    <row r="30" spans="1:36" s="1272" customFormat="1">
      <c r="A30" s="1276" t="s">
        <v>0</v>
      </c>
      <c r="B30" s="1277">
        <v>392.83530000000002</v>
      </c>
      <c r="C30" s="1278">
        <v>389.87830000000002</v>
      </c>
      <c r="D30" s="1278">
        <v>377.03530000000001</v>
      </c>
      <c r="E30" s="1278">
        <v>340.0634</v>
      </c>
      <c r="F30" s="1278">
        <v>334.26620000000003</v>
      </c>
      <c r="G30" s="1278">
        <v>330.75029999999998</v>
      </c>
      <c r="H30" s="1278">
        <v>332.56200000000001</v>
      </c>
      <c r="I30" s="1278">
        <v>329.2824</v>
      </c>
      <c r="J30" s="1278">
        <v>319.18669999999997</v>
      </c>
      <c r="K30" s="1278">
        <v>314.91320000000002</v>
      </c>
      <c r="L30" s="1278">
        <v>285.90069999999997</v>
      </c>
      <c r="M30" s="1278">
        <v>255.25729999999999</v>
      </c>
      <c r="N30" s="1278">
        <v>250.62649999999999</v>
      </c>
      <c r="O30" s="1278">
        <v>245.0146</v>
      </c>
      <c r="P30" s="1278">
        <v>233.43469999999999</v>
      </c>
      <c r="Q30" s="1278">
        <v>230.68279999999999</v>
      </c>
      <c r="R30" s="1278">
        <v>229.83539999999999</v>
      </c>
      <c r="S30" s="1278">
        <v>219.82759999999999</v>
      </c>
      <c r="T30" s="1278">
        <v>223.1508</v>
      </c>
      <c r="U30" s="1279">
        <v>230.98159999999999</v>
      </c>
    </row>
    <row r="31" spans="1:36" s="1281" customFormat="1">
      <c r="A31" s="1280"/>
      <c r="C31" s="1282"/>
      <c r="D31" s="1282"/>
      <c r="E31" s="1282"/>
      <c r="F31" s="1282"/>
      <c r="G31" s="1282"/>
      <c r="H31" s="1282"/>
      <c r="I31" s="1282"/>
      <c r="J31" s="1282"/>
      <c r="K31" s="1282"/>
      <c r="L31" s="1282"/>
      <c r="M31" s="1282"/>
      <c r="N31" s="1282"/>
      <c r="O31" s="1282"/>
      <c r="P31" s="1282"/>
      <c r="Q31" s="1282"/>
      <c r="R31" s="1282"/>
      <c r="S31" s="1282"/>
    </row>
    <row r="32" spans="1:36">
      <c r="A32" s="1229"/>
      <c r="C32" s="1260"/>
      <c r="D32" s="1260"/>
      <c r="E32" s="1260"/>
      <c r="F32" s="1260"/>
      <c r="G32" s="1260"/>
      <c r="H32" s="1260"/>
      <c r="I32" s="1260"/>
      <c r="J32" s="1260"/>
      <c r="K32" s="1260"/>
      <c r="L32" s="1260"/>
      <c r="M32" s="1260"/>
      <c r="N32" s="1260"/>
      <c r="O32" s="1260"/>
      <c r="P32" s="1260"/>
      <c r="Q32" s="1260"/>
      <c r="R32" s="1260"/>
      <c r="S32" s="1260"/>
    </row>
    <row r="33" spans="1:24">
      <c r="A33" s="1283"/>
      <c r="C33" s="1260"/>
      <c r="D33" s="1260"/>
      <c r="E33" s="1260"/>
      <c r="F33" s="1260"/>
      <c r="G33" s="1260"/>
      <c r="H33" s="1260"/>
      <c r="I33" s="1260"/>
      <c r="J33" s="1260"/>
      <c r="K33" s="1260"/>
      <c r="L33" s="1260"/>
      <c r="M33" s="1260"/>
      <c r="N33" s="1260"/>
      <c r="O33" s="1260"/>
      <c r="P33" s="1260"/>
      <c r="Q33" s="1260"/>
      <c r="R33" s="1260"/>
      <c r="S33" s="1260"/>
    </row>
    <row r="34" spans="1:24">
      <c r="C34" s="1260"/>
      <c r="D34" s="1260"/>
      <c r="E34" s="1260"/>
      <c r="F34" s="1260"/>
      <c r="G34" s="1260"/>
      <c r="H34" s="1260"/>
      <c r="I34" s="1260"/>
      <c r="J34" s="1260"/>
      <c r="K34" s="1260"/>
      <c r="L34" s="1260"/>
      <c r="M34" s="1260"/>
      <c r="N34" s="1260"/>
      <c r="O34" s="1260"/>
      <c r="P34" s="1260"/>
      <c r="Q34" s="1260"/>
      <c r="R34" s="1260"/>
      <c r="S34" s="1260"/>
    </row>
    <row r="35" spans="1:24">
      <c r="F35" s="1262"/>
      <c r="G35" s="1262"/>
      <c r="H35" s="1262"/>
      <c r="I35" s="1262"/>
      <c r="J35" s="1262"/>
      <c r="K35" s="1262"/>
      <c r="L35" s="1262"/>
      <c r="M35" s="1262"/>
    </row>
    <row r="36" spans="1:24">
      <c r="A36" s="1266"/>
      <c r="C36" s="1262"/>
      <c r="D36" s="1262"/>
      <c r="E36" s="1260"/>
      <c r="F36" s="1260"/>
      <c r="G36" s="1260"/>
      <c r="H36" s="1260"/>
      <c r="I36" s="1260"/>
      <c r="J36" s="1260"/>
      <c r="K36" s="1260"/>
      <c r="L36" s="1260"/>
      <c r="M36" s="1260"/>
      <c r="N36" s="1260"/>
      <c r="O36" s="1260"/>
      <c r="P36" s="1260"/>
      <c r="Q36" s="1260"/>
      <c r="R36" s="1260"/>
      <c r="S36" s="1260"/>
      <c r="T36" s="1260"/>
      <c r="U36" s="1260"/>
      <c r="V36" s="1260"/>
      <c r="W36" s="1260"/>
      <c r="X36" s="1260"/>
    </row>
    <row r="37" spans="1:24">
      <c r="D37" s="1260"/>
      <c r="E37" s="1260"/>
      <c r="F37" s="1260"/>
      <c r="G37" s="1260"/>
      <c r="H37" s="1260"/>
      <c r="I37" s="1260"/>
      <c r="J37" s="1260"/>
      <c r="K37" s="1260"/>
      <c r="L37" s="1260"/>
      <c r="M37" s="1260"/>
      <c r="N37" s="1260"/>
      <c r="O37" s="1260"/>
      <c r="P37" s="1260"/>
      <c r="Q37" s="1260"/>
      <c r="R37" s="1260"/>
      <c r="S37" s="1260"/>
      <c r="T37" s="1260"/>
      <c r="U37" s="1260"/>
      <c r="V37" s="1260"/>
      <c r="W37" s="1260"/>
      <c r="X37" s="1260"/>
    </row>
    <row r="38" spans="1:24">
      <c r="D38" s="1260"/>
      <c r="E38" s="1260"/>
      <c r="F38" s="1260"/>
      <c r="G38" s="1260"/>
      <c r="H38" s="1260"/>
      <c r="I38" s="1260"/>
      <c r="J38" s="1260"/>
      <c r="K38" s="1260"/>
      <c r="L38" s="1260"/>
      <c r="M38" s="1260"/>
      <c r="N38" s="1260"/>
      <c r="O38" s="1260"/>
      <c r="P38" s="1260"/>
      <c r="Q38" s="1260"/>
      <c r="R38" s="1260"/>
      <c r="S38" s="1260"/>
      <c r="T38" s="1260"/>
      <c r="U38" s="1260"/>
      <c r="V38" s="1260"/>
      <c r="W38" s="1260"/>
      <c r="X38" s="1260"/>
    </row>
    <row r="39" spans="1:24">
      <c r="C39" s="1262"/>
      <c r="D39" s="1260"/>
      <c r="E39" s="1260"/>
      <c r="F39" s="1260"/>
      <c r="G39" s="1260"/>
      <c r="H39" s="1260"/>
      <c r="I39" s="1260"/>
      <c r="J39" s="1260"/>
      <c r="K39" s="1260"/>
      <c r="L39" s="1260"/>
      <c r="M39" s="1260"/>
      <c r="N39" s="1260"/>
      <c r="O39" s="1260"/>
      <c r="P39" s="1260"/>
      <c r="Q39" s="1260"/>
      <c r="R39" s="1260"/>
      <c r="S39" s="1260"/>
      <c r="T39" s="1260"/>
      <c r="U39" s="1260"/>
      <c r="V39" s="1260"/>
      <c r="W39" s="1260"/>
      <c r="X39" s="1260"/>
    </row>
    <row r="40" spans="1:24">
      <c r="D40" s="1260"/>
      <c r="E40" s="1260"/>
      <c r="F40" s="1260"/>
      <c r="G40" s="1260"/>
      <c r="H40" s="1260"/>
      <c r="I40" s="1260"/>
      <c r="J40" s="1260"/>
      <c r="K40" s="1260"/>
      <c r="L40" s="1260"/>
      <c r="M40" s="1260"/>
      <c r="N40" s="1260"/>
      <c r="O40" s="1260"/>
      <c r="P40" s="1260"/>
      <c r="Q40" s="1260"/>
      <c r="R40" s="1260"/>
      <c r="S40" s="1260"/>
      <c r="T40" s="1260"/>
      <c r="U40" s="1260"/>
      <c r="V40" s="1260"/>
      <c r="W40" s="1260"/>
      <c r="X40" s="1260"/>
    </row>
    <row r="41" spans="1:24">
      <c r="D41" s="1260"/>
      <c r="E41" s="1260"/>
      <c r="F41" s="1260"/>
      <c r="G41" s="1260"/>
      <c r="H41" s="1260"/>
      <c r="I41" s="1260"/>
      <c r="J41" s="1260"/>
      <c r="K41" s="1260"/>
      <c r="L41" s="1260"/>
      <c r="M41" s="1260"/>
      <c r="N41" s="1260"/>
      <c r="O41" s="1260"/>
      <c r="P41" s="1260"/>
      <c r="Q41" s="1260"/>
      <c r="R41" s="1260"/>
      <c r="S41" s="1260"/>
      <c r="T41" s="1260"/>
      <c r="U41" s="1260"/>
      <c r="V41" s="1260"/>
      <c r="W41" s="1260"/>
      <c r="X41" s="1260"/>
    </row>
    <row r="42" spans="1:24">
      <c r="F42" s="1262"/>
    </row>
    <row r="43" spans="1:24">
      <c r="F43" s="1262"/>
    </row>
    <row r="44" spans="1:24">
      <c r="A44" s="1266"/>
      <c r="F44" s="1262"/>
    </row>
    <row r="45" spans="1:24">
      <c r="F45" s="1262"/>
    </row>
    <row r="46" spans="1:24">
      <c r="A46" s="1284"/>
      <c r="F46" s="1262"/>
    </row>
    <row r="47" spans="1:24">
      <c r="F47" s="1262"/>
    </row>
    <row r="48" spans="1:24">
      <c r="F48" s="1262"/>
    </row>
    <row r="50" spans="1:19">
      <c r="A50" s="1266"/>
      <c r="F50" s="1262"/>
    </row>
    <row r="51" spans="1:19">
      <c r="F51" s="1262"/>
      <c r="N51" s="1262"/>
      <c r="Q51" s="1262"/>
    </row>
    <row r="52" spans="1:19">
      <c r="F52" s="1262"/>
      <c r="N52" s="1262"/>
      <c r="Q52" s="1262"/>
    </row>
    <row r="53" spans="1:19">
      <c r="F53" s="1262"/>
      <c r="N53" s="1262"/>
      <c r="Q53" s="1262"/>
    </row>
    <row r="54" spans="1:19">
      <c r="F54" s="1262"/>
    </row>
    <row r="55" spans="1:19">
      <c r="F55" s="1262"/>
    </row>
    <row r="56" spans="1:19">
      <c r="F56" s="1262"/>
      <c r="M56" s="1262"/>
      <c r="P56" s="1262"/>
      <c r="Q56" s="1262"/>
      <c r="R56" s="1262"/>
      <c r="S56" s="1262"/>
    </row>
    <row r="57" spans="1:19">
      <c r="F57" s="1262"/>
      <c r="K57" s="1262"/>
      <c r="L57" s="1262"/>
      <c r="M57" s="1262"/>
      <c r="O57" s="1262"/>
      <c r="P57" s="1262"/>
      <c r="Q57" s="1262"/>
      <c r="R57" s="1262"/>
      <c r="S57" s="1262"/>
    </row>
    <row r="58" spans="1:19">
      <c r="C58" s="1262"/>
      <c r="D58" s="1262"/>
      <c r="E58" s="1262"/>
      <c r="F58" s="1262"/>
      <c r="G58" s="1262"/>
      <c r="H58" s="1262"/>
      <c r="I58" s="1262"/>
      <c r="J58" s="1262"/>
      <c r="K58" s="1262"/>
      <c r="L58" s="1262"/>
      <c r="M58" s="1262"/>
    </row>
    <row r="60" spans="1:19">
      <c r="F60" s="1262"/>
    </row>
    <row r="61" spans="1:19">
      <c r="C61" s="1262"/>
      <c r="D61" s="1262"/>
      <c r="E61" s="1262"/>
      <c r="F61" s="1262"/>
      <c r="G61" s="1262"/>
      <c r="H61" s="1262"/>
      <c r="I61" s="1262"/>
      <c r="J61" s="1262"/>
      <c r="K61" s="1262"/>
      <c r="L61" s="1262"/>
      <c r="M61" s="1262"/>
      <c r="O61" s="1262"/>
      <c r="P61" s="1262"/>
      <c r="Q61" s="1262"/>
      <c r="R61" s="1262"/>
      <c r="S61" s="1262"/>
    </row>
    <row r="64" spans="1:19">
      <c r="F64" s="1262"/>
    </row>
  </sheetData>
  <pageMargins left="0.7" right="0.7" top="0.75" bottom="0.75" header="0.3" footer="0.3"/>
  <pageSetup orientation="portrait" horizontalDpi="4294967294"/>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79998168889431442"/>
  </sheetPr>
  <dimension ref="A1:AA81"/>
  <sheetViews>
    <sheetView zoomScale="75" zoomScaleNormal="75" zoomScalePageLayoutView="70" workbookViewId="0"/>
  </sheetViews>
  <sheetFormatPr defaultColWidth="8.6640625" defaultRowHeight="13.2"/>
  <cols>
    <col min="1" max="1" width="9" style="229" bestFit="1" customWidth="1"/>
    <col min="2" max="2" width="6.6640625" style="499" bestFit="1" customWidth="1"/>
    <col min="3" max="3" width="14" style="499" customWidth="1"/>
    <col min="4" max="4" width="15.44140625" style="499" customWidth="1"/>
    <col min="5" max="5" width="21.33203125" style="499" customWidth="1"/>
    <col min="6" max="6" width="20.44140625" style="499" customWidth="1"/>
    <col min="7" max="7" width="10.44140625" style="499" bestFit="1" customWidth="1"/>
    <col min="8" max="13" width="8.6640625" style="499"/>
    <col min="14" max="16384" width="8.6640625" style="229"/>
  </cols>
  <sheetData>
    <row r="1" spans="1:13" ht="14.4">
      <c r="A1" s="1338" t="s">
        <v>888</v>
      </c>
      <c r="I1" s="1180"/>
    </row>
    <row r="2" spans="1:13">
      <c r="A2" s="499"/>
      <c r="G2" s="229"/>
      <c r="H2" s="229"/>
      <c r="I2" s="229"/>
      <c r="J2" s="229"/>
      <c r="K2" s="229"/>
      <c r="L2" s="229"/>
      <c r="M2" s="229"/>
    </row>
    <row r="22" spans="1:18">
      <c r="A22" s="106" t="s">
        <v>779</v>
      </c>
    </row>
    <row r="23" spans="1:18" ht="55.2" customHeight="1">
      <c r="A23" s="1567" t="s">
        <v>889</v>
      </c>
      <c r="B23" s="1567"/>
      <c r="C23" s="1567"/>
      <c r="D23" s="1567"/>
      <c r="E23" s="1567"/>
      <c r="F23" s="1567"/>
      <c r="G23" s="229"/>
      <c r="H23" s="229"/>
      <c r="I23" s="229"/>
      <c r="J23" s="229"/>
      <c r="K23" s="229"/>
      <c r="L23" s="229"/>
      <c r="M23" s="229"/>
    </row>
    <row r="25" spans="1:18" ht="14.4">
      <c r="H25" s="1181"/>
      <c r="K25" s="240"/>
      <c r="L25" s="240"/>
      <c r="N25" s="499"/>
      <c r="O25" s="1261"/>
      <c r="P25" s="1261"/>
      <c r="Q25" s="1261"/>
      <c r="R25" s="1261"/>
    </row>
    <row r="26" spans="1:18">
      <c r="A26" s="984" t="s">
        <v>408</v>
      </c>
      <c r="B26" s="1227" t="s">
        <v>266</v>
      </c>
      <c r="C26" s="985" t="s">
        <v>271</v>
      </c>
      <c r="D26" s="985" t="s">
        <v>271</v>
      </c>
      <c r="E26" s="1227" t="s">
        <v>272</v>
      </c>
      <c r="F26" s="1226" t="s">
        <v>272</v>
      </c>
      <c r="G26" s="229"/>
      <c r="H26" s="229"/>
      <c r="I26" s="229"/>
      <c r="J26" s="229"/>
      <c r="K26" s="229"/>
      <c r="L26" s="229"/>
      <c r="M26" s="229"/>
    </row>
    <row r="27" spans="1:18">
      <c r="A27" s="317"/>
      <c r="B27" s="527"/>
      <c r="C27" s="986" t="s">
        <v>890</v>
      </c>
      <c r="D27" s="986" t="s">
        <v>891</v>
      </c>
      <c r="E27" s="527" t="s">
        <v>892</v>
      </c>
      <c r="F27" s="702" t="s">
        <v>893</v>
      </c>
      <c r="G27" s="229"/>
      <c r="H27" s="1180"/>
      <c r="I27" s="1180"/>
      <c r="J27" s="1180"/>
      <c r="K27" s="229"/>
      <c r="L27" s="229"/>
      <c r="M27" s="229"/>
    </row>
    <row r="28" spans="1:18" ht="15" customHeight="1">
      <c r="A28" s="526" t="s">
        <v>229</v>
      </c>
      <c r="B28" s="987"/>
      <c r="C28" s="216">
        <v>8.8097930000000009</v>
      </c>
      <c r="D28" s="988"/>
      <c r="E28" s="213">
        <v>100</v>
      </c>
      <c r="F28" s="989"/>
      <c r="G28" s="229"/>
      <c r="H28" s="1182"/>
      <c r="I28" s="1183"/>
      <c r="J28" s="1184"/>
      <c r="K28" s="229"/>
      <c r="L28" s="229"/>
      <c r="M28" s="229"/>
    </row>
    <row r="29" spans="1:18" ht="12.75" customHeight="1">
      <c r="A29" s="526" t="s">
        <v>258</v>
      </c>
      <c r="B29" s="987" t="s">
        <v>894</v>
      </c>
      <c r="C29" s="216">
        <v>8.3787439999999993</v>
      </c>
      <c r="D29" s="988"/>
      <c r="E29" s="213">
        <v>93.654633074273121</v>
      </c>
      <c r="F29" s="989"/>
      <c r="G29" s="229"/>
      <c r="H29" s="1182"/>
      <c r="I29" s="1183"/>
      <c r="J29" s="1184"/>
      <c r="K29" s="229"/>
      <c r="L29" s="229"/>
      <c r="M29" s="229"/>
    </row>
    <row r="30" spans="1:18" ht="12.75" customHeight="1">
      <c r="A30" s="526" t="s">
        <v>263</v>
      </c>
      <c r="B30" s="990"/>
      <c r="C30" s="216">
        <v>8.2968569999999993</v>
      </c>
      <c r="D30" s="988"/>
      <c r="E30" s="213">
        <v>92.245030151007057</v>
      </c>
      <c r="F30" s="989"/>
      <c r="G30" s="229"/>
      <c r="H30" s="1182"/>
      <c r="I30" s="1183"/>
      <c r="J30" s="1184"/>
      <c r="K30" s="229"/>
      <c r="L30" s="229"/>
      <c r="M30" s="229"/>
    </row>
    <row r="31" spans="1:18" ht="12.75" customHeight="1">
      <c r="A31" s="526" t="s">
        <v>259</v>
      </c>
      <c r="B31" s="990" t="s">
        <v>895</v>
      </c>
      <c r="C31" s="216">
        <v>8.2992849999999994</v>
      </c>
      <c r="D31" s="988"/>
      <c r="E31" s="213">
        <v>92.33152059094472</v>
      </c>
      <c r="F31" s="989"/>
      <c r="G31" s="229"/>
      <c r="H31" s="1182"/>
      <c r="I31" s="1183"/>
      <c r="J31" s="1184"/>
      <c r="K31" s="229"/>
      <c r="L31" s="229"/>
      <c r="M31" s="229"/>
    </row>
    <row r="32" spans="1:18" ht="12.75" customHeight="1">
      <c r="A32" s="524">
        <v>2006</v>
      </c>
      <c r="B32" s="988"/>
      <c r="C32" s="216">
        <v>8.0121970000000005</v>
      </c>
      <c r="D32" s="988"/>
      <c r="E32" s="213">
        <v>88.304540721286301</v>
      </c>
      <c r="F32" s="989"/>
      <c r="G32" s="229"/>
      <c r="H32" s="1182"/>
      <c r="I32" s="1183"/>
      <c r="J32" s="1184"/>
      <c r="K32" s="229"/>
      <c r="L32" s="229"/>
      <c r="M32" s="229"/>
    </row>
    <row r="33" spans="1:13">
      <c r="A33" s="524" t="s">
        <v>230</v>
      </c>
      <c r="B33" s="988" t="str">
        <f>A33</f>
        <v>2007</v>
      </c>
      <c r="C33" s="216">
        <v>8.2515309999999999</v>
      </c>
      <c r="D33" s="988"/>
      <c r="E33" s="213">
        <v>90.740089346644169</v>
      </c>
      <c r="F33" s="989"/>
      <c r="G33" s="229"/>
      <c r="H33" s="1182"/>
      <c r="I33" s="1183"/>
      <c r="J33" s="1184"/>
      <c r="K33" s="229"/>
      <c r="L33" s="229"/>
      <c r="M33" s="229"/>
    </row>
    <row r="34" spans="1:13">
      <c r="A34" s="524">
        <v>2008</v>
      </c>
      <c r="B34" s="988"/>
      <c r="C34" s="216">
        <v>8.2360690000000005</v>
      </c>
      <c r="D34" s="988"/>
      <c r="E34" s="213">
        <v>91.097329359670468</v>
      </c>
      <c r="F34" s="989"/>
      <c r="G34" s="229"/>
      <c r="H34" s="1182"/>
      <c r="I34" s="1183"/>
      <c r="J34" s="1184"/>
      <c r="K34" s="229"/>
      <c r="L34" s="229"/>
      <c r="M34" s="229"/>
    </row>
    <row r="35" spans="1:13">
      <c r="A35" s="524" t="s">
        <v>231</v>
      </c>
      <c r="B35" s="988" t="str">
        <f>A35</f>
        <v>2009</v>
      </c>
      <c r="C35" s="216">
        <v>7.906085</v>
      </c>
      <c r="D35" s="988"/>
      <c r="E35" s="213">
        <v>85.714635526533584</v>
      </c>
      <c r="F35" s="989"/>
      <c r="G35" s="229"/>
      <c r="H35" s="1182"/>
      <c r="I35" s="1183"/>
      <c r="J35" s="1184"/>
      <c r="K35" s="229"/>
      <c r="L35" s="229"/>
      <c r="M35" s="229"/>
    </row>
    <row r="36" spans="1:13">
      <c r="A36" s="524">
        <v>2010</v>
      </c>
      <c r="B36" s="988"/>
      <c r="C36" s="216">
        <v>7.8820499999999996</v>
      </c>
      <c r="D36" s="988"/>
      <c r="E36" s="213">
        <v>84.962817511427502</v>
      </c>
      <c r="F36" s="989"/>
      <c r="G36" s="229"/>
      <c r="H36" s="1182"/>
      <c r="I36" s="1183"/>
      <c r="J36" s="1184"/>
      <c r="K36" s="229"/>
      <c r="L36" s="229"/>
      <c r="M36" s="229"/>
    </row>
    <row r="37" spans="1:13">
      <c r="A37" s="524" t="s">
        <v>232</v>
      </c>
      <c r="B37" s="988" t="str">
        <f>A37</f>
        <v>2011</v>
      </c>
      <c r="C37" s="216">
        <v>7.6735530000000001</v>
      </c>
      <c r="D37" s="988"/>
      <c r="E37" s="213">
        <v>82.384762525742488</v>
      </c>
      <c r="F37" s="989"/>
      <c r="G37" s="229"/>
      <c r="H37" s="1182"/>
      <c r="I37" s="1183"/>
      <c r="J37" s="1184"/>
      <c r="K37" s="229"/>
      <c r="L37" s="229"/>
      <c r="M37" s="229"/>
    </row>
    <row r="38" spans="1:13">
      <c r="A38" s="524">
        <v>2012</v>
      </c>
      <c r="B38" s="988"/>
      <c r="C38" s="216">
        <v>7.6789639999999997</v>
      </c>
      <c r="D38" s="988"/>
      <c r="E38" s="213">
        <v>82.065164353284231</v>
      </c>
      <c r="F38" s="989"/>
      <c r="G38" s="229"/>
      <c r="H38" s="1182"/>
      <c r="I38" s="1183"/>
      <c r="J38" s="1184"/>
      <c r="K38" s="229"/>
      <c r="L38" s="229"/>
      <c r="M38" s="229"/>
    </row>
    <row r="39" spans="1:13">
      <c r="A39" s="524" t="s">
        <v>233</v>
      </c>
      <c r="B39" s="988" t="str">
        <f>A39</f>
        <v>2013</v>
      </c>
      <c r="C39" s="216">
        <v>7.9825739999999996</v>
      </c>
      <c r="D39" s="988"/>
      <c r="E39" s="213">
        <v>85.824290176051576</v>
      </c>
      <c r="F39" s="989"/>
      <c r="G39" s="229"/>
      <c r="H39" s="1182"/>
      <c r="I39" s="1183"/>
      <c r="J39" s="1184"/>
      <c r="K39" s="229"/>
      <c r="L39" s="229"/>
      <c r="M39" s="229"/>
    </row>
    <row r="40" spans="1:13">
      <c r="A40" s="524">
        <v>2014</v>
      </c>
      <c r="B40" s="988"/>
      <c r="C40" s="216">
        <v>8.3419699999999999</v>
      </c>
      <c r="D40" s="988"/>
      <c r="E40" s="213">
        <v>91.404326631083862</v>
      </c>
      <c r="F40" s="989"/>
      <c r="G40" s="229"/>
      <c r="H40" s="1182"/>
      <c r="I40" s="1183"/>
      <c r="J40" s="1184"/>
      <c r="K40" s="229"/>
      <c r="L40" s="229"/>
      <c r="M40" s="229"/>
    </row>
    <row r="41" spans="1:13">
      <c r="A41" s="524" t="s">
        <v>234</v>
      </c>
      <c r="B41" s="988" t="str">
        <f>A41</f>
        <v>2015</v>
      </c>
      <c r="C41" s="216">
        <v>8.2627249999999997</v>
      </c>
      <c r="D41" s="988"/>
      <c r="E41" s="213">
        <v>90.172226613174516</v>
      </c>
      <c r="F41" s="989"/>
      <c r="G41" s="229"/>
      <c r="H41" s="1182"/>
      <c r="I41" s="1183"/>
      <c r="J41" s="1184"/>
      <c r="K41" s="229"/>
      <c r="L41" s="229"/>
      <c r="M41" s="229"/>
    </row>
    <row r="42" spans="1:13">
      <c r="A42" s="524">
        <v>2016</v>
      </c>
      <c r="B42" s="988"/>
      <c r="C42" s="216">
        <v>8.2681109999999993</v>
      </c>
      <c r="D42" s="215"/>
      <c r="E42" s="213">
        <v>90.992107367541294</v>
      </c>
      <c r="F42" s="214"/>
      <c r="G42" s="229"/>
      <c r="H42" s="1182"/>
      <c r="I42" s="1183"/>
      <c r="J42" s="1184"/>
      <c r="K42" s="229"/>
      <c r="L42" s="229"/>
      <c r="M42" s="229"/>
    </row>
    <row r="43" spans="1:13">
      <c r="A43" s="524" t="s">
        <v>235</v>
      </c>
      <c r="B43" s="988" t="str">
        <f>A43</f>
        <v>2017</v>
      </c>
      <c r="C43" s="216">
        <v>8.0795309999999994</v>
      </c>
      <c r="D43" s="215"/>
      <c r="E43" s="213">
        <v>87.30778263821044</v>
      </c>
      <c r="F43" s="214"/>
      <c r="G43" s="229"/>
      <c r="H43" s="1182"/>
      <c r="I43" s="1183"/>
      <c r="J43" s="1184"/>
      <c r="K43" s="229"/>
      <c r="L43" s="229"/>
      <c r="M43" s="229"/>
    </row>
    <row r="44" spans="1:13">
      <c r="A44" s="524">
        <v>2018</v>
      </c>
      <c r="B44" s="988"/>
      <c r="C44" s="216">
        <v>8.1029680000000006</v>
      </c>
      <c r="D44" s="215"/>
      <c r="E44" s="213">
        <v>87.838968706511253</v>
      </c>
      <c r="F44" s="214"/>
      <c r="G44" s="229"/>
      <c r="H44" s="1182"/>
      <c r="I44" s="1183"/>
      <c r="J44" s="1184"/>
      <c r="K44" s="229"/>
      <c r="L44" s="229"/>
      <c r="M44" s="229"/>
    </row>
    <row r="45" spans="1:13">
      <c r="A45" s="524">
        <v>2019</v>
      </c>
      <c r="B45" s="988">
        <f>A45</f>
        <v>2019</v>
      </c>
      <c r="C45" s="216">
        <v>8.1774369999999994</v>
      </c>
      <c r="D45" s="215"/>
      <c r="E45" s="213">
        <v>89.970862427115861</v>
      </c>
      <c r="F45" s="214"/>
      <c r="G45" s="229"/>
      <c r="H45" s="1182"/>
      <c r="I45" s="1183"/>
      <c r="J45" s="1184"/>
      <c r="K45" s="229"/>
      <c r="L45" s="229"/>
      <c r="M45" s="229"/>
    </row>
    <row r="46" spans="1:13">
      <c r="A46" s="905">
        <v>2020</v>
      </c>
      <c r="B46" s="988"/>
      <c r="C46" s="216">
        <v>8.0133679999999998</v>
      </c>
      <c r="D46" s="215"/>
      <c r="E46" s="213">
        <v>85.811993126521273</v>
      </c>
      <c r="F46" s="992"/>
      <c r="G46" s="229"/>
      <c r="H46" s="1182"/>
      <c r="I46" s="1183"/>
      <c r="J46" s="1185"/>
      <c r="K46" s="229"/>
      <c r="L46" s="229"/>
      <c r="M46" s="229"/>
    </row>
    <row r="47" spans="1:13">
      <c r="A47" s="905">
        <v>2021</v>
      </c>
      <c r="B47" s="988">
        <f>A47</f>
        <v>2021</v>
      </c>
      <c r="C47" s="216">
        <v>7.9982280000000001</v>
      </c>
      <c r="D47" s="215"/>
      <c r="E47" s="213">
        <v>85.6003158625862</v>
      </c>
      <c r="F47" s="992"/>
      <c r="G47" s="229"/>
      <c r="H47" s="1182"/>
      <c r="I47" s="1182"/>
      <c r="J47" s="1182"/>
      <c r="K47" s="229"/>
      <c r="L47" s="229"/>
      <c r="M47" s="229"/>
    </row>
    <row r="48" spans="1:13">
      <c r="A48" s="905"/>
      <c r="B48" s="988"/>
      <c r="C48" s="215"/>
      <c r="D48" s="215"/>
      <c r="E48" s="991"/>
      <c r="F48" s="992"/>
      <c r="G48" s="229"/>
      <c r="H48" s="1186"/>
      <c r="I48" s="1182"/>
      <c r="J48" s="1182"/>
      <c r="K48" s="229"/>
      <c r="L48" s="229"/>
      <c r="M48" s="229"/>
    </row>
    <row r="49" spans="1:27">
      <c r="A49" s="900" t="s">
        <v>729</v>
      </c>
      <c r="B49" s="988"/>
      <c r="C49" s="988"/>
      <c r="D49" s="216">
        <v>7.8189770000000003</v>
      </c>
      <c r="F49" s="992">
        <v>83.670340410213839</v>
      </c>
      <c r="G49" s="229"/>
      <c r="H49" s="1182"/>
      <c r="I49" s="1183"/>
      <c r="J49" s="1185"/>
      <c r="K49" s="229"/>
      <c r="L49" s="229"/>
      <c r="M49" s="229"/>
    </row>
    <row r="50" spans="1:27">
      <c r="A50" s="900" t="s">
        <v>730</v>
      </c>
      <c r="B50" s="988"/>
      <c r="C50" s="988"/>
      <c r="D50" s="216">
        <v>7.9821470000000003</v>
      </c>
      <c r="E50" s="991"/>
      <c r="F50" s="992">
        <v>84.142239685939074</v>
      </c>
      <c r="G50" s="229"/>
      <c r="H50" s="1182"/>
      <c r="I50" s="1183"/>
      <c r="J50" s="1185"/>
      <c r="K50" s="229"/>
      <c r="L50" s="229"/>
      <c r="M50" s="229"/>
    </row>
    <row r="51" spans="1:27">
      <c r="A51" s="900" t="s">
        <v>264</v>
      </c>
      <c r="B51" s="988"/>
      <c r="C51" s="988"/>
      <c r="D51" s="216">
        <v>7.9986170000000003</v>
      </c>
      <c r="E51" s="991"/>
      <c r="F51" s="992">
        <v>83.459109986741353</v>
      </c>
      <c r="G51" s="229"/>
      <c r="H51" s="1182"/>
      <c r="I51" s="1183"/>
      <c r="J51" s="1185"/>
      <c r="K51" s="229"/>
      <c r="L51" s="229"/>
      <c r="M51" s="229"/>
    </row>
    <row r="52" spans="1:27">
      <c r="A52" s="993" t="s">
        <v>265</v>
      </c>
      <c r="B52" s="986"/>
      <c r="C52" s="994"/>
      <c r="D52" s="217">
        <v>7.9318280000000003</v>
      </c>
      <c r="E52" s="995"/>
      <c r="F52" s="996">
        <v>86.235705126761488</v>
      </c>
      <c r="G52" s="229"/>
      <c r="H52" s="1182"/>
      <c r="I52" s="1187"/>
      <c r="J52" s="1185"/>
      <c r="K52" s="229"/>
      <c r="L52" s="229"/>
      <c r="M52" s="229"/>
    </row>
    <row r="53" spans="1:27">
      <c r="A53" s="499"/>
      <c r="G53" s="229"/>
      <c r="H53" s="229"/>
      <c r="I53" s="229"/>
      <c r="J53" s="240"/>
    </row>
    <row r="61" spans="1:27">
      <c r="S61" s="233"/>
      <c r="T61" s="233"/>
      <c r="U61" s="233"/>
      <c r="V61" s="233"/>
      <c r="W61" s="233"/>
      <c r="X61" s="233"/>
      <c r="Y61" s="233"/>
      <c r="Z61" s="233"/>
      <c r="AA61" s="233"/>
    </row>
    <row r="62" spans="1:27">
      <c r="S62" s="997"/>
      <c r="T62" s="997"/>
      <c r="U62" s="997"/>
      <c r="V62" s="997"/>
      <c r="W62" s="997"/>
      <c r="X62" s="997"/>
      <c r="Y62" s="997"/>
      <c r="Z62" s="997"/>
      <c r="AA62" s="997"/>
    </row>
    <row r="63" spans="1:27">
      <c r="S63" s="997"/>
      <c r="T63" s="997"/>
      <c r="U63" s="997"/>
      <c r="X63" s="997"/>
      <c r="Y63" s="997"/>
      <c r="Z63" s="997"/>
      <c r="AA63" s="997"/>
    </row>
    <row r="64" spans="1:27">
      <c r="S64" s="997"/>
      <c r="T64" s="997"/>
      <c r="U64" s="997"/>
      <c r="V64" s="998"/>
      <c r="W64" s="998"/>
      <c r="X64" s="997"/>
      <c r="Y64" s="997"/>
      <c r="Z64" s="997"/>
      <c r="AA64" s="997"/>
    </row>
    <row r="65" spans="19:27">
      <c r="S65" s="997"/>
      <c r="T65" s="997"/>
      <c r="U65" s="997"/>
      <c r="V65" s="998"/>
      <c r="W65" s="998"/>
      <c r="X65" s="997"/>
      <c r="Y65" s="997"/>
      <c r="Z65" s="997"/>
      <c r="AA65" s="997"/>
    </row>
    <row r="66" spans="19:27">
      <c r="S66" s="997"/>
      <c r="T66" s="997"/>
      <c r="U66" s="997"/>
      <c r="V66" s="998"/>
      <c r="W66" s="998"/>
      <c r="X66" s="997"/>
      <c r="Y66" s="997"/>
      <c r="Z66" s="997"/>
      <c r="AA66" s="997"/>
    </row>
    <row r="67" spans="19:27">
      <c r="S67" s="997"/>
      <c r="T67" s="997"/>
      <c r="U67" s="997"/>
      <c r="V67" s="998"/>
      <c r="W67" s="998"/>
      <c r="X67" s="997"/>
      <c r="Y67" s="997"/>
      <c r="Z67" s="997"/>
      <c r="AA67" s="997"/>
    </row>
    <row r="68" spans="19:27">
      <c r="S68" s="997"/>
      <c r="T68" s="997"/>
      <c r="U68" s="997"/>
      <c r="V68" s="998"/>
      <c r="W68" s="998"/>
      <c r="X68" s="997"/>
      <c r="Y68" s="997"/>
      <c r="Z68" s="997"/>
      <c r="AA68" s="997"/>
    </row>
    <row r="69" spans="19:27">
      <c r="S69" s="997"/>
      <c r="T69" s="997"/>
      <c r="U69" s="997"/>
      <c r="V69" s="998"/>
      <c r="W69" s="998"/>
      <c r="X69" s="997"/>
      <c r="Y69" s="997"/>
      <c r="Z69" s="997"/>
      <c r="AA69" s="997"/>
    </row>
    <row r="70" spans="19:27">
      <c r="S70" s="997"/>
      <c r="T70" s="997"/>
      <c r="U70" s="997"/>
      <c r="V70" s="998"/>
      <c r="W70" s="998"/>
      <c r="X70" s="997"/>
      <c r="Y70" s="997"/>
      <c r="Z70" s="997"/>
      <c r="AA70" s="997"/>
    </row>
    <row r="71" spans="19:27">
      <c r="S71" s="997"/>
      <c r="T71" s="997"/>
      <c r="U71" s="997"/>
      <c r="V71" s="998"/>
      <c r="W71" s="998"/>
      <c r="X71" s="997"/>
      <c r="Y71" s="997"/>
      <c r="Z71" s="997"/>
      <c r="AA71" s="997"/>
    </row>
    <row r="72" spans="19:27">
      <c r="S72" s="997"/>
      <c r="T72" s="997"/>
      <c r="U72" s="997"/>
      <c r="V72" s="998"/>
      <c r="W72" s="998"/>
      <c r="X72" s="997"/>
      <c r="Y72" s="997"/>
      <c r="Z72" s="997"/>
      <c r="AA72" s="997"/>
    </row>
    <row r="73" spans="19:27">
      <c r="S73" s="997"/>
      <c r="T73" s="997"/>
      <c r="U73" s="997"/>
      <c r="V73" s="998"/>
      <c r="W73" s="998"/>
      <c r="X73" s="997"/>
      <c r="Y73" s="997"/>
      <c r="Z73" s="997"/>
      <c r="AA73" s="997"/>
    </row>
    <row r="74" spans="19:27">
      <c r="S74" s="997"/>
      <c r="T74" s="997"/>
      <c r="U74" s="997"/>
      <c r="V74" s="998"/>
      <c r="W74" s="998"/>
      <c r="X74" s="997"/>
      <c r="Y74" s="997"/>
      <c r="Z74" s="997"/>
      <c r="AA74" s="997"/>
    </row>
    <row r="75" spans="19:27">
      <c r="S75" s="997"/>
      <c r="T75" s="997"/>
      <c r="U75" s="997"/>
      <c r="V75" s="998"/>
      <c r="W75" s="998"/>
      <c r="X75" s="997"/>
      <c r="Y75" s="997"/>
      <c r="Z75" s="997"/>
      <c r="AA75" s="997"/>
    </row>
    <row r="76" spans="19:27">
      <c r="S76" s="997"/>
      <c r="T76" s="997"/>
      <c r="U76" s="997"/>
      <c r="V76" s="998"/>
      <c r="W76" s="998"/>
      <c r="X76" s="997"/>
      <c r="Y76" s="997"/>
      <c r="Z76" s="997"/>
      <c r="AA76" s="997"/>
    </row>
    <row r="77" spans="19:27">
      <c r="S77" s="997"/>
      <c r="T77" s="997"/>
      <c r="U77" s="997"/>
      <c r="V77" s="998"/>
      <c r="W77" s="998"/>
      <c r="X77" s="997"/>
      <c r="Y77" s="997"/>
      <c r="Z77" s="997"/>
      <c r="AA77" s="997"/>
    </row>
    <row r="78" spans="19:27">
      <c r="S78" s="997"/>
      <c r="T78" s="997"/>
      <c r="U78" s="997"/>
      <c r="V78" s="998"/>
      <c r="W78" s="998"/>
      <c r="X78" s="997"/>
      <c r="Y78" s="997"/>
      <c r="Z78" s="997"/>
      <c r="AA78" s="997"/>
    </row>
    <row r="79" spans="19:27">
      <c r="S79" s="997"/>
      <c r="T79" s="997"/>
      <c r="U79" s="997"/>
      <c r="V79" s="998"/>
      <c r="W79" s="998"/>
      <c r="X79" s="997"/>
      <c r="Y79" s="997"/>
      <c r="Z79" s="997"/>
      <c r="AA79" s="997"/>
    </row>
    <row r="80" spans="19:27">
      <c r="S80" s="997"/>
      <c r="T80" s="997"/>
      <c r="U80" s="997"/>
      <c r="V80" s="998"/>
      <c r="W80" s="998"/>
      <c r="X80" s="997"/>
      <c r="Y80" s="997"/>
      <c r="Z80" s="997"/>
      <c r="AA80" s="997"/>
    </row>
    <row r="81" spans="22:23">
      <c r="V81" s="998"/>
      <c r="W81" s="998"/>
    </row>
  </sheetData>
  <mergeCells count="1">
    <mergeCell ref="A23:F23"/>
  </mergeCells>
  <pageMargins left="0.7" right="0.7" top="0.75" bottom="0.75" header="0.3" footer="0.3"/>
  <pageSetup orientation="portrait" horizontalDpi="4294967293" verticalDpi="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theme="3" tint="0.79998168889431442"/>
  </sheetPr>
  <dimension ref="A1:A27"/>
  <sheetViews>
    <sheetView zoomScale="75" zoomScaleNormal="75" workbookViewId="0"/>
  </sheetViews>
  <sheetFormatPr defaultColWidth="8.6640625" defaultRowHeight="13.2"/>
  <cols>
    <col min="1" max="16384" width="8.6640625" style="229"/>
  </cols>
  <sheetData>
    <row r="1" spans="1:1" ht="14.4">
      <c r="A1" s="1338" t="s">
        <v>908</v>
      </c>
    </row>
    <row r="27" spans="1:1">
      <c r="A27" s="232" t="s">
        <v>780</v>
      </c>
    </row>
  </sheetData>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79998168889431442"/>
  </sheetPr>
  <dimension ref="A1:U35"/>
  <sheetViews>
    <sheetView zoomScale="75" zoomScaleNormal="75" zoomScalePageLayoutView="75" workbookViewId="0"/>
  </sheetViews>
  <sheetFormatPr defaultColWidth="9.109375" defaultRowHeight="14.4"/>
  <cols>
    <col min="1" max="1" width="11.44140625" style="218" customWidth="1"/>
    <col min="2" max="2" width="12.6640625" style="218" bestFit="1" customWidth="1"/>
    <col min="3" max="4" width="13.6640625" style="218" customWidth="1"/>
    <col min="5" max="5" width="11.44140625" style="218" customWidth="1"/>
    <col min="6" max="16384" width="9.109375" style="218"/>
  </cols>
  <sheetData>
    <row r="1" spans="1:3">
      <c r="A1" s="1338" t="s">
        <v>909</v>
      </c>
    </row>
    <row r="2" spans="1:3">
      <c r="A2" s="983"/>
    </row>
    <row r="13" spans="1:3">
      <c r="C13" s="219"/>
    </row>
    <row r="21" spans="1:18">
      <c r="A21" s="106" t="s">
        <v>781</v>
      </c>
      <c r="K21" s="106" t="s">
        <v>782</v>
      </c>
    </row>
    <row r="22" spans="1:18">
      <c r="K22" s="685" t="s">
        <v>914</v>
      </c>
    </row>
    <row r="24" spans="1:18">
      <c r="A24" s="223" t="s">
        <v>277</v>
      </c>
      <c r="B24" s="999" t="s">
        <v>910</v>
      </c>
      <c r="C24" s="1000" t="s">
        <v>731</v>
      </c>
      <c r="D24" s="1000" t="s">
        <v>732</v>
      </c>
      <c r="E24" s="1000" t="s">
        <v>264</v>
      </c>
      <c r="F24" s="1001" t="s">
        <v>265</v>
      </c>
      <c r="G24" s="219"/>
    </row>
    <row r="25" spans="1:18">
      <c r="A25" s="220" t="s">
        <v>273</v>
      </c>
      <c r="B25" s="1285">
        <v>422</v>
      </c>
      <c r="C25" s="1002">
        <v>0</v>
      </c>
      <c r="D25" s="1002">
        <v>180</v>
      </c>
      <c r="E25" s="1002">
        <v>28</v>
      </c>
      <c r="F25" s="1003">
        <v>18</v>
      </c>
      <c r="G25" s="219"/>
    </row>
    <row r="26" spans="1:18">
      <c r="A26" s="221" t="s">
        <v>274</v>
      </c>
      <c r="B26" s="1286">
        <v>2793</v>
      </c>
      <c r="C26" s="1004">
        <v>589</v>
      </c>
      <c r="D26" s="1004">
        <v>1751</v>
      </c>
      <c r="E26" s="1004">
        <v>2904</v>
      </c>
      <c r="F26" s="1005">
        <v>821</v>
      </c>
      <c r="G26" s="219"/>
    </row>
    <row r="27" spans="1:18">
      <c r="A27" s="221" t="s">
        <v>275</v>
      </c>
      <c r="B27" s="1286">
        <v>1245</v>
      </c>
      <c r="C27" s="1004">
        <v>312</v>
      </c>
      <c r="D27" s="1004">
        <v>385</v>
      </c>
      <c r="E27" s="1004">
        <v>3301</v>
      </c>
      <c r="F27" s="1005">
        <v>4391</v>
      </c>
      <c r="G27" s="219"/>
    </row>
    <row r="28" spans="1:18">
      <c r="A28" s="221" t="s">
        <v>276</v>
      </c>
      <c r="B28" s="1287">
        <v>4</v>
      </c>
      <c r="C28" s="1004">
        <v>932</v>
      </c>
      <c r="D28" s="1004">
        <v>288</v>
      </c>
      <c r="E28" s="1004">
        <v>3758</v>
      </c>
      <c r="F28" s="1005">
        <v>4517</v>
      </c>
      <c r="G28" s="219"/>
    </row>
    <row r="29" spans="1:18">
      <c r="A29" s="222" t="s">
        <v>911</v>
      </c>
      <c r="B29" s="1287">
        <v>0</v>
      </c>
      <c r="C29" s="1004">
        <v>0</v>
      </c>
      <c r="D29" s="1004">
        <v>0</v>
      </c>
      <c r="E29" s="1004">
        <v>2</v>
      </c>
      <c r="F29" s="1005">
        <v>347</v>
      </c>
      <c r="G29" s="219"/>
      <c r="K29" s="219"/>
      <c r="L29" s="219"/>
      <c r="N29" s="219"/>
      <c r="O29" s="219"/>
      <c r="P29" s="219"/>
    </row>
    <row r="30" spans="1:18" ht="27">
      <c r="A30" s="736" t="s">
        <v>645</v>
      </c>
      <c r="B30" s="1288">
        <v>517.11900000000003</v>
      </c>
      <c r="C30" s="1006">
        <v>614.33609999999999</v>
      </c>
      <c r="D30" s="1006">
        <v>524.50080000000003</v>
      </c>
      <c r="E30" s="1006">
        <v>599.33540000000005</v>
      </c>
      <c r="F30" s="1007">
        <v>642.51790000000005</v>
      </c>
      <c r="J30" s="219"/>
      <c r="K30" s="219"/>
      <c r="L30" s="219"/>
      <c r="N30" s="219"/>
      <c r="O30" s="219"/>
    </row>
    <row r="31" spans="1:18">
      <c r="B31" s="1008"/>
      <c r="C31" s="1008"/>
      <c r="D31" s="1008"/>
      <c r="E31" s="1008"/>
      <c r="F31" s="1008"/>
      <c r="G31" s="1008"/>
      <c r="J31" s="219"/>
      <c r="K31" s="219"/>
      <c r="L31" s="219"/>
      <c r="N31" s="219"/>
      <c r="O31" s="219"/>
      <c r="R31" s="219"/>
    </row>
    <row r="32" spans="1:18">
      <c r="O32" s="219"/>
      <c r="P32" s="219"/>
      <c r="R32" s="219"/>
    </row>
    <row r="33" spans="1:21">
      <c r="O33" s="219"/>
      <c r="P33" s="219"/>
      <c r="R33" s="219"/>
    </row>
    <row r="34" spans="1:21">
      <c r="A34" s="1180"/>
      <c r="K34" s="1568"/>
      <c r="L34" s="1568"/>
      <c r="M34" s="1568"/>
      <c r="N34" s="1568"/>
      <c r="O34" s="1568"/>
      <c r="P34" s="1568"/>
      <c r="Q34" s="1568"/>
      <c r="R34" s="1568"/>
      <c r="S34" s="1568"/>
      <c r="T34" s="1568"/>
      <c r="U34" s="1568"/>
    </row>
    <row r="35" spans="1:21">
      <c r="J35" s="219"/>
      <c r="K35" s="219"/>
      <c r="L35" s="219"/>
      <c r="O35" s="219"/>
      <c r="P35" s="219"/>
    </row>
  </sheetData>
  <mergeCells count="1">
    <mergeCell ref="K34:U34"/>
  </mergeCells>
  <pageMargins left="0.7" right="0.7" top="0.75" bottom="0.75" header="0.3" footer="0.3"/>
  <pageSetup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79998168889431442"/>
  </sheetPr>
  <dimension ref="A1:W61"/>
  <sheetViews>
    <sheetView zoomScale="75" zoomScaleNormal="75" workbookViewId="0">
      <selection activeCell="K13" sqref="K13"/>
    </sheetView>
  </sheetViews>
  <sheetFormatPr defaultColWidth="8.6640625" defaultRowHeight="13.2"/>
  <cols>
    <col min="1" max="1" width="14" style="229" customWidth="1"/>
    <col min="2" max="2" width="22" style="229" customWidth="1"/>
    <col min="3" max="3" width="21.6640625" style="229" customWidth="1"/>
    <col min="4" max="4" width="20.109375" style="229" customWidth="1"/>
    <col min="5" max="10" width="8.6640625" style="229"/>
    <col min="11" max="11" width="8.6640625" style="229" customWidth="1"/>
    <col min="12" max="17" width="8.6640625" style="229"/>
    <col min="18" max="18" width="8.6640625" style="229" customWidth="1"/>
    <col min="19" max="16384" width="8.6640625" style="229"/>
  </cols>
  <sheetData>
    <row r="1" spans="1:15" ht="14.4">
      <c r="A1" s="1338" t="s">
        <v>992</v>
      </c>
      <c r="B1" s="276"/>
      <c r="C1" s="276"/>
      <c r="D1" s="276"/>
      <c r="E1" s="276"/>
      <c r="F1" s="276"/>
      <c r="G1" s="276"/>
      <c r="H1" s="276"/>
      <c r="I1" s="276"/>
      <c r="J1" s="276"/>
      <c r="K1" s="276"/>
      <c r="L1" s="276"/>
      <c r="M1" s="276"/>
      <c r="N1" s="276"/>
      <c r="O1" s="276"/>
    </row>
    <row r="2" spans="1:15">
      <c r="A2" s="276"/>
      <c r="B2" s="276"/>
      <c r="C2" s="276"/>
      <c r="D2" s="276"/>
      <c r="E2" s="276"/>
      <c r="F2" s="276"/>
      <c r="G2" s="276"/>
      <c r="H2" s="276"/>
      <c r="I2" s="276"/>
      <c r="J2" s="276"/>
      <c r="K2" s="276"/>
      <c r="L2" s="276"/>
      <c r="M2" s="276"/>
      <c r="N2" s="276"/>
      <c r="O2" s="276"/>
    </row>
    <row r="3" spans="1:15" ht="12.75" customHeight="1">
      <c r="A3" s="276"/>
      <c r="B3" s="276"/>
      <c r="C3" s="276"/>
      <c r="D3" s="276"/>
      <c r="E3" s="276"/>
      <c r="F3" s="276"/>
      <c r="G3" s="276"/>
      <c r="H3" s="276"/>
      <c r="I3" s="276"/>
      <c r="J3" s="276"/>
      <c r="K3" s="276"/>
      <c r="L3" s="276"/>
      <c r="M3" s="276"/>
      <c r="N3" s="276"/>
      <c r="O3" s="276"/>
    </row>
    <row r="4" spans="1:15">
      <c r="A4" s="276"/>
      <c r="B4" s="276"/>
      <c r="C4" s="276"/>
      <c r="D4" s="276"/>
      <c r="E4" s="276"/>
      <c r="F4" s="276"/>
      <c r="G4" s="276"/>
      <c r="H4" s="276"/>
      <c r="I4" s="276"/>
      <c r="J4" s="276"/>
      <c r="K4" s="276"/>
      <c r="L4" s="276"/>
      <c r="M4" s="276"/>
      <c r="N4" s="276"/>
      <c r="O4" s="276"/>
    </row>
    <row r="5" spans="1:15" ht="12.75" customHeight="1">
      <c r="A5" s="276"/>
      <c r="B5" s="276"/>
      <c r="C5" s="276"/>
      <c r="D5" s="276"/>
      <c r="E5" s="276"/>
      <c r="F5" s="276"/>
      <c r="G5" s="276"/>
      <c r="H5" s="276"/>
      <c r="I5" s="276"/>
      <c r="J5" s="276"/>
      <c r="K5" s="276"/>
      <c r="L5" s="276"/>
      <c r="M5" s="276"/>
      <c r="N5" s="276"/>
      <c r="O5" s="276"/>
    </row>
    <row r="6" spans="1:15">
      <c r="A6" s="276"/>
      <c r="B6" s="276"/>
      <c r="C6" s="276"/>
      <c r="D6" s="276"/>
      <c r="E6" s="276"/>
      <c r="F6" s="276"/>
      <c r="G6" s="276"/>
      <c r="H6" s="276"/>
      <c r="I6" s="276"/>
      <c r="J6" s="276"/>
      <c r="K6" s="276"/>
      <c r="L6" s="276"/>
      <c r="M6" s="276"/>
      <c r="N6" s="276"/>
      <c r="O6" s="276"/>
    </row>
    <row r="7" spans="1:15" ht="12.75" customHeight="1">
      <c r="A7" s="276"/>
      <c r="B7" s="276"/>
      <c r="C7" s="276"/>
      <c r="D7" s="276"/>
      <c r="E7" s="276"/>
      <c r="F7" s="276"/>
      <c r="G7" s="276"/>
      <c r="H7" s="276"/>
      <c r="I7" s="276"/>
      <c r="J7" s="276"/>
      <c r="K7" s="276"/>
      <c r="L7" s="276"/>
      <c r="M7" s="276"/>
      <c r="N7" s="276"/>
      <c r="O7" s="276"/>
    </row>
    <row r="8" spans="1:15">
      <c r="A8" s="276"/>
      <c r="B8" s="276"/>
      <c r="C8" s="276"/>
      <c r="D8" s="276"/>
      <c r="E8" s="276"/>
      <c r="F8" s="276"/>
      <c r="G8" s="276"/>
      <c r="H8" s="276"/>
      <c r="I8" s="276"/>
      <c r="J8" s="276"/>
      <c r="K8" s="276"/>
      <c r="L8" s="276"/>
      <c r="M8" s="276"/>
      <c r="N8" s="276"/>
      <c r="O8" s="276"/>
    </row>
    <row r="9" spans="1:15" ht="12.75" customHeight="1">
      <c r="A9" s="276"/>
      <c r="B9" s="276"/>
      <c r="C9" s="276"/>
      <c r="D9" s="276"/>
      <c r="E9" s="276"/>
      <c r="F9" s="276"/>
      <c r="G9" s="276"/>
      <c r="H9" s="276"/>
      <c r="I9" s="276"/>
      <c r="J9" s="276"/>
      <c r="K9" s="276"/>
      <c r="L9" s="276"/>
      <c r="M9" s="276"/>
      <c r="N9" s="276"/>
      <c r="O9" s="276"/>
    </row>
    <row r="10" spans="1:15">
      <c r="A10" s="276"/>
      <c r="B10" s="276"/>
      <c r="C10" s="276"/>
      <c r="D10" s="276"/>
      <c r="E10" s="276"/>
      <c r="F10" s="276"/>
      <c r="G10" s="276"/>
      <c r="H10" s="276"/>
      <c r="I10" s="276"/>
      <c r="J10" s="276"/>
      <c r="K10" s="276"/>
      <c r="L10" s="276"/>
      <c r="M10" s="276"/>
      <c r="N10" s="276"/>
      <c r="O10" s="276"/>
    </row>
    <row r="11" spans="1:15">
      <c r="A11" s="276"/>
      <c r="B11" s="276"/>
      <c r="C11" s="276"/>
      <c r="D11" s="276"/>
      <c r="E11" s="276"/>
      <c r="F11" s="276"/>
      <c r="G11" s="276"/>
      <c r="H11" s="276"/>
      <c r="I11" s="276"/>
      <c r="J11" s="276"/>
      <c r="K11" s="276"/>
      <c r="L11" s="276"/>
      <c r="M11" s="276"/>
      <c r="N11" s="276"/>
      <c r="O11" s="276"/>
    </row>
    <row r="12" spans="1:15">
      <c r="A12" s="276"/>
      <c r="B12" s="276"/>
      <c r="C12" s="276"/>
      <c r="D12" s="276"/>
      <c r="E12" s="276"/>
      <c r="F12" s="276"/>
      <c r="G12" s="276"/>
      <c r="H12" s="276"/>
      <c r="I12" s="276"/>
      <c r="J12" s="276"/>
      <c r="K12" s="276"/>
      <c r="L12" s="276"/>
      <c r="M12" s="276"/>
      <c r="N12" s="276"/>
      <c r="O12" s="276"/>
    </row>
    <row r="13" spans="1:15" ht="12.75" customHeight="1">
      <c r="A13" s="276"/>
      <c r="B13" s="276"/>
      <c r="C13" s="276"/>
      <c r="D13" s="276"/>
      <c r="E13" s="276"/>
      <c r="F13" s="276"/>
      <c r="G13" s="276"/>
      <c r="H13" s="276"/>
      <c r="I13" s="276"/>
      <c r="J13" s="276"/>
      <c r="K13" s="276"/>
      <c r="L13" s="276"/>
      <c r="M13" s="276"/>
      <c r="N13" s="276"/>
      <c r="O13" s="276"/>
    </row>
    <row r="14" spans="1:15">
      <c r="A14" s="276"/>
      <c r="B14" s="276"/>
      <c r="C14" s="276"/>
      <c r="D14" s="276"/>
      <c r="E14" s="276"/>
      <c r="F14" s="276"/>
      <c r="G14" s="276"/>
      <c r="H14" s="276"/>
      <c r="I14" s="276"/>
      <c r="J14" s="276"/>
      <c r="K14" s="276"/>
      <c r="L14" s="276"/>
      <c r="M14" s="276"/>
      <c r="N14" s="276"/>
      <c r="O14" s="276"/>
    </row>
    <row r="15" spans="1:15" ht="12.75" customHeight="1">
      <c r="A15" s="276"/>
      <c r="B15" s="276"/>
      <c r="C15" s="276"/>
      <c r="D15" s="276"/>
      <c r="E15" s="276"/>
      <c r="F15" s="276"/>
      <c r="G15" s="276"/>
      <c r="H15" s="276"/>
      <c r="I15" s="276"/>
      <c r="J15" s="276"/>
      <c r="K15" s="276"/>
      <c r="L15" s="276"/>
      <c r="M15" s="276"/>
      <c r="N15" s="276"/>
      <c r="O15" s="276"/>
    </row>
    <row r="16" spans="1:15">
      <c r="A16" s="276"/>
      <c r="B16" s="276"/>
      <c r="C16" s="276"/>
      <c r="D16" s="276"/>
      <c r="E16" s="276"/>
      <c r="F16" s="276"/>
      <c r="G16" s="276"/>
      <c r="H16" s="276"/>
      <c r="I16" s="276"/>
      <c r="J16" s="276"/>
      <c r="K16" s="276"/>
      <c r="L16" s="276"/>
      <c r="M16" s="276"/>
      <c r="N16" s="276"/>
      <c r="O16" s="276"/>
    </row>
    <row r="17" spans="1:23">
      <c r="A17" s="276"/>
      <c r="B17" s="276"/>
      <c r="C17" s="276"/>
      <c r="D17" s="276"/>
      <c r="E17" s="276"/>
      <c r="F17" s="276"/>
      <c r="G17" s="276"/>
      <c r="H17" s="276"/>
      <c r="I17" s="276"/>
      <c r="J17" s="276"/>
      <c r="K17" s="276"/>
      <c r="L17" s="276"/>
      <c r="M17" s="276"/>
      <c r="N17" s="276"/>
      <c r="O17" s="276"/>
    </row>
    <row r="18" spans="1:23">
      <c r="A18" s="276"/>
      <c r="B18" s="276"/>
      <c r="C18" s="276"/>
      <c r="D18" s="276"/>
      <c r="E18" s="276"/>
      <c r="F18" s="276"/>
      <c r="G18" s="276"/>
      <c r="H18" s="276"/>
      <c r="I18" s="276"/>
      <c r="J18" s="276"/>
      <c r="K18" s="276"/>
      <c r="L18" s="276"/>
      <c r="M18" s="276"/>
      <c r="N18" s="276"/>
      <c r="O18" s="276"/>
    </row>
    <row r="19" spans="1:23">
      <c r="A19" s="276"/>
      <c r="B19" s="276"/>
      <c r="C19" s="276"/>
      <c r="D19" s="276"/>
      <c r="E19" s="276"/>
      <c r="F19" s="276"/>
      <c r="G19" s="276"/>
      <c r="H19" s="276"/>
      <c r="I19" s="276"/>
      <c r="J19" s="276"/>
      <c r="K19" s="276"/>
      <c r="L19" s="276"/>
      <c r="M19" s="276"/>
      <c r="N19" s="276"/>
      <c r="O19" s="276"/>
    </row>
    <row r="20" spans="1:23">
      <c r="A20" s="276"/>
      <c r="B20" s="276"/>
      <c r="C20" s="276"/>
      <c r="D20" s="276"/>
      <c r="E20" s="276"/>
      <c r="F20" s="276"/>
      <c r="G20" s="276"/>
      <c r="H20" s="276"/>
      <c r="I20" s="276"/>
      <c r="J20" s="276"/>
      <c r="K20" s="276"/>
      <c r="L20" s="276"/>
      <c r="M20" s="276"/>
      <c r="N20" s="276"/>
      <c r="O20" s="276"/>
    </row>
    <row r="21" spans="1:23">
      <c r="A21" s="276"/>
      <c r="B21" s="276"/>
      <c r="C21" s="276"/>
      <c r="D21" s="276"/>
      <c r="E21" s="276"/>
      <c r="F21" s="276"/>
      <c r="G21" s="276"/>
      <c r="H21" s="276"/>
      <c r="I21" s="276"/>
      <c r="J21" s="276"/>
      <c r="K21" s="276"/>
      <c r="L21" s="276"/>
      <c r="M21" s="276"/>
      <c r="N21" s="276"/>
      <c r="O21" s="276"/>
    </row>
    <row r="22" spans="1:23">
      <c r="A22" s="106" t="s">
        <v>773</v>
      </c>
      <c r="B22" s="276"/>
      <c r="C22" s="276"/>
      <c r="D22" s="276"/>
      <c r="E22" s="276"/>
      <c r="F22" s="276"/>
      <c r="G22" s="276"/>
      <c r="H22" s="276"/>
      <c r="I22" s="276"/>
      <c r="J22" s="276"/>
      <c r="K22" s="276"/>
      <c r="L22" s="276"/>
      <c r="M22" s="276"/>
      <c r="N22" s="276"/>
      <c r="O22" s="276"/>
    </row>
    <row r="23" spans="1:23">
      <c r="A23" s="1408"/>
      <c r="B23" s="1018"/>
      <c r="C23" s="1018"/>
      <c r="D23" s="1018"/>
      <c r="E23" s="1018"/>
      <c r="F23" s="1018"/>
      <c r="G23" s="1018"/>
      <c r="H23" s="1018"/>
      <c r="I23" s="1018"/>
      <c r="J23" s="1018"/>
      <c r="K23" s="1018"/>
      <c r="L23" s="1018"/>
      <c r="M23" s="1018"/>
      <c r="N23" s="1018"/>
      <c r="O23" s="1018"/>
      <c r="P23" s="1018"/>
      <c r="Q23" s="1018"/>
      <c r="R23" s="1018"/>
      <c r="S23" s="1018"/>
      <c r="T23" s="1018"/>
      <c r="U23" s="1018"/>
      <c r="V23" s="1018"/>
      <c r="W23" s="1018"/>
    </row>
    <row r="24" spans="1:23">
      <c r="A24" s="1408"/>
      <c r="B24" s="1018"/>
      <c r="C24" s="1018"/>
      <c r="D24" s="1018"/>
      <c r="E24" s="1018"/>
      <c r="F24" s="1018"/>
      <c r="G24" s="1018"/>
      <c r="H24" s="1018"/>
      <c r="I24" s="1018"/>
      <c r="J24" s="1018"/>
      <c r="K24" s="1018"/>
      <c r="L24" s="1018"/>
      <c r="M24" s="1018"/>
      <c r="N24" s="1018"/>
      <c r="O24" s="1018"/>
      <c r="P24" s="1018"/>
      <c r="Q24" s="1018"/>
      <c r="R24" s="1018"/>
      <c r="S24" s="1018"/>
      <c r="T24" s="1018"/>
      <c r="U24" s="1018"/>
      <c r="V24" s="1018"/>
      <c r="W24" s="1018"/>
    </row>
    <row r="25" spans="1:23">
      <c r="A25" s="1018"/>
      <c r="B25" s="1018"/>
      <c r="C25" s="1018"/>
      <c r="D25" s="1018"/>
      <c r="E25" s="1018"/>
      <c r="F25" s="1018"/>
      <c r="G25" s="1413"/>
      <c r="H25" s="1413"/>
      <c r="I25" s="1413"/>
      <c r="J25" s="1413"/>
      <c r="K25" s="1413"/>
      <c r="L25" s="1018"/>
      <c r="M25" s="1018"/>
      <c r="N25" s="1018"/>
      <c r="O25" s="1018"/>
      <c r="P25" s="1018"/>
      <c r="Q25" s="1018"/>
      <c r="R25" s="1018"/>
      <c r="S25" s="1018"/>
      <c r="T25" s="1018"/>
      <c r="U25" s="1018"/>
      <c r="V25" s="1018"/>
      <c r="W25" s="1018"/>
    </row>
    <row r="26" spans="1:23">
      <c r="A26" s="1018"/>
      <c r="B26" s="1018"/>
      <c r="C26" s="1018"/>
      <c r="D26" s="988"/>
      <c r="E26" s="901"/>
      <c r="F26" s="1018"/>
      <c r="G26" s="1414"/>
      <c r="H26" s="1413"/>
      <c r="I26" s="1413"/>
      <c r="J26" s="1413"/>
      <c r="K26" s="1413"/>
      <c r="L26" s="1409"/>
      <c r="M26" s="1409"/>
      <c r="N26" s="1409"/>
      <c r="O26" s="1409"/>
      <c r="P26" s="1409"/>
      <c r="Q26" s="1409"/>
      <c r="R26" s="1409"/>
      <c r="S26" s="1018"/>
      <c r="T26" s="1018"/>
      <c r="U26" s="1018"/>
      <c r="V26" s="1018"/>
      <c r="W26" s="1018"/>
    </row>
    <row r="27" spans="1:23" ht="13.2" customHeight="1">
      <c r="A27" s="1088" t="s">
        <v>996</v>
      </c>
      <c r="B27" s="1089" t="s">
        <v>993</v>
      </c>
      <c r="C27" s="1089" t="s">
        <v>994</v>
      </c>
      <c r="D27" s="125" t="s">
        <v>995</v>
      </c>
      <c r="E27" s="1019"/>
      <c r="F27" s="1018"/>
      <c r="G27" s="1416"/>
      <c r="H27" s="1413"/>
      <c r="I27" s="1413"/>
      <c r="J27" s="1413"/>
      <c r="K27" s="1413"/>
      <c r="L27" s="1409"/>
      <c r="M27" s="1409"/>
      <c r="N27" s="1409"/>
      <c r="O27" s="1409"/>
      <c r="P27" s="1409"/>
      <c r="Q27" s="1409"/>
      <c r="R27" s="1409"/>
      <c r="S27" s="1018"/>
      <c r="T27" s="1018"/>
      <c r="U27" s="1018"/>
      <c r="V27" s="1018"/>
      <c r="W27" s="1018"/>
    </row>
    <row r="28" spans="1:23">
      <c r="A28" s="27">
        <v>2015</v>
      </c>
      <c r="B28" s="1419">
        <v>5.8199999999999994</v>
      </c>
      <c r="C28" s="1419">
        <v>0.45</v>
      </c>
      <c r="D28" s="1420">
        <v>9</v>
      </c>
      <c r="E28" s="1019"/>
      <c r="F28" s="1018"/>
      <c r="G28" s="1416"/>
      <c r="H28" s="1413"/>
      <c r="I28" s="1413"/>
      <c r="J28" s="1413"/>
      <c r="K28" s="1413"/>
      <c r="L28" s="1409"/>
      <c r="M28" s="1409"/>
      <c r="N28" s="1409"/>
      <c r="O28" s="1031"/>
      <c r="P28" s="1031"/>
      <c r="Q28" s="1031"/>
      <c r="R28" s="1031"/>
      <c r="S28" s="1018"/>
      <c r="T28" s="1018"/>
      <c r="U28" s="1018"/>
      <c r="V28" s="1018"/>
      <c r="W28" s="1018"/>
    </row>
    <row r="29" spans="1:23">
      <c r="A29" s="27">
        <v>2016</v>
      </c>
      <c r="B29" s="1419">
        <v>0</v>
      </c>
      <c r="C29" s="1419">
        <v>0</v>
      </c>
      <c r="D29" s="1420">
        <v>0</v>
      </c>
      <c r="E29" s="1019"/>
      <c r="F29" s="1018"/>
      <c r="G29" s="1416"/>
      <c r="H29" s="1413"/>
      <c r="I29" s="1413"/>
      <c r="J29" s="1413"/>
      <c r="K29" s="1413"/>
      <c r="L29" s="1409"/>
      <c r="M29" s="1409"/>
      <c r="N29" s="1409"/>
      <c r="O29" s="1031"/>
      <c r="P29" s="1031"/>
      <c r="Q29" s="1031"/>
      <c r="R29" s="1031"/>
      <c r="S29" s="1018"/>
      <c r="T29" s="1018"/>
      <c r="U29" s="1018"/>
      <c r="V29" s="1018"/>
      <c r="W29" s="1018"/>
    </row>
    <row r="30" spans="1:23" ht="13.2" customHeight="1">
      <c r="A30" s="27">
        <v>2017</v>
      </c>
      <c r="B30" s="1419">
        <v>2130.6999999999998</v>
      </c>
      <c r="C30" s="1419">
        <v>12.52</v>
      </c>
      <c r="D30" s="1420">
        <v>1317</v>
      </c>
      <c r="E30" s="1019"/>
      <c r="F30" s="1018"/>
      <c r="G30" s="1416"/>
      <c r="H30" s="1413"/>
      <c r="I30" s="1413"/>
      <c r="J30" s="1413"/>
      <c r="K30" s="1413"/>
      <c r="L30" s="1409"/>
      <c r="M30" s="1409"/>
      <c r="N30" s="1409"/>
      <c r="O30" s="1031"/>
      <c r="P30" s="1031"/>
      <c r="Q30" s="1031"/>
      <c r="R30" s="1031"/>
      <c r="S30" s="1018"/>
      <c r="T30" s="1018"/>
      <c r="U30" s="1018"/>
      <c r="V30" s="1018"/>
      <c r="W30" s="1018"/>
    </row>
    <row r="31" spans="1:23">
      <c r="A31" s="27">
        <v>2018</v>
      </c>
      <c r="B31" s="1419">
        <v>1311.76</v>
      </c>
      <c r="C31" s="1419">
        <v>11.16</v>
      </c>
      <c r="D31" s="1420">
        <v>1106</v>
      </c>
      <c r="E31" s="1019"/>
      <c r="F31" s="1018"/>
      <c r="G31" s="1416"/>
      <c r="H31" s="1413"/>
      <c r="I31" s="1413"/>
      <c r="J31" s="1413"/>
      <c r="K31" s="1413"/>
      <c r="L31" s="1409"/>
      <c r="M31" s="1409"/>
      <c r="N31" s="1409"/>
      <c r="O31" s="1409"/>
      <c r="P31" s="1409"/>
      <c r="Q31" s="1409"/>
      <c r="R31" s="1409"/>
      <c r="S31" s="1018"/>
      <c r="T31" s="1018"/>
      <c r="U31" s="1018"/>
      <c r="V31" s="1018"/>
      <c r="W31" s="1018"/>
    </row>
    <row r="32" spans="1:23">
      <c r="A32" s="27">
        <v>2019</v>
      </c>
      <c r="B32" s="1419">
        <v>2863.58</v>
      </c>
      <c r="C32" s="1419">
        <v>181.56800000000001</v>
      </c>
      <c r="D32" s="1420">
        <v>1828</v>
      </c>
      <c r="E32" s="1410"/>
      <c r="F32" s="1018"/>
      <c r="G32" s="1416"/>
      <c r="H32" s="1413"/>
      <c r="I32" s="1413"/>
      <c r="J32" s="1413"/>
      <c r="K32" s="1413"/>
      <c r="L32" s="1409"/>
      <c r="M32" s="1409"/>
      <c r="N32" s="1031"/>
      <c r="O32" s="1031"/>
      <c r="P32" s="1031"/>
      <c r="Q32" s="1031"/>
      <c r="R32" s="1031"/>
      <c r="S32" s="1018"/>
      <c r="T32" s="1018"/>
      <c r="U32" s="1018"/>
      <c r="V32" s="1018"/>
      <c r="W32" s="1018"/>
    </row>
    <row r="33" spans="1:23">
      <c r="A33" s="27">
        <v>2020</v>
      </c>
      <c r="B33" s="1419">
        <v>3036.08</v>
      </c>
      <c r="C33" s="1419">
        <v>74.328000000000003</v>
      </c>
      <c r="D33" s="1420">
        <v>1807</v>
      </c>
      <c r="E33" s="1410"/>
      <c r="F33" s="1018"/>
      <c r="G33" s="1416"/>
      <c r="H33" s="1413"/>
      <c r="I33" s="1413"/>
      <c r="J33" s="1413"/>
      <c r="K33" s="1413"/>
      <c r="L33" s="1409"/>
      <c r="M33" s="1409"/>
      <c r="N33" s="1031"/>
      <c r="O33" s="1031"/>
      <c r="P33" s="1031"/>
      <c r="Q33" s="1031"/>
      <c r="R33" s="1031"/>
      <c r="S33" s="1031"/>
      <c r="T33" s="1018"/>
      <c r="U33" s="1018"/>
      <c r="V33" s="1018"/>
      <c r="W33" s="1018"/>
    </row>
    <row r="34" spans="1:23" ht="12.75" customHeight="1">
      <c r="A34" s="751">
        <v>2021</v>
      </c>
      <c r="B34" s="1421">
        <v>1583.3</v>
      </c>
      <c r="C34" s="1421">
        <v>144.93</v>
      </c>
      <c r="D34" s="32">
        <v>769</v>
      </c>
      <c r="E34" s="988"/>
      <c r="F34" s="1018"/>
      <c r="G34" s="1417"/>
      <c r="H34" s="1413"/>
      <c r="I34" s="1413"/>
      <c r="J34" s="1413"/>
      <c r="K34" s="1413"/>
      <c r="L34" s="1409"/>
      <c r="M34" s="1409"/>
      <c r="N34" s="1409"/>
      <c r="O34" s="1409"/>
      <c r="P34" s="1409"/>
      <c r="Q34" s="1409"/>
      <c r="R34" s="1409"/>
      <c r="S34" s="1018"/>
      <c r="T34" s="1018"/>
      <c r="U34" s="1018"/>
      <c r="V34" s="1018"/>
      <c r="W34" s="1018"/>
    </row>
    <row r="35" spans="1:23">
      <c r="A35" s="1018"/>
      <c r="B35" s="1415"/>
      <c r="C35" s="970"/>
      <c r="D35" s="988"/>
      <c r="E35" s="988"/>
      <c r="F35" s="1018"/>
      <c r="G35" s="1417"/>
      <c r="H35" s="1413"/>
      <c r="I35" s="1413"/>
      <c r="J35" s="1413"/>
      <c r="K35" s="1413"/>
      <c r="L35" s="1411"/>
      <c r="M35" s="1411"/>
      <c r="N35" s="1411"/>
      <c r="O35" s="1411"/>
      <c r="P35" s="1411"/>
      <c r="Q35" s="1411"/>
      <c r="R35" s="1411"/>
      <c r="S35" s="1018"/>
      <c r="T35" s="1018"/>
      <c r="U35" s="1018"/>
      <c r="V35" s="1018"/>
      <c r="W35" s="1018"/>
    </row>
    <row r="36" spans="1:23" ht="13.2" customHeight="1">
      <c r="A36" s="1018"/>
      <c r="B36" s="1415"/>
      <c r="C36" s="1018"/>
      <c r="D36" s="988"/>
      <c r="E36" s="988"/>
      <c r="F36" s="1018"/>
      <c r="G36" s="1417"/>
      <c r="H36" s="1413"/>
      <c r="I36" s="1413"/>
      <c r="J36" s="1413"/>
      <c r="K36" s="1413"/>
      <c r="L36" s="1411"/>
      <c r="M36" s="1411"/>
      <c r="N36" s="1038"/>
      <c r="O36" s="1038"/>
      <c r="P36" s="1038"/>
      <c r="Q36" s="1038"/>
      <c r="R36" s="1038"/>
      <c r="S36" s="1038"/>
      <c r="T36" s="1018"/>
      <c r="U36" s="1018"/>
      <c r="V36" s="1018"/>
      <c r="W36" s="1018"/>
    </row>
    <row r="37" spans="1:23">
      <c r="A37" s="1018"/>
      <c r="B37" s="1415"/>
      <c r="C37" s="1415"/>
      <c r="D37" s="988"/>
      <c r="E37" s="988"/>
      <c r="F37" s="1018"/>
      <c r="G37" s="1416"/>
      <c r="H37" s="1413"/>
      <c r="I37" s="1413"/>
      <c r="J37" s="1413"/>
      <c r="K37" s="1413"/>
      <c r="L37" s="1409"/>
      <c r="M37" s="1409"/>
      <c r="N37" s="1409"/>
      <c r="O37" s="1409"/>
      <c r="P37" s="1409"/>
      <c r="Q37" s="1409"/>
      <c r="R37" s="1409"/>
      <c r="S37" s="1018"/>
      <c r="T37" s="1018"/>
      <c r="U37" s="1018"/>
      <c r="V37" s="1018"/>
      <c r="W37" s="1018"/>
    </row>
    <row r="38" spans="1:23" ht="13.2" customHeight="1">
      <c r="A38" s="970"/>
      <c r="B38" s="1415"/>
      <c r="C38" s="1018"/>
      <c r="D38" s="1040"/>
      <c r="E38" s="1040"/>
      <c r="F38" s="1018"/>
      <c r="G38" s="1416"/>
      <c r="H38" s="1413"/>
      <c r="I38" s="1413"/>
      <c r="J38" s="1413"/>
      <c r="K38" s="1413"/>
      <c r="L38" s="1412"/>
      <c r="M38" s="1412"/>
      <c r="N38" s="1412"/>
      <c r="O38" s="1412"/>
      <c r="P38" s="1412"/>
      <c r="Q38" s="1412"/>
      <c r="R38" s="1412"/>
      <c r="S38" s="1018"/>
      <c r="T38" s="1018"/>
      <c r="U38" s="1018"/>
      <c r="V38" s="1018"/>
      <c r="W38" s="1018"/>
    </row>
    <row r="39" spans="1:23">
      <c r="A39" s="970"/>
      <c r="B39" s="1415"/>
      <c r="C39" s="970"/>
      <c r="D39" s="1040"/>
      <c r="E39" s="1040"/>
      <c r="F39" s="1018"/>
      <c r="G39" s="1416"/>
      <c r="H39" s="1413"/>
      <c r="I39" s="1413"/>
      <c r="J39" s="1413"/>
      <c r="K39" s="1413"/>
      <c r="L39" s="1412"/>
      <c r="M39" s="1412"/>
      <c r="N39" s="1412"/>
      <c r="O39" s="1412"/>
      <c r="P39" s="1412"/>
      <c r="Q39" s="1412"/>
      <c r="R39" s="1412"/>
      <c r="S39" s="1018"/>
      <c r="T39" s="1018"/>
      <c r="U39" s="1018"/>
      <c r="V39" s="1018"/>
      <c r="W39" s="1018"/>
    </row>
    <row r="40" spans="1:23">
      <c r="A40" s="1018"/>
      <c r="B40" s="1018"/>
      <c r="C40" s="1018"/>
      <c r="D40" s="1018"/>
      <c r="E40" s="1018"/>
      <c r="F40" s="1018"/>
      <c r="G40" s="1418"/>
      <c r="H40" s="1418"/>
      <c r="I40" s="1418"/>
      <c r="J40" s="1418"/>
      <c r="K40" s="1418"/>
      <c r="L40" s="1418"/>
      <c r="M40" s="1418"/>
      <c r="N40" s="1418"/>
      <c r="O40" s="1418"/>
      <c r="P40" s="1418"/>
      <c r="Q40" s="1018"/>
      <c r="R40" s="1018"/>
      <c r="S40" s="1018"/>
      <c r="T40" s="1018"/>
      <c r="U40" s="1018"/>
      <c r="V40" s="1018"/>
      <c r="W40" s="1018"/>
    </row>
    <row r="41" spans="1:23">
      <c r="A41" s="1018"/>
      <c r="B41" s="1018"/>
      <c r="C41" s="1018"/>
      <c r="D41" s="1018"/>
      <c r="E41" s="1018"/>
      <c r="F41" s="1018"/>
      <c r="G41" s="1418"/>
      <c r="H41" s="1418"/>
      <c r="I41" s="1418"/>
      <c r="J41" s="1418"/>
      <c r="K41" s="1418"/>
      <c r="L41" s="1418"/>
      <c r="M41" s="1418"/>
      <c r="N41" s="1418"/>
      <c r="O41" s="1418"/>
      <c r="P41" s="1418"/>
      <c r="Q41" s="1018"/>
      <c r="R41" s="1018"/>
      <c r="S41" s="1018"/>
      <c r="T41" s="1018"/>
      <c r="U41" s="1018"/>
      <c r="V41" s="1018"/>
      <c r="W41" s="1018"/>
    </row>
    <row r="42" spans="1:23">
      <c r="A42" s="1018"/>
      <c r="B42" s="1018"/>
      <c r="C42" s="1018"/>
      <c r="D42" s="1018"/>
      <c r="E42" s="1018"/>
      <c r="F42" s="1018"/>
      <c r="G42" s="1018"/>
      <c r="H42" s="1018"/>
      <c r="I42" s="1018"/>
      <c r="J42" s="1018"/>
      <c r="K42" s="1018"/>
      <c r="L42" s="1018"/>
      <c r="M42" s="1018"/>
      <c r="N42" s="1018"/>
      <c r="O42" s="1018"/>
      <c r="P42" s="1018"/>
      <c r="Q42" s="1018"/>
      <c r="R42" s="1038"/>
      <c r="S42" s="1018"/>
      <c r="T42" s="1018"/>
      <c r="U42" s="1018"/>
      <c r="V42" s="1018"/>
      <c r="W42" s="1018"/>
    </row>
    <row r="44" spans="1:23">
      <c r="C44" s="231"/>
    </row>
    <row r="46" spans="1:23">
      <c r="A46"/>
      <c r="B46"/>
      <c r="C46"/>
      <c r="D46"/>
    </row>
    <row r="47" spans="1:23">
      <c r="A47"/>
      <c r="B47"/>
      <c r="C47"/>
      <c r="D47"/>
    </row>
    <row r="48" spans="1:23">
      <c r="A48"/>
      <c r="B48"/>
      <c r="C48"/>
      <c r="D48"/>
    </row>
    <row r="49" spans="1:20">
      <c r="A49"/>
      <c r="B49"/>
      <c r="C49"/>
      <c r="D49"/>
    </row>
    <row r="50" spans="1:20">
      <c r="A50"/>
      <c r="B50"/>
      <c r="C50"/>
      <c r="D50"/>
    </row>
    <row r="51" spans="1:20">
      <c r="A51"/>
      <c r="B51"/>
      <c r="C51"/>
      <c r="D51"/>
    </row>
    <row r="52" spans="1:20">
      <c r="A52"/>
      <c r="B52"/>
      <c r="C52"/>
      <c r="D52"/>
    </row>
    <row r="53" spans="1:20">
      <c r="A53"/>
      <c r="B53"/>
      <c r="C53"/>
      <c r="D53"/>
    </row>
    <row r="54" spans="1:20">
      <c r="A54"/>
      <c r="B54"/>
      <c r="C54"/>
      <c r="D54"/>
    </row>
    <row r="55" spans="1:20">
      <c r="A55"/>
      <c r="B55"/>
      <c r="C55"/>
      <c r="D55"/>
    </row>
    <row r="56" spans="1:20">
      <c r="A56"/>
      <c r="B56"/>
      <c r="C56"/>
      <c r="D56"/>
    </row>
    <row r="57" spans="1:20">
      <c r="A57"/>
      <c r="B57"/>
      <c r="C57"/>
      <c r="D57"/>
    </row>
    <row r="58" spans="1:20">
      <c r="A58"/>
      <c r="B58"/>
      <c r="C58"/>
      <c r="D58"/>
    </row>
    <row r="59" spans="1:20">
      <c r="A59"/>
      <c r="B59"/>
      <c r="C59"/>
      <c r="D59"/>
      <c r="R59" s="231"/>
      <c r="T59" s="231"/>
    </row>
    <row r="60" spans="1:20">
      <c r="A60"/>
      <c r="B60"/>
      <c r="C60"/>
      <c r="D60"/>
    </row>
    <row r="61" spans="1:20">
      <c r="A61"/>
      <c r="B61"/>
      <c r="C61"/>
      <c r="D61"/>
    </row>
  </sheetData>
  <pageMargins left="0.7" right="0.7" top="0.75" bottom="0.75" header="0.3" footer="0.3"/>
  <pageSetup orientation="portrait" horizontalDpi="4294967293"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79998168889431442"/>
  </sheetPr>
  <dimension ref="A1:T58"/>
  <sheetViews>
    <sheetView zoomScale="75" zoomScaleNormal="75" workbookViewId="0">
      <selection activeCell="Q44" sqref="Q44"/>
    </sheetView>
  </sheetViews>
  <sheetFormatPr defaultColWidth="8.6640625" defaultRowHeight="13.2"/>
  <cols>
    <col min="1" max="2" width="8.6640625" style="229"/>
    <col min="3" max="3" width="9.6640625" style="229" customWidth="1"/>
    <col min="4" max="10" width="8.6640625" style="229"/>
    <col min="11" max="11" width="8.6640625" style="229" customWidth="1"/>
    <col min="12" max="17" width="8.6640625" style="229"/>
    <col min="18" max="18" width="8.6640625" style="229" customWidth="1"/>
    <col min="19" max="16384" width="8.6640625" style="229"/>
  </cols>
  <sheetData>
    <row r="1" spans="1:15" ht="14.4">
      <c r="A1" s="1338" t="s">
        <v>912</v>
      </c>
      <c r="B1" s="276"/>
      <c r="C1" s="276"/>
      <c r="D1" s="276"/>
      <c r="E1" s="276"/>
      <c r="F1" s="276"/>
      <c r="G1" s="276"/>
      <c r="H1" s="276"/>
      <c r="I1" s="276"/>
      <c r="J1" s="276"/>
      <c r="K1" s="276"/>
      <c r="L1" s="276"/>
      <c r="M1" s="276"/>
      <c r="N1" s="276"/>
      <c r="O1" s="276"/>
    </row>
    <row r="2" spans="1:15">
      <c r="A2" s="276"/>
      <c r="B2" s="276"/>
      <c r="C2" s="276"/>
      <c r="D2" s="276"/>
      <c r="E2" s="276"/>
      <c r="F2" s="276"/>
      <c r="G2" s="276"/>
      <c r="H2" s="276"/>
      <c r="I2" s="276"/>
      <c r="J2" s="276"/>
      <c r="K2" s="276"/>
      <c r="L2" s="276"/>
      <c r="M2" s="276"/>
      <c r="N2" s="276"/>
      <c r="O2" s="276"/>
    </row>
    <row r="3" spans="1:15" ht="12.75" customHeight="1">
      <c r="A3" s="276"/>
      <c r="B3" s="276"/>
      <c r="C3" s="276"/>
      <c r="D3" s="276"/>
      <c r="E3" s="276"/>
      <c r="F3" s="276"/>
      <c r="G3" s="276"/>
      <c r="H3" s="276"/>
      <c r="I3" s="276"/>
      <c r="J3" s="276"/>
      <c r="K3" s="276"/>
      <c r="L3" s="276"/>
      <c r="M3" s="276"/>
      <c r="N3" s="276"/>
      <c r="O3" s="276"/>
    </row>
    <row r="4" spans="1:15">
      <c r="A4" s="276"/>
      <c r="B4" s="276"/>
      <c r="C4" s="276"/>
      <c r="D4" s="276"/>
      <c r="E4" s="276"/>
      <c r="F4" s="276"/>
      <c r="G4" s="276"/>
      <c r="H4" s="276"/>
      <c r="I4" s="276"/>
      <c r="J4" s="276"/>
      <c r="K4" s="276"/>
      <c r="L4" s="276"/>
      <c r="M4" s="276"/>
      <c r="N4" s="276"/>
      <c r="O4" s="276"/>
    </row>
    <row r="5" spans="1:15" ht="12.75" customHeight="1">
      <c r="A5" s="276"/>
      <c r="B5" s="276"/>
      <c r="C5" s="276"/>
      <c r="D5" s="276"/>
      <c r="E5" s="276"/>
      <c r="F5" s="276"/>
      <c r="G5" s="276"/>
      <c r="H5" s="276"/>
      <c r="I5" s="276"/>
      <c r="J5" s="276"/>
      <c r="K5" s="276"/>
      <c r="L5" s="276"/>
      <c r="M5" s="276"/>
      <c r="N5" s="276"/>
      <c r="O5" s="276"/>
    </row>
    <row r="6" spans="1:15">
      <c r="A6" s="276"/>
      <c r="B6" s="276"/>
      <c r="C6" s="276"/>
      <c r="D6" s="276"/>
      <c r="E6" s="276"/>
      <c r="F6" s="276"/>
      <c r="G6" s="276"/>
      <c r="H6" s="276"/>
      <c r="I6" s="276"/>
      <c r="J6" s="276"/>
      <c r="K6" s="276"/>
      <c r="L6" s="276"/>
      <c r="M6" s="276"/>
      <c r="N6" s="276"/>
      <c r="O6" s="276"/>
    </row>
    <row r="7" spans="1:15" ht="12.75" customHeight="1">
      <c r="A7" s="276"/>
      <c r="B7" s="276"/>
      <c r="C7" s="276"/>
      <c r="D7" s="276"/>
      <c r="E7" s="276"/>
      <c r="F7" s="276"/>
      <c r="G7" s="276"/>
      <c r="H7" s="276"/>
      <c r="I7" s="276"/>
      <c r="J7" s="276"/>
      <c r="K7" s="276"/>
      <c r="L7" s="276"/>
      <c r="M7" s="276"/>
      <c r="N7" s="276"/>
      <c r="O7" s="276"/>
    </row>
    <row r="8" spans="1:15">
      <c r="A8" s="276"/>
      <c r="B8" s="276"/>
      <c r="C8" s="276"/>
      <c r="D8" s="276"/>
      <c r="E8" s="276"/>
      <c r="F8" s="276"/>
      <c r="G8" s="276"/>
      <c r="H8" s="276"/>
      <c r="I8" s="276"/>
      <c r="J8" s="276"/>
      <c r="K8" s="276"/>
      <c r="L8" s="276"/>
      <c r="M8" s="276"/>
      <c r="N8" s="276"/>
      <c r="O8" s="276"/>
    </row>
    <row r="9" spans="1:15" ht="12.75" customHeight="1">
      <c r="A9" s="276"/>
      <c r="B9" s="276"/>
      <c r="C9" s="276"/>
      <c r="D9" s="276"/>
      <c r="E9" s="276"/>
      <c r="F9" s="276"/>
      <c r="G9" s="276"/>
      <c r="H9" s="276"/>
      <c r="I9" s="276"/>
      <c r="J9" s="276"/>
      <c r="K9" s="276"/>
      <c r="L9" s="276"/>
      <c r="M9" s="276"/>
      <c r="N9" s="276"/>
      <c r="O9" s="276"/>
    </row>
    <row r="10" spans="1:15">
      <c r="A10" s="276"/>
      <c r="B10" s="276"/>
      <c r="C10" s="276"/>
      <c r="D10" s="276"/>
      <c r="E10" s="276"/>
      <c r="F10" s="276"/>
      <c r="G10" s="276"/>
      <c r="H10" s="276"/>
      <c r="I10" s="276"/>
      <c r="J10" s="276"/>
      <c r="K10" s="276"/>
      <c r="L10" s="276"/>
      <c r="M10" s="276"/>
      <c r="N10" s="276"/>
      <c r="O10" s="276"/>
    </row>
    <row r="11" spans="1:15">
      <c r="A11" s="276"/>
      <c r="B11" s="276"/>
      <c r="C11" s="276"/>
      <c r="D11" s="276"/>
      <c r="E11" s="276"/>
      <c r="F11" s="276"/>
      <c r="G11" s="276"/>
      <c r="H11" s="276"/>
      <c r="I11" s="276"/>
      <c r="J11" s="276"/>
      <c r="K11" s="276"/>
      <c r="L11" s="276"/>
      <c r="M11" s="276"/>
      <c r="N11" s="276"/>
      <c r="O11" s="276"/>
    </row>
    <row r="12" spans="1:15">
      <c r="A12" s="276"/>
      <c r="B12" s="276"/>
      <c r="C12" s="276"/>
      <c r="D12" s="276"/>
      <c r="E12" s="276"/>
      <c r="F12" s="276"/>
      <c r="G12" s="276"/>
      <c r="H12" s="276"/>
      <c r="I12" s="276"/>
      <c r="J12" s="276"/>
      <c r="K12" s="276"/>
      <c r="L12" s="276"/>
      <c r="M12" s="276"/>
      <c r="N12" s="276"/>
      <c r="O12" s="276"/>
    </row>
    <row r="13" spans="1:15" ht="12.75" customHeight="1">
      <c r="A13" s="276"/>
      <c r="B13" s="276"/>
      <c r="C13" s="276"/>
      <c r="D13" s="276"/>
      <c r="E13" s="276"/>
      <c r="F13" s="276"/>
      <c r="G13" s="276"/>
      <c r="H13" s="276"/>
      <c r="I13" s="276"/>
      <c r="J13" s="276"/>
      <c r="K13" s="276"/>
      <c r="L13" s="276"/>
      <c r="M13" s="276"/>
      <c r="N13" s="276"/>
      <c r="O13" s="276"/>
    </row>
    <row r="14" spans="1:15">
      <c r="A14" s="276"/>
      <c r="B14" s="276"/>
      <c r="C14" s="276"/>
      <c r="D14" s="276"/>
      <c r="E14" s="276"/>
      <c r="F14" s="276"/>
      <c r="G14" s="276"/>
      <c r="H14" s="276"/>
      <c r="I14" s="276"/>
      <c r="J14" s="276"/>
      <c r="K14" s="276"/>
      <c r="L14" s="276"/>
      <c r="M14" s="276"/>
      <c r="N14" s="276"/>
      <c r="O14" s="276"/>
    </row>
    <row r="15" spans="1:15" ht="12.75" customHeight="1">
      <c r="A15" s="276"/>
      <c r="B15" s="276"/>
      <c r="C15" s="276"/>
      <c r="D15" s="276"/>
      <c r="E15" s="276"/>
      <c r="F15" s="276"/>
      <c r="G15" s="276"/>
      <c r="H15" s="276"/>
      <c r="I15" s="276"/>
      <c r="J15" s="276"/>
      <c r="K15" s="276"/>
      <c r="L15" s="276"/>
      <c r="M15" s="276"/>
      <c r="N15" s="276"/>
      <c r="O15" s="276"/>
    </row>
    <row r="16" spans="1:15">
      <c r="A16" s="276"/>
      <c r="B16" s="276"/>
      <c r="C16" s="276"/>
      <c r="D16" s="276"/>
      <c r="E16" s="276"/>
      <c r="F16" s="276"/>
      <c r="G16" s="276"/>
      <c r="H16" s="276"/>
      <c r="I16" s="276"/>
      <c r="J16" s="276"/>
      <c r="K16" s="276"/>
      <c r="L16" s="276"/>
      <c r="M16" s="276"/>
      <c r="N16" s="276"/>
      <c r="O16" s="276"/>
    </row>
    <row r="17" spans="1:19">
      <c r="A17" s="276"/>
      <c r="B17" s="276"/>
      <c r="C17" s="276"/>
      <c r="D17" s="276"/>
      <c r="E17" s="276"/>
      <c r="F17" s="276"/>
      <c r="G17" s="276"/>
      <c r="H17" s="276"/>
      <c r="I17" s="276"/>
      <c r="J17" s="276"/>
      <c r="K17" s="276"/>
      <c r="L17" s="276"/>
      <c r="M17" s="276"/>
      <c r="N17" s="276"/>
      <c r="O17" s="276"/>
    </row>
    <row r="18" spans="1:19">
      <c r="A18" s="276"/>
      <c r="B18" s="276"/>
      <c r="C18" s="276"/>
      <c r="D18" s="276"/>
      <c r="E18" s="276"/>
      <c r="F18" s="276"/>
      <c r="G18" s="276"/>
      <c r="H18" s="276"/>
      <c r="I18" s="276"/>
      <c r="J18" s="276"/>
      <c r="K18" s="276"/>
      <c r="L18" s="276"/>
      <c r="M18" s="276"/>
      <c r="N18" s="276"/>
      <c r="O18" s="276"/>
    </row>
    <row r="19" spans="1:19">
      <c r="A19" s="276"/>
      <c r="B19" s="276"/>
      <c r="C19" s="276"/>
      <c r="D19" s="276"/>
      <c r="E19" s="276"/>
      <c r="F19" s="276"/>
      <c r="G19" s="276"/>
      <c r="H19" s="276"/>
      <c r="I19" s="276"/>
      <c r="J19" s="276"/>
      <c r="K19" s="276"/>
      <c r="L19" s="276"/>
      <c r="M19" s="276"/>
      <c r="N19" s="276"/>
      <c r="O19" s="276"/>
    </row>
    <row r="20" spans="1:19">
      <c r="A20" s="276"/>
      <c r="B20" s="276"/>
      <c r="C20" s="276"/>
      <c r="D20" s="276"/>
      <c r="E20" s="276"/>
      <c r="F20" s="276"/>
      <c r="G20" s="276"/>
      <c r="H20" s="276"/>
      <c r="I20" s="276"/>
      <c r="J20" s="276"/>
      <c r="K20" s="276"/>
      <c r="L20" s="276"/>
      <c r="M20" s="276"/>
      <c r="N20" s="276"/>
      <c r="O20" s="276"/>
    </row>
    <row r="21" spans="1:19">
      <c r="A21" s="276"/>
      <c r="B21" s="276"/>
      <c r="C21" s="276"/>
      <c r="D21" s="276"/>
      <c r="E21" s="276"/>
      <c r="F21" s="276"/>
      <c r="G21" s="276"/>
      <c r="H21" s="276"/>
      <c r="I21" s="276"/>
      <c r="J21" s="276"/>
      <c r="K21" s="276"/>
      <c r="L21" s="276"/>
      <c r="M21" s="276"/>
      <c r="N21" s="276"/>
      <c r="O21" s="276"/>
    </row>
    <row r="22" spans="1:19">
      <c r="A22" s="106" t="s">
        <v>773</v>
      </c>
      <c r="B22" s="276"/>
      <c r="C22" s="276"/>
      <c r="D22" s="276"/>
      <c r="E22" s="276"/>
      <c r="F22" s="276"/>
      <c r="G22" s="276"/>
      <c r="H22" s="276"/>
      <c r="I22" s="276"/>
      <c r="J22" s="276"/>
      <c r="K22" s="276"/>
      <c r="L22" s="276"/>
      <c r="M22" s="276"/>
      <c r="N22" s="276"/>
      <c r="O22" s="276"/>
    </row>
    <row r="23" spans="1:19">
      <c r="A23" s="1225" t="s">
        <v>954</v>
      </c>
      <c r="B23" s="276"/>
      <c r="C23" s="276"/>
      <c r="D23" s="276"/>
      <c r="E23" s="276"/>
      <c r="F23" s="276"/>
      <c r="G23" s="276"/>
      <c r="H23" s="276"/>
      <c r="I23" s="276"/>
      <c r="J23" s="276"/>
      <c r="K23" s="276"/>
    </row>
    <row r="24" spans="1:19">
      <c r="A24" s="1009"/>
    </row>
    <row r="25" spans="1:19">
      <c r="G25" s="1581"/>
      <c r="H25" s="1582"/>
      <c r="I25" s="1582"/>
      <c r="J25" s="1582"/>
      <c r="K25" s="1582"/>
      <c r="L25" s="1010">
        <v>2015</v>
      </c>
      <c r="M25" s="1010">
        <v>2016</v>
      </c>
      <c r="N25" s="1010">
        <v>2017</v>
      </c>
      <c r="O25" s="1010">
        <v>2018</v>
      </c>
      <c r="P25" s="1010">
        <v>2019</v>
      </c>
      <c r="Q25" s="1010">
        <v>2020</v>
      </c>
      <c r="R25" s="1011">
        <v>2021</v>
      </c>
    </row>
    <row r="26" spans="1:19">
      <c r="B26" s="1012" t="s">
        <v>913</v>
      </c>
      <c r="C26" s="1013"/>
      <c r="D26" s="1014" t="s">
        <v>54</v>
      </c>
      <c r="E26" s="1015" t="s">
        <v>54</v>
      </c>
      <c r="G26" s="1583" t="s">
        <v>434</v>
      </c>
      <c r="H26" s="1584"/>
      <c r="I26" s="1584"/>
      <c r="J26" s="1584"/>
      <c r="K26" s="1584"/>
      <c r="L26" s="1016">
        <v>9</v>
      </c>
      <c r="M26" s="1016">
        <v>0</v>
      </c>
      <c r="N26" s="1016">
        <v>1317</v>
      </c>
      <c r="O26" s="1016">
        <v>1106</v>
      </c>
      <c r="P26" s="1016">
        <v>1828</v>
      </c>
      <c r="Q26" s="1016">
        <v>1827</v>
      </c>
      <c r="R26" s="1017">
        <v>769</v>
      </c>
    </row>
    <row r="27" spans="1:19" ht="13.2" customHeight="1">
      <c r="A27" s="233"/>
      <c r="B27" s="1571" t="s">
        <v>278</v>
      </c>
      <c r="C27" s="1018" t="s">
        <v>279</v>
      </c>
      <c r="D27" s="1019">
        <v>81.984399999999994</v>
      </c>
      <c r="E27" s="1020"/>
      <c r="G27" s="1585" t="s">
        <v>278</v>
      </c>
      <c r="H27" s="1575" t="s">
        <v>431</v>
      </c>
      <c r="I27" s="1575"/>
      <c r="J27" s="1575"/>
      <c r="K27" s="1575"/>
      <c r="L27" s="1021">
        <v>0</v>
      </c>
      <c r="M27" s="1021" t="s">
        <v>80</v>
      </c>
      <c r="N27" s="1021">
        <v>0</v>
      </c>
      <c r="O27" s="1021">
        <v>138</v>
      </c>
      <c r="P27" s="1021">
        <v>47</v>
      </c>
      <c r="Q27" s="1021">
        <v>0</v>
      </c>
      <c r="R27" s="1022">
        <v>23</v>
      </c>
    </row>
    <row r="28" spans="1:19">
      <c r="A28" s="233"/>
      <c r="B28" s="1571"/>
      <c r="C28" s="970" t="s">
        <v>280</v>
      </c>
      <c r="D28" s="1019">
        <f>D27+0.144</f>
        <v>82.128399999999999</v>
      </c>
      <c r="E28" s="1020"/>
      <c r="G28" s="1578"/>
      <c r="H28" s="1576" t="s">
        <v>432</v>
      </c>
      <c r="I28" s="1576"/>
      <c r="J28" s="1576"/>
      <c r="K28" s="1576"/>
      <c r="L28" s="1023" t="s">
        <v>80</v>
      </c>
      <c r="M28" s="1023" t="s">
        <v>80</v>
      </c>
      <c r="N28" s="1023" t="s">
        <v>80</v>
      </c>
      <c r="O28" s="1024">
        <v>64.782600000000002</v>
      </c>
      <c r="P28" s="1024">
        <v>79.782600000000002</v>
      </c>
      <c r="Q28" s="1024" t="s">
        <v>80</v>
      </c>
      <c r="R28" s="1029">
        <v>85</v>
      </c>
    </row>
    <row r="29" spans="1:19" ht="13.2" customHeight="1">
      <c r="A29" s="233"/>
      <c r="B29" s="1571" t="s">
        <v>281</v>
      </c>
      <c r="C29" s="1018" t="s">
        <v>279</v>
      </c>
      <c r="D29" s="1019">
        <v>91.435000000000002</v>
      </c>
      <c r="E29" s="1020"/>
      <c r="G29" s="1579"/>
      <c r="H29" s="1577" t="s">
        <v>433</v>
      </c>
      <c r="I29" s="1577"/>
      <c r="J29" s="1577"/>
      <c r="K29" s="1577"/>
      <c r="L29" s="1025">
        <v>0</v>
      </c>
      <c r="M29" s="1025" t="s">
        <v>80</v>
      </c>
      <c r="N29" s="1025">
        <v>0</v>
      </c>
      <c r="O29" s="1026">
        <v>15</v>
      </c>
      <c r="P29" s="1026">
        <v>6.5</v>
      </c>
      <c r="Q29" s="1026">
        <v>0</v>
      </c>
      <c r="R29" s="1030">
        <v>4.82</v>
      </c>
    </row>
    <row r="30" spans="1:19">
      <c r="A30" s="233"/>
      <c r="B30" s="1571"/>
      <c r="C30" s="970" t="s">
        <v>280</v>
      </c>
      <c r="D30" s="1019">
        <f>D29+22.5251</f>
        <v>113.9601</v>
      </c>
      <c r="E30" s="1020"/>
      <c r="G30" s="1585" t="s">
        <v>281</v>
      </c>
      <c r="H30" s="1575" t="s">
        <v>431</v>
      </c>
      <c r="I30" s="1575"/>
      <c r="J30" s="1575"/>
      <c r="K30" s="1575"/>
      <c r="L30" s="1021">
        <v>0</v>
      </c>
      <c r="M30" s="1021" t="s">
        <v>80</v>
      </c>
      <c r="N30" s="1021">
        <v>1317</v>
      </c>
      <c r="O30" s="1021">
        <v>681</v>
      </c>
      <c r="P30" s="1021">
        <v>1648</v>
      </c>
      <c r="Q30" s="1021">
        <v>1769</v>
      </c>
      <c r="R30" s="1022">
        <v>755</v>
      </c>
    </row>
    <row r="31" spans="1:19">
      <c r="A31" s="233"/>
      <c r="B31" s="1571" t="s">
        <v>239</v>
      </c>
      <c r="C31" s="1018" t="s">
        <v>279</v>
      </c>
      <c r="D31" s="988"/>
      <c r="E31" s="1028">
        <v>2.15455</v>
      </c>
      <c r="G31" s="1578"/>
      <c r="H31" s="1576" t="s">
        <v>432</v>
      </c>
      <c r="I31" s="1576"/>
      <c r="J31" s="1576"/>
      <c r="K31" s="1576"/>
      <c r="L31" s="1023" t="s">
        <v>80</v>
      </c>
      <c r="M31" s="1023" t="s">
        <v>80</v>
      </c>
      <c r="N31" s="1024">
        <v>78.216800000000006</v>
      </c>
      <c r="O31" s="1024">
        <v>70.9435</v>
      </c>
      <c r="P31" s="1024">
        <v>80.141999999999996</v>
      </c>
      <c r="Q31" s="1024">
        <v>80.908100000000005</v>
      </c>
      <c r="R31" s="1029">
        <v>91.276200000000003</v>
      </c>
    </row>
    <row r="32" spans="1:19">
      <c r="A32" s="233"/>
      <c r="B32" s="1571"/>
      <c r="C32" s="970" t="s">
        <v>280</v>
      </c>
      <c r="D32" s="988"/>
      <c r="E32" s="1028">
        <f>E31+0.292955</f>
        <v>2.447505</v>
      </c>
      <c r="G32" s="1579"/>
      <c r="H32" s="1577" t="s">
        <v>433</v>
      </c>
      <c r="I32" s="1577"/>
      <c r="J32" s="1577"/>
      <c r="K32" s="1577"/>
      <c r="L32" s="1025">
        <v>0</v>
      </c>
      <c r="M32" s="1025" t="s">
        <v>80</v>
      </c>
      <c r="N32" s="1026">
        <v>12.19894</v>
      </c>
      <c r="O32" s="1026">
        <v>10.638769999999999</v>
      </c>
      <c r="P32" s="1026">
        <v>14.40686</v>
      </c>
      <c r="Q32" s="1026">
        <v>14.32447</v>
      </c>
      <c r="R32" s="1030">
        <v>22.952999999999999</v>
      </c>
      <c r="S32" s="1031"/>
    </row>
    <row r="33" spans="1:19" ht="12.75" customHeight="1">
      <c r="B33" s="1571" t="s">
        <v>278</v>
      </c>
      <c r="C33" s="1018" t="s">
        <v>279</v>
      </c>
      <c r="D33" s="988"/>
      <c r="E33" s="1032"/>
      <c r="G33" s="1572" t="s">
        <v>239</v>
      </c>
      <c r="H33" s="1575" t="s">
        <v>431</v>
      </c>
      <c r="I33" s="1575"/>
      <c r="J33" s="1575"/>
      <c r="K33" s="1575"/>
      <c r="L33" s="1021">
        <v>9</v>
      </c>
      <c r="M33" s="1021" t="s">
        <v>80</v>
      </c>
      <c r="N33" s="1021">
        <v>113</v>
      </c>
      <c r="O33" s="1021">
        <v>93</v>
      </c>
      <c r="P33" s="1021">
        <v>1102</v>
      </c>
      <c r="Q33" s="1021">
        <v>1502</v>
      </c>
      <c r="R33" s="1022">
        <v>654</v>
      </c>
    </row>
    <row r="34" spans="1:19">
      <c r="B34" s="1571"/>
      <c r="C34" s="970" t="s">
        <v>280</v>
      </c>
      <c r="D34" s="988"/>
      <c r="E34" s="1032"/>
      <c r="G34" s="1573"/>
      <c r="H34" s="1576" t="s">
        <v>432</v>
      </c>
      <c r="I34" s="1576"/>
      <c r="J34" s="1576"/>
      <c r="K34" s="1576"/>
      <c r="L34" s="1033">
        <v>0.64666699999999999</v>
      </c>
      <c r="M34" s="1033" t="s">
        <v>80</v>
      </c>
      <c r="N34" s="1033">
        <v>1.5</v>
      </c>
      <c r="O34" s="1033">
        <v>1.5</v>
      </c>
      <c r="P34" s="1033">
        <v>1.42666</v>
      </c>
      <c r="Q34" s="1033">
        <v>1.6519200000000001</v>
      </c>
      <c r="R34" s="1034">
        <v>2.0830000000000002</v>
      </c>
    </row>
    <row r="35" spans="1:19" ht="13.2" customHeight="1">
      <c r="B35" s="1571" t="s">
        <v>281</v>
      </c>
      <c r="C35" s="1018" t="s">
        <v>279</v>
      </c>
      <c r="D35" s="988"/>
      <c r="E35" s="1032"/>
      <c r="G35" s="1574"/>
      <c r="H35" s="1577" t="s">
        <v>433</v>
      </c>
      <c r="I35" s="1577"/>
      <c r="J35" s="1577"/>
      <c r="K35" s="1577"/>
      <c r="L35" s="1035">
        <v>0.05</v>
      </c>
      <c r="M35" s="1035" t="s">
        <v>80</v>
      </c>
      <c r="N35" s="1036">
        <v>0.11079649999999999</v>
      </c>
      <c r="O35" s="1036">
        <v>0.12</v>
      </c>
      <c r="P35" s="1036">
        <v>0.1647623</v>
      </c>
      <c r="Q35" s="1036">
        <v>5.0153999999999997E-2</v>
      </c>
      <c r="R35" s="1037">
        <v>0.28599999999999998</v>
      </c>
      <c r="S35" s="1038"/>
    </row>
    <row r="36" spans="1:19">
      <c r="B36" s="1571"/>
      <c r="C36" s="970" t="s">
        <v>280</v>
      </c>
      <c r="D36" s="988"/>
      <c r="E36" s="1032"/>
      <c r="G36" s="1578" t="s">
        <v>282</v>
      </c>
      <c r="H36" s="1576" t="s">
        <v>431</v>
      </c>
      <c r="I36" s="1576"/>
      <c r="J36" s="1576"/>
      <c r="K36" s="1576"/>
      <c r="L36" s="1023">
        <v>9</v>
      </c>
      <c r="M36" s="1023" t="s">
        <v>80</v>
      </c>
      <c r="N36" s="1023">
        <v>1317</v>
      </c>
      <c r="O36" s="1023">
        <v>681</v>
      </c>
      <c r="P36" s="1023">
        <v>1796</v>
      </c>
      <c r="Q36" s="1023">
        <v>1827</v>
      </c>
      <c r="R36" s="1039">
        <v>769</v>
      </c>
    </row>
    <row r="37" spans="1:19" ht="13.2" customHeight="1">
      <c r="A37" s="233"/>
      <c r="B37" s="1571" t="s">
        <v>282</v>
      </c>
      <c r="C37" s="1018" t="s">
        <v>279</v>
      </c>
      <c r="D37" s="1040">
        <v>312.34300000000002</v>
      </c>
      <c r="E37" s="1041"/>
      <c r="G37" s="1578"/>
      <c r="H37" s="1576" t="s">
        <v>432</v>
      </c>
      <c r="I37" s="1576"/>
      <c r="J37" s="1576"/>
      <c r="K37" s="1576"/>
      <c r="L37" s="1042">
        <v>392.11700000000002</v>
      </c>
      <c r="M37" s="1042" t="s">
        <v>80</v>
      </c>
      <c r="N37" s="1042">
        <v>335.44499999999999</v>
      </c>
      <c r="O37" s="1042">
        <v>373.12099999999998</v>
      </c>
      <c r="P37" s="1042">
        <v>328.33800000000002</v>
      </c>
      <c r="Q37" s="1042">
        <v>334.29919999999998</v>
      </c>
      <c r="R37" s="1043">
        <v>312.33999999999997</v>
      </c>
    </row>
    <row r="38" spans="1:19">
      <c r="A38" s="233"/>
      <c r="B38" s="1580"/>
      <c r="C38" s="1044" t="s">
        <v>280</v>
      </c>
      <c r="D38" s="1045">
        <f>D37-89.4275</f>
        <v>222.91550000000001</v>
      </c>
      <c r="E38" s="1046"/>
      <c r="G38" s="1579"/>
      <c r="H38" s="1577" t="s">
        <v>433</v>
      </c>
      <c r="I38" s="1577"/>
      <c r="J38" s="1577"/>
      <c r="K38" s="1577"/>
      <c r="L38" s="1047">
        <v>30.434799999999999</v>
      </c>
      <c r="M38" s="1047" t="s">
        <v>80</v>
      </c>
      <c r="N38" s="1047">
        <v>-82.843599999999995</v>
      </c>
      <c r="O38" s="1047">
        <v>-82.4208</v>
      </c>
      <c r="P38" s="1047">
        <v>-67.2547</v>
      </c>
      <c r="Q38" s="1047">
        <v>-82.457719999999995</v>
      </c>
      <c r="R38" s="1027">
        <v>-89.42</v>
      </c>
    </row>
    <row r="39" spans="1:19">
      <c r="G39" s="1569" t="s">
        <v>435</v>
      </c>
      <c r="H39" s="1569"/>
      <c r="I39" s="1569"/>
      <c r="J39" s="1569"/>
      <c r="K39" s="1569"/>
      <c r="L39" s="1569"/>
      <c r="M39" s="1569"/>
      <c r="N39" s="1569"/>
      <c r="O39" s="1569"/>
      <c r="P39" s="1569"/>
    </row>
    <row r="40" spans="1:19">
      <c r="G40" s="1570"/>
      <c r="H40" s="1570"/>
      <c r="I40" s="1570"/>
      <c r="J40" s="1570"/>
      <c r="K40" s="1570"/>
      <c r="L40" s="1570"/>
      <c r="M40" s="1570"/>
      <c r="N40" s="1570"/>
      <c r="O40" s="1570"/>
      <c r="P40" s="1570"/>
    </row>
    <row r="41" spans="1:19">
      <c r="R41" s="647"/>
    </row>
    <row r="43" spans="1:19">
      <c r="C43" s="231"/>
    </row>
    <row r="46" spans="1:19">
      <c r="C46" s="231"/>
    </row>
    <row r="58" spans="18:20">
      <c r="R58" s="231"/>
      <c r="T58" s="231"/>
    </row>
  </sheetData>
  <mergeCells count="25">
    <mergeCell ref="G25:K25"/>
    <mergeCell ref="G26:K26"/>
    <mergeCell ref="B27:B28"/>
    <mergeCell ref="G27:G29"/>
    <mergeCell ref="H27:K27"/>
    <mergeCell ref="H28:K28"/>
    <mergeCell ref="B29:B30"/>
    <mergeCell ref="H29:K29"/>
    <mergeCell ref="G30:G32"/>
    <mergeCell ref="H30:K30"/>
    <mergeCell ref="B31:B32"/>
    <mergeCell ref="H31:K31"/>
    <mergeCell ref="H32:K32"/>
    <mergeCell ref="G39:P40"/>
    <mergeCell ref="B33:B34"/>
    <mergeCell ref="G33:G35"/>
    <mergeCell ref="H33:K33"/>
    <mergeCell ref="H34:K34"/>
    <mergeCell ref="B35:B36"/>
    <mergeCell ref="H35:K35"/>
    <mergeCell ref="G36:G38"/>
    <mergeCell ref="H36:K36"/>
    <mergeCell ref="B37:B38"/>
    <mergeCell ref="H37:K37"/>
    <mergeCell ref="H38:K38"/>
  </mergeCells>
  <pageMargins left="0.7" right="0.7" top="0.75" bottom="0.75" header="0.3" footer="0.3"/>
  <pageSetup orientation="portrait" horizontalDpi="4294967293"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theme="7" tint="0.39997558519241921"/>
  </sheetPr>
  <dimension ref="A1:W1017"/>
  <sheetViews>
    <sheetView topLeftCell="A4" zoomScale="75" zoomScaleNormal="75" workbookViewId="0">
      <selection activeCell="D48" sqref="D48"/>
    </sheetView>
  </sheetViews>
  <sheetFormatPr defaultColWidth="8.6640625" defaultRowHeight="13.2"/>
  <cols>
    <col min="1" max="1" width="8.6640625" style="598" bestFit="1" customWidth="1"/>
    <col min="2" max="2" width="10.44140625" style="598" bestFit="1" customWidth="1"/>
    <col min="3" max="3" width="12.6640625" style="598" bestFit="1" customWidth="1"/>
    <col min="4" max="4" width="8.6640625" style="598" bestFit="1" customWidth="1"/>
    <col min="5" max="5" width="9.44140625" style="598" bestFit="1" customWidth="1"/>
    <col min="6" max="7" width="8.6640625" style="598" bestFit="1" customWidth="1"/>
    <col min="8" max="8" width="9.44140625" style="598" bestFit="1" customWidth="1"/>
    <col min="9" max="10" width="8.6640625" style="598" bestFit="1" customWidth="1"/>
    <col min="11" max="11" width="8.6640625" style="598"/>
    <col min="12" max="12" width="4.33203125" style="598" bestFit="1" customWidth="1"/>
    <col min="13" max="14" width="8.6640625" style="598" bestFit="1" customWidth="1"/>
    <col min="15" max="16384" width="8.6640625" style="598"/>
  </cols>
  <sheetData>
    <row r="1" spans="1:1" ht="14.4">
      <c r="A1" s="138" t="s">
        <v>915</v>
      </c>
    </row>
    <row r="2" spans="1:1">
      <c r="A2" s="113"/>
    </row>
    <row r="3" spans="1:1">
      <c r="A3" s="113"/>
    </row>
    <row r="4" spans="1:1">
      <c r="A4" s="113"/>
    </row>
    <row r="5" spans="1:1">
      <c r="A5" s="113"/>
    </row>
    <row r="6" spans="1:1">
      <c r="A6" s="113"/>
    </row>
    <row r="7" spans="1:1">
      <c r="A7" s="113"/>
    </row>
    <row r="8" spans="1:1">
      <c r="A8" s="113"/>
    </row>
    <row r="9" spans="1:1">
      <c r="A9" s="113"/>
    </row>
    <row r="10" spans="1:1">
      <c r="A10" s="113"/>
    </row>
    <row r="11" spans="1:1">
      <c r="A11" s="113"/>
    </row>
    <row r="12" spans="1:1">
      <c r="A12" s="113"/>
    </row>
    <row r="13" spans="1:1">
      <c r="A13" s="113"/>
    </row>
    <row r="14" spans="1:1">
      <c r="A14" s="113"/>
    </row>
    <row r="15" spans="1:1">
      <c r="A15" s="113"/>
    </row>
    <row r="16" spans="1:1">
      <c r="A16" s="113"/>
    </row>
    <row r="17" spans="1:23">
      <c r="A17" s="113"/>
    </row>
    <row r="18" spans="1:23">
      <c r="A18" s="113"/>
    </row>
    <row r="19" spans="1:23">
      <c r="A19" s="245"/>
    </row>
    <row r="20" spans="1:23">
      <c r="A20" s="245"/>
    </row>
    <row r="21" spans="1:23">
      <c r="A21" s="245"/>
    </row>
    <row r="22" spans="1:23">
      <c r="A22" s="245" t="s">
        <v>643</v>
      </c>
    </row>
    <row r="23" spans="1:23">
      <c r="A23" s="245"/>
    </row>
    <row r="24" spans="1:23">
      <c r="A24" s="245"/>
    </row>
    <row r="25" spans="1:23">
      <c r="A25" s="305" t="s">
        <v>916</v>
      </c>
      <c r="B25" s="1297"/>
      <c r="C25" s="1298"/>
      <c r="D25" s="246" t="s">
        <v>360</v>
      </c>
      <c r="E25" s="246"/>
      <c r="F25" s="8"/>
      <c r="T25" s="8"/>
      <c r="U25" s="8"/>
      <c r="V25" s="8"/>
      <c r="W25" s="247"/>
    </row>
    <row r="26" spans="1:23">
      <c r="A26" s="1292"/>
      <c r="B26" s="1293"/>
      <c r="C26" s="227"/>
      <c r="D26" s="248" t="s">
        <v>361</v>
      </c>
      <c r="E26" s="248" t="s">
        <v>362</v>
      </c>
      <c r="F26" s="247"/>
      <c r="H26" s="246" t="s">
        <v>362</v>
      </c>
      <c r="J26" s="1300">
        <v>2021</v>
      </c>
      <c r="K26" s="249"/>
      <c r="M26" s="247"/>
      <c r="T26" s="8"/>
      <c r="U26" s="8"/>
      <c r="V26" s="8"/>
      <c r="W26" s="247"/>
    </row>
    <row r="27" spans="1:23">
      <c r="A27" s="306"/>
      <c r="B27" s="1295"/>
      <c r="C27" s="96"/>
      <c r="D27" s="248" t="s">
        <v>0</v>
      </c>
      <c r="E27" s="248" t="s">
        <v>0</v>
      </c>
      <c r="F27" s="247"/>
      <c r="H27" s="248" t="s">
        <v>0</v>
      </c>
      <c r="J27" s="1292" t="s">
        <v>239</v>
      </c>
      <c r="K27" s="248" t="s">
        <v>363</v>
      </c>
      <c r="M27" s="8"/>
      <c r="T27" s="8"/>
      <c r="U27" s="8"/>
      <c r="V27" s="8"/>
      <c r="W27" s="247"/>
    </row>
    <row r="28" spans="1:23">
      <c r="A28" s="246" t="s">
        <v>364</v>
      </c>
      <c r="B28" s="246" t="s">
        <v>365</v>
      </c>
      <c r="C28" s="246" t="s">
        <v>365</v>
      </c>
      <c r="D28" s="248" t="s">
        <v>239</v>
      </c>
      <c r="E28" s="248" t="s">
        <v>239</v>
      </c>
      <c r="F28" s="247"/>
      <c r="H28" s="248" t="s">
        <v>239</v>
      </c>
      <c r="J28" s="1292" t="s">
        <v>366</v>
      </c>
      <c r="K28" s="414" t="s">
        <v>367</v>
      </c>
      <c r="M28" s="8"/>
      <c r="N28" s="240"/>
      <c r="T28" s="247"/>
      <c r="U28" s="247"/>
      <c r="V28" s="247"/>
      <c r="W28" s="247"/>
    </row>
    <row r="29" spans="1:23">
      <c r="A29" s="248" t="s">
        <v>363</v>
      </c>
      <c r="B29" s="248" t="s">
        <v>368</v>
      </c>
      <c r="C29" s="248" t="s">
        <v>350</v>
      </c>
      <c r="D29" s="248" t="s">
        <v>366</v>
      </c>
      <c r="E29" s="248" t="s">
        <v>366</v>
      </c>
      <c r="F29" s="247"/>
      <c r="H29" s="248" t="s">
        <v>366</v>
      </c>
      <c r="J29" s="415">
        <v>0.6564470537073277</v>
      </c>
      <c r="K29" s="418">
        <v>6</v>
      </c>
      <c r="M29" s="251"/>
      <c r="N29" s="239"/>
      <c r="T29" s="247"/>
      <c r="U29" s="247"/>
      <c r="V29" s="247"/>
      <c r="W29" s="247"/>
    </row>
    <row r="30" spans="1:23">
      <c r="A30" s="377">
        <v>1</v>
      </c>
      <c r="B30" s="398">
        <v>16</v>
      </c>
      <c r="C30" s="378">
        <v>0.59757000000000005</v>
      </c>
      <c r="D30" s="401">
        <v>0.21465397569440861</v>
      </c>
      <c r="E30" s="379">
        <v>0.34817604857136991</v>
      </c>
      <c r="F30" s="252"/>
      <c r="G30" s="404">
        <v>1999</v>
      </c>
      <c r="H30" s="401">
        <v>0.26606614250043864</v>
      </c>
      <c r="J30" s="416">
        <v>0.54215472172589496</v>
      </c>
      <c r="K30" s="419">
        <v>17</v>
      </c>
      <c r="M30" s="251"/>
      <c r="N30" s="239"/>
      <c r="T30" s="253"/>
      <c r="U30" s="247"/>
      <c r="V30" s="254"/>
      <c r="W30" s="252"/>
    </row>
    <row r="31" spans="1:23">
      <c r="A31" s="380">
        <v>2</v>
      </c>
      <c r="B31" s="399">
        <v>32</v>
      </c>
      <c r="C31" s="376">
        <v>0.73539000000000021</v>
      </c>
      <c r="D31" s="402">
        <v>0.17866114094338531</v>
      </c>
      <c r="E31" s="381">
        <v>0.34817604857136991</v>
      </c>
      <c r="F31" s="252"/>
      <c r="G31" s="298">
        <f>G30+1</f>
        <v>2000</v>
      </c>
      <c r="H31" s="402">
        <v>0.3150263293744256</v>
      </c>
      <c r="J31" s="416">
        <v>0.52863013698630135</v>
      </c>
      <c r="K31" s="419">
        <v>17</v>
      </c>
      <c r="M31" s="251"/>
      <c r="N31" s="239"/>
      <c r="T31" s="255"/>
      <c r="U31" s="247"/>
      <c r="V31" s="254"/>
      <c r="W31" s="252"/>
    </row>
    <row r="32" spans="1:23">
      <c r="A32" s="382">
        <v>3</v>
      </c>
      <c r="B32" s="399">
        <v>36</v>
      </c>
      <c r="C32" s="376">
        <v>1.3443499999999999</v>
      </c>
      <c r="D32" s="402">
        <v>0.2272618041378317</v>
      </c>
      <c r="E32" s="381">
        <v>0.34817604857136991</v>
      </c>
      <c r="F32" s="252"/>
      <c r="G32" s="298">
        <f t="shared" ref="G32:G50" si="0">G31+1</f>
        <v>2001</v>
      </c>
      <c r="H32" s="402">
        <v>0.31585841736570447</v>
      </c>
      <c r="J32" s="416">
        <v>0.52795671160397184</v>
      </c>
      <c r="K32" s="419">
        <v>18</v>
      </c>
      <c r="M32" s="251"/>
      <c r="N32" s="239"/>
      <c r="T32" s="256"/>
      <c r="U32" s="247"/>
      <c r="V32" s="254"/>
      <c r="W32" s="252"/>
    </row>
    <row r="33" spans="1:23">
      <c r="A33" s="383">
        <v>4</v>
      </c>
      <c r="B33" s="399">
        <v>27</v>
      </c>
      <c r="C33" s="376">
        <v>1.6384299999999996</v>
      </c>
      <c r="D33" s="402">
        <v>0.2725819881528751</v>
      </c>
      <c r="E33" s="381">
        <v>0.34817604857136991</v>
      </c>
      <c r="F33" s="252"/>
      <c r="G33" s="298">
        <f t="shared" si="0"/>
        <v>2002</v>
      </c>
      <c r="H33" s="402">
        <v>0.3001339847467499</v>
      </c>
      <c r="J33" s="416">
        <v>0.5237259177594914</v>
      </c>
      <c r="K33" s="419">
        <v>16</v>
      </c>
      <c r="M33" s="251"/>
      <c r="N33" s="239"/>
      <c r="T33" s="257"/>
      <c r="U33" s="247"/>
      <c r="V33" s="254"/>
      <c r="W33" s="252"/>
    </row>
    <row r="34" spans="1:23">
      <c r="A34" s="384">
        <v>5</v>
      </c>
      <c r="B34" s="399">
        <v>23</v>
      </c>
      <c r="C34" s="376">
        <v>1.2535799999999999</v>
      </c>
      <c r="D34" s="402">
        <v>0.26773822056734536</v>
      </c>
      <c r="E34" s="381">
        <v>0.34817604857136991</v>
      </c>
      <c r="F34" s="252"/>
      <c r="G34" s="298">
        <f t="shared" si="0"/>
        <v>2003</v>
      </c>
      <c r="H34" s="402">
        <v>0.28742126257899564</v>
      </c>
      <c r="J34" s="416">
        <v>0.52303268314472906</v>
      </c>
      <c r="K34" s="419">
        <v>19</v>
      </c>
      <c r="M34" s="251"/>
      <c r="N34" s="239"/>
      <c r="T34" s="258"/>
      <c r="U34" s="247"/>
      <c r="V34" s="254"/>
      <c r="W34" s="252"/>
    </row>
    <row r="35" spans="1:23">
      <c r="A35" s="385">
        <v>6</v>
      </c>
      <c r="B35" s="399">
        <v>31</v>
      </c>
      <c r="C35" s="376">
        <v>4.0135500000000004</v>
      </c>
      <c r="D35" s="402">
        <v>0.2724648677263305</v>
      </c>
      <c r="E35" s="381">
        <v>0.34817604857136991</v>
      </c>
      <c r="F35" s="252"/>
      <c r="G35" s="298">
        <f t="shared" si="0"/>
        <v>2004</v>
      </c>
      <c r="H35" s="402">
        <v>0.29929209640120813</v>
      </c>
      <c r="J35" s="416">
        <v>0.52054948784400834</v>
      </c>
      <c r="K35" s="419">
        <v>14</v>
      </c>
      <c r="M35" s="251"/>
      <c r="N35" s="239"/>
      <c r="T35" s="259"/>
      <c r="U35" s="247"/>
      <c r="V35" s="254"/>
      <c r="W35" s="252"/>
    </row>
    <row r="36" spans="1:23">
      <c r="A36" s="386">
        <v>7</v>
      </c>
      <c r="B36" s="399">
        <v>63</v>
      </c>
      <c r="C36" s="376">
        <v>4.8769499999999999</v>
      </c>
      <c r="D36" s="402">
        <v>0.24580180806731283</v>
      </c>
      <c r="E36" s="381">
        <v>0.34817604857136991</v>
      </c>
      <c r="F36" s="252"/>
      <c r="G36" s="298">
        <f t="shared" si="0"/>
        <v>2005</v>
      </c>
      <c r="H36" s="402">
        <v>0.29876577241591246</v>
      </c>
      <c r="J36" s="416">
        <v>0.50678478588989795</v>
      </c>
      <c r="K36" s="419">
        <v>19</v>
      </c>
      <c r="M36" s="251"/>
      <c r="N36" s="239"/>
      <c r="T36" s="260"/>
      <c r="U36" s="247"/>
      <c r="V36" s="254"/>
      <c r="W36" s="252"/>
    </row>
    <row r="37" spans="1:23">
      <c r="A37" s="387">
        <v>8</v>
      </c>
      <c r="B37" s="399">
        <v>85</v>
      </c>
      <c r="C37" s="376">
        <v>7.4157599999999997</v>
      </c>
      <c r="D37" s="402">
        <v>0.26213390999487063</v>
      </c>
      <c r="E37" s="381">
        <v>0.34817604857136991</v>
      </c>
      <c r="F37" s="252"/>
      <c r="G37" s="298">
        <f t="shared" si="0"/>
        <v>2006</v>
      </c>
      <c r="H37" s="402">
        <v>0.3214115141259708</v>
      </c>
      <c r="J37" s="416">
        <v>0.50026770996165937</v>
      </c>
      <c r="K37" s="419">
        <v>19</v>
      </c>
      <c r="M37" s="251"/>
      <c r="N37" s="239"/>
      <c r="T37" s="261"/>
      <c r="U37" s="247"/>
      <c r="V37" s="254"/>
      <c r="W37" s="252"/>
    </row>
    <row r="38" spans="1:23">
      <c r="A38" s="388">
        <v>9</v>
      </c>
      <c r="B38" s="399">
        <v>50</v>
      </c>
      <c r="C38" s="376">
        <v>4.2472000000000003</v>
      </c>
      <c r="D38" s="402">
        <v>0.27286152961585858</v>
      </c>
      <c r="E38" s="381">
        <v>0.34817604857136991</v>
      </c>
      <c r="F38" s="252"/>
      <c r="G38" s="298">
        <f t="shared" si="0"/>
        <v>2007</v>
      </c>
      <c r="H38" s="402">
        <v>0.32373028923905528</v>
      </c>
      <c r="J38" s="416">
        <v>0.49830079908675801</v>
      </c>
      <c r="K38" s="419">
        <v>14</v>
      </c>
      <c r="M38" s="251"/>
      <c r="N38" s="239"/>
      <c r="T38" s="262"/>
      <c r="U38" s="247"/>
      <c r="V38" s="254"/>
      <c r="W38" s="252"/>
    </row>
    <row r="39" spans="1:23">
      <c r="A39" s="389">
        <v>10</v>
      </c>
      <c r="B39" s="399">
        <v>77</v>
      </c>
      <c r="C39" s="376">
        <v>5.6124000000000001</v>
      </c>
      <c r="D39" s="402">
        <v>0.26899180780880172</v>
      </c>
      <c r="E39" s="381">
        <v>0.34817604857136991</v>
      </c>
      <c r="F39" s="252"/>
      <c r="G39" s="298">
        <f t="shared" si="0"/>
        <v>2008</v>
      </c>
      <c r="H39" s="402">
        <v>0.34348628210059762</v>
      </c>
      <c r="J39" s="416">
        <v>0.49827939911322894</v>
      </c>
      <c r="K39" s="419">
        <v>14</v>
      </c>
      <c r="M39" s="251"/>
      <c r="N39" s="239"/>
      <c r="T39" s="263"/>
      <c r="U39" s="247"/>
      <c r="V39" s="254"/>
      <c r="W39" s="252"/>
    </row>
    <row r="40" spans="1:23">
      <c r="A40" s="390">
        <v>11</v>
      </c>
      <c r="B40" s="399">
        <v>133</v>
      </c>
      <c r="C40" s="376">
        <v>12.097359999999998</v>
      </c>
      <c r="D40" s="402">
        <v>0.32996296893849636</v>
      </c>
      <c r="E40" s="381">
        <v>0.34817604857136991</v>
      </c>
      <c r="F40" s="252"/>
      <c r="G40" s="298">
        <f t="shared" si="0"/>
        <v>2009</v>
      </c>
      <c r="H40" s="402">
        <v>0.29782196434874258</v>
      </c>
      <c r="J40" s="416">
        <v>0.49824268076767153</v>
      </c>
      <c r="K40" s="419">
        <v>17</v>
      </c>
      <c r="M40" s="251"/>
      <c r="N40" s="239"/>
      <c r="T40" s="264"/>
      <c r="U40" s="247"/>
      <c r="V40" s="254"/>
      <c r="W40" s="252"/>
    </row>
    <row r="41" spans="1:23">
      <c r="A41" s="391">
        <v>12</v>
      </c>
      <c r="B41" s="399">
        <v>14</v>
      </c>
      <c r="C41" s="376">
        <v>0.99121999999999988</v>
      </c>
      <c r="D41" s="402">
        <v>0.367037428807579</v>
      </c>
      <c r="E41" s="381">
        <v>0.34817604857136991</v>
      </c>
      <c r="F41" s="252"/>
      <c r="G41" s="298">
        <f t="shared" si="0"/>
        <v>2010</v>
      </c>
      <c r="H41" s="402">
        <v>0.30714620719172564</v>
      </c>
      <c r="J41" s="416">
        <v>0.4952748486347881</v>
      </c>
      <c r="K41" s="419">
        <v>18</v>
      </c>
      <c r="M41" s="251"/>
      <c r="N41" s="239"/>
      <c r="T41" s="265"/>
      <c r="U41" s="247"/>
      <c r="V41" s="254"/>
      <c r="W41" s="252"/>
    </row>
    <row r="42" spans="1:23">
      <c r="A42" s="392">
        <v>13</v>
      </c>
      <c r="B42" s="399">
        <v>43</v>
      </c>
      <c r="C42" s="376">
        <v>5.1349979999999995</v>
      </c>
      <c r="D42" s="402">
        <v>0.38811357724430945</v>
      </c>
      <c r="E42" s="381">
        <v>0.34817604857136991</v>
      </c>
      <c r="F42" s="252"/>
      <c r="G42" s="298">
        <f t="shared" si="0"/>
        <v>2011</v>
      </c>
      <c r="H42" s="402">
        <v>0.33388014266382199</v>
      </c>
      <c r="J42" s="416">
        <v>0.49228740560846962</v>
      </c>
      <c r="K42" s="419">
        <v>19</v>
      </c>
      <c r="M42" s="251"/>
      <c r="N42" s="239"/>
      <c r="T42" s="266"/>
      <c r="U42" s="247"/>
      <c r="V42" s="254"/>
      <c r="W42" s="252"/>
    </row>
    <row r="43" spans="1:23">
      <c r="A43" s="393">
        <v>14</v>
      </c>
      <c r="B43" s="399">
        <v>59</v>
      </c>
      <c r="C43" s="376">
        <v>8.3433100000000007</v>
      </c>
      <c r="D43" s="402">
        <v>0.3872529287389192</v>
      </c>
      <c r="E43" s="381">
        <v>0.34817604857136991</v>
      </c>
      <c r="F43" s="252"/>
      <c r="G43" s="298">
        <f t="shared" si="0"/>
        <v>2012</v>
      </c>
      <c r="H43" s="402">
        <v>0.32481123236059811</v>
      </c>
      <c r="J43" s="416">
        <v>0.49123130051011638</v>
      </c>
      <c r="K43" s="419">
        <v>18</v>
      </c>
      <c r="M43" s="251"/>
      <c r="N43" s="239"/>
      <c r="T43" s="267"/>
      <c r="U43" s="247"/>
      <c r="V43" s="254"/>
      <c r="W43" s="252"/>
    </row>
    <row r="44" spans="1:23">
      <c r="A44" s="394">
        <v>15</v>
      </c>
      <c r="B44" s="399">
        <v>60</v>
      </c>
      <c r="C44" s="376">
        <v>7.6371820000000001</v>
      </c>
      <c r="D44" s="402">
        <v>0.40340376047631299</v>
      </c>
      <c r="E44" s="381">
        <v>0.34817604857136991</v>
      </c>
      <c r="F44" s="252"/>
      <c r="G44" s="298">
        <f t="shared" si="0"/>
        <v>2013</v>
      </c>
      <c r="H44" s="402">
        <v>0.32349937294869319</v>
      </c>
      <c r="J44" s="416">
        <v>0.4870106163674669</v>
      </c>
      <c r="K44" s="419">
        <v>19</v>
      </c>
      <c r="M44" s="251"/>
      <c r="N44" s="239"/>
      <c r="T44" s="268"/>
      <c r="U44" s="247"/>
      <c r="V44" s="254"/>
      <c r="W44" s="252"/>
    </row>
    <row r="45" spans="1:23">
      <c r="A45" s="395">
        <v>16</v>
      </c>
      <c r="B45" s="399">
        <v>64</v>
      </c>
      <c r="C45" s="376">
        <v>6.9069149999999979</v>
      </c>
      <c r="D45" s="402">
        <v>0.40430669644861283</v>
      </c>
      <c r="E45" s="381">
        <v>0.34817604857136991</v>
      </c>
      <c r="F45" s="252"/>
      <c r="G45" s="298">
        <f t="shared" si="0"/>
        <v>2014</v>
      </c>
      <c r="H45" s="402">
        <v>0.33782937679981873</v>
      </c>
      <c r="J45" s="416">
        <v>0.485196678784863</v>
      </c>
      <c r="K45" s="419">
        <v>16</v>
      </c>
      <c r="M45" s="251"/>
      <c r="N45" s="239"/>
      <c r="T45" s="269"/>
      <c r="U45" s="247"/>
      <c r="V45" s="254"/>
      <c r="W45" s="252"/>
    </row>
    <row r="46" spans="1:23">
      <c r="A46" s="877">
        <v>17</v>
      </c>
      <c r="B46" s="399">
        <v>59</v>
      </c>
      <c r="C46" s="376">
        <v>7.877065</v>
      </c>
      <c r="D46" s="402">
        <v>0.41260975773064451</v>
      </c>
      <c r="E46" s="381">
        <v>0.34817604857136991</v>
      </c>
      <c r="F46" s="252"/>
      <c r="G46" s="298">
        <f t="shared" si="0"/>
        <v>2015</v>
      </c>
      <c r="H46" s="402">
        <v>0.319720825688244</v>
      </c>
      <c r="J46" s="416">
        <v>0.48512224170589036</v>
      </c>
      <c r="K46" s="419">
        <v>17</v>
      </c>
      <c r="M46" s="251"/>
      <c r="N46" s="239"/>
      <c r="T46" s="270"/>
      <c r="U46" s="247"/>
      <c r="V46" s="254"/>
      <c r="W46" s="252"/>
    </row>
    <row r="47" spans="1:23">
      <c r="A47" s="1313">
        <v>18</v>
      </c>
      <c r="B47" s="399">
        <v>39</v>
      </c>
      <c r="C47" s="376">
        <v>7.2992849999999994</v>
      </c>
      <c r="D47" s="402">
        <v>0.40117058503537739</v>
      </c>
      <c r="E47" s="381">
        <v>0.34817604857136991</v>
      </c>
      <c r="F47" s="252"/>
      <c r="G47" s="298">
        <f t="shared" si="0"/>
        <v>2016</v>
      </c>
      <c r="H47" s="402">
        <v>0.34261484252147639</v>
      </c>
      <c r="J47" s="416">
        <v>0.48441489363331897</v>
      </c>
      <c r="K47" s="419">
        <v>15</v>
      </c>
      <c r="M47" s="251"/>
      <c r="N47" s="239"/>
    </row>
    <row r="48" spans="1:23">
      <c r="A48" s="1314">
        <v>19</v>
      </c>
      <c r="B48" s="400">
        <v>78</v>
      </c>
      <c r="C48" s="396">
        <v>15.080924999999995</v>
      </c>
      <c r="D48" s="403">
        <v>0.38163141548454166</v>
      </c>
      <c r="E48" s="397">
        <v>0.34817604857136991</v>
      </c>
      <c r="G48" s="298">
        <f t="shared" si="0"/>
        <v>2017</v>
      </c>
      <c r="H48" s="402">
        <v>0.34526940883317064</v>
      </c>
      <c r="J48" s="416">
        <v>0.48420642697189803</v>
      </c>
      <c r="K48" s="419">
        <v>15</v>
      </c>
      <c r="M48" s="251"/>
      <c r="N48" s="239"/>
    </row>
    <row r="49" spans="1:14">
      <c r="A49" s="269"/>
      <c r="B49" s="271"/>
      <c r="C49" s="272"/>
      <c r="E49" s="252"/>
      <c r="G49" s="298">
        <f t="shared" si="0"/>
        <v>2018</v>
      </c>
      <c r="H49" s="402">
        <v>0.34892729487929941</v>
      </c>
      <c r="J49" s="416">
        <v>0.48364611872146118</v>
      </c>
      <c r="K49" s="419">
        <v>14</v>
      </c>
      <c r="M49" s="251"/>
      <c r="N49" s="239"/>
    </row>
    <row r="50" spans="1:14">
      <c r="G50" s="298">
        <f t="shared" si="0"/>
        <v>2019</v>
      </c>
      <c r="H50" s="402">
        <v>0.34737891455185343</v>
      </c>
      <c r="J50" s="416">
        <v>0.48231887366818882</v>
      </c>
      <c r="K50" s="419">
        <v>14</v>
      </c>
      <c r="M50" s="251"/>
      <c r="N50" s="239"/>
    </row>
    <row r="51" spans="1:14">
      <c r="G51" s="298">
        <v>2020</v>
      </c>
      <c r="H51" s="402">
        <v>0.3559698698847506</v>
      </c>
      <c r="J51" s="416">
        <v>0.48172807676143797</v>
      </c>
      <c r="K51" s="419">
        <v>18</v>
      </c>
      <c r="M51" s="251"/>
      <c r="N51" s="239"/>
    </row>
    <row r="52" spans="1:14">
      <c r="G52" s="405">
        <v>2021</v>
      </c>
      <c r="H52" s="403">
        <v>0.34817604857136991</v>
      </c>
      <c r="J52" s="416">
        <v>0.47987202394587752</v>
      </c>
      <c r="K52" s="419">
        <v>16</v>
      </c>
      <c r="M52" s="251"/>
      <c r="N52" s="239"/>
    </row>
    <row r="53" spans="1:14">
      <c r="J53" s="416">
        <v>0.47871646045677074</v>
      </c>
      <c r="K53" s="419">
        <v>17</v>
      </c>
      <c r="M53" s="251"/>
      <c r="N53" s="239"/>
    </row>
    <row r="54" spans="1:14">
      <c r="J54" s="416">
        <v>0.47781591660310213</v>
      </c>
      <c r="K54" s="419">
        <v>11</v>
      </c>
      <c r="M54" s="251"/>
      <c r="N54" s="239"/>
    </row>
    <row r="55" spans="1:14">
      <c r="J55" s="416">
        <v>0.47723609991941984</v>
      </c>
      <c r="K55" s="419">
        <v>15</v>
      </c>
      <c r="M55" s="251"/>
      <c r="N55" s="239"/>
    </row>
    <row r="56" spans="1:14">
      <c r="J56" s="416">
        <v>0.47607977437550364</v>
      </c>
      <c r="K56" s="419">
        <v>19</v>
      </c>
      <c r="M56" s="251"/>
      <c r="N56" s="239"/>
    </row>
    <row r="57" spans="1:14">
      <c r="J57" s="416">
        <v>0.47527799627030431</v>
      </c>
      <c r="K57" s="419">
        <v>17</v>
      </c>
      <c r="M57" s="251"/>
      <c r="N57" s="239"/>
    </row>
    <row r="58" spans="1:14">
      <c r="J58" s="416">
        <v>0.47522334723049436</v>
      </c>
      <c r="K58" s="419">
        <v>16</v>
      </c>
      <c r="M58" s="251"/>
      <c r="N58" s="239"/>
    </row>
    <row r="59" spans="1:14">
      <c r="J59" s="416">
        <v>0.47360999194198222</v>
      </c>
      <c r="K59" s="419">
        <v>16</v>
      </c>
      <c r="M59" s="251"/>
      <c r="N59" s="239"/>
    </row>
    <row r="60" spans="1:14">
      <c r="J60" s="416">
        <v>0.47263774733637748</v>
      </c>
      <c r="K60" s="419">
        <v>18</v>
      </c>
      <c r="M60" s="251"/>
      <c r="N60" s="239"/>
    </row>
    <row r="61" spans="1:14">
      <c r="J61" s="416">
        <v>0.4726198241853819</v>
      </c>
      <c r="K61" s="419">
        <v>18</v>
      </c>
      <c r="M61" s="251"/>
      <c r="N61" s="239"/>
    </row>
    <row r="62" spans="1:14">
      <c r="J62" s="416">
        <v>0.4720808030880761</v>
      </c>
      <c r="K62" s="419">
        <v>14</v>
      </c>
      <c r="M62" s="251"/>
      <c r="N62" s="239"/>
    </row>
    <row r="63" spans="1:14">
      <c r="J63" s="416">
        <v>0.47200372416531461</v>
      </c>
      <c r="K63" s="419">
        <v>17</v>
      </c>
      <c r="M63" s="251"/>
      <c r="N63" s="239"/>
    </row>
    <row r="64" spans="1:14">
      <c r="J64" s="416">
        <v>0.47183328942746749</v>
      </c>
      <c r="K64" s="419">
        <v>11</v>
      </c>
      <c r="M64" s="251"/>
      <c r="N64" s="239"/>
    </row>
    <row r="65" spans="10:14">
      <c r="J65" s="416">
        <v>0.47138416403408334</v>
      </c>
      <c r="K65" s="419">
        <v>17</v>
      </c>
      <c r="M65" s="251"/>
      <c r="N65" s="239"/>
    </row>
    <row r="66" spans="10:14">
      <c r="J66" s="416">
        <v>0.47121816924162307</v>
      </c>
      <c r="K66" s="419">
        <v>14</v>
      </c>
      <c r="M66" s="251"/>
      <c r="N66" s="239"/>
    </row>
    <row r="67" spans="10:14">
      <c r="J67" s="416">
        <v>0.4711232876712329</v>
      </c>
      <c r="K67" s="419">
        <v>16</v>
      </c>
      <c r="M67" s="251"/>
      <c r="N67" s="239"/>
    </row>
    <row r="68" spans="10:14">
      <c r="J68" s="416">
        <v>0.47103388944797009</v>
      </c>
      <c r="K68" s="419">
        <v>18</v>
      </c>
      <c r="M68" s="251"/>
      <c r="N68" s="239"/>
    </row>
    <row r="69" spans="10:14">
      <c r="J69" s="416">
        <v>0.47000213186981388</v>
      </c>
      <c r="K69" s="419">
        <v>15</v>
      </c>
      <c r="M69" s="251"/>
      <c r="N69" s="239"/>
    </row>
    <row r="70" spans="10:14">
      <c r="J70" s="416">
        <v>0.46994962368509047</v>
      </c>
      <c r="K70" s="419">
        <v>13</v>
      </c>
      <c r="M70" s="251"/>
      <c r="N70" s="239"/>
    </row>
    <row r="71" spans="10:14">
      <c r="J71" s="416">
        <v>0.46932420091324201</v>
      </c>
      <c r="K71" s="419">
        <v>15</v>
      </c>
      <c r="M71" s="251"/>
      <c r="N71" s="239"/>
    </row>
    <row r="72" spans="10:14">
      <c r="J72" s="416">
        <v>0.46901826484018266</v>
      </c>
      <c r="K72" s="419">
        <v>13</v>
      </c>
      <c r="M72" s="251"/>
      <c r="N72" s="239"/>
    </row>
    <row r="73" spans="10:14">
      <c r="J73" s="416">
        <v>0.46894250925504199</v>
      </c>
      <c r="K73" s="419">
        <v>19</v>
      </c>
      <c r="M73" s="251"/>
      <c r="N73" s="239"/>
    </row>
    <row r="74" spans="10:14">
      <c r="J74" s="416">
        <v>0.46849687937403922</v>
      </c>
      <c r="K74" s="419">
        <v>11</v>
      </c>
      <c r="M74" s="251"/>
      <c r="N74" s="239"/>
    </row>
    <row r="75" spans="10:14">
      <c r="J75" s="416">
        <v>0.46822620660122238</v>
      </c>
      <c r="K75" s="419">
        <v>14</v>
      </c>
      <c r="M75" s="251"/>
      <c r="N75" s="239"/>
    </row>
    <row r="76" spans="10:14">
      <c r="J76" s="416">
        <v>0.46807255342721937</v>
      </c>
      <c r="K76" s="419">
        <v>16</v>
      </c>
      <c r="M76" s="251"/>
      <c r="N76" s="239"/>
    </row>
    <row r="77" spans="10:14">
      <c r="J77" s="416">
        <v>0.46777473363774735</v>
      </c>
      <c r="K77" s="419">
        <v>14</v>
      </c>
      <c r="M77" s="251"/>
      <c r="N77" s="239"/>
    </row>
    <row r="78" spans="10:14">
      <c r="J78" s="416">
        <v>0.46776622188229833</v>
      </c>
      <c r="K78" s="419">
        <v>19</v>
      </c>
      <c r="M78" s="251"/>
      <c r="N78" s="239"/>
    </row>
    <row r="79" spans="10:14">
      <c r="J79" s="416">
        <v>0.46760209051657192</v>
      </c>
      <c r="K79" s="419">
        <v>15</v>
      </c>
      <c r="M79" s="251"/>
      <c r="N79" s="239"/>
    </row>
    <row r="80" spans="10:14">
      <c r="J80" s="416">
        <v>0.46695548957334665</v>
      </c>
      <c r="K80" s="419">
        <v>18</v>
      </c>
      <c r="M80" s="251"/>
      <c r="N80" s="239"/>
    </row>
    <row r="81" spans="10:14">
      <c r="J81" s="416">
        <v>0.46675784673216181</v>
      </c>
      <c r="K81" s="419">
        <v>15</v>
      </c>
      <c r="M81" s="251"/>
      <c r="N81" s="239"/>
    </row>
    <row r="82" spans="10:14">
      <c r="J82" s="416">
        <v>0.46662861491628616</v>
      </c>
      <c r="K82" s="419">
        <v>11</v>
      </c>
      <c r="M82" s="251"/>
      <c r="N82" s="239"/>
    </row>
    <row r="83" spans="10:14">
      <c r="J83" s="416">
        <v>0.4654631454617259</v>
      </c>
      <c r="K83" s="419">
        <v>19</v>
      </c>
      <c r="M83" s="251"/>
      <c r="N83" s="239"/>
    </row>
    <row r="84" spans="10:14">
      <c r="J84" s="416">
        <v>0.46544209215442106</v>
      </c>
      <c r="K84" s="419">
        <v>18</v>
      </c>
      <c r="M84" s="251"/>
      <c r="N84" s="239"/>
    </row>
    <row r="85" spans="10:14">
      <c r="J85" s="416">
        <v>0.46542072619832509</v>
      </c>
      <c r="K85" s="419">
        <v>12</v>
      </c>
      <c r="M85" s="251"/>
      <c r="N85" s="239"/>
    </row>
    <row r="86" spans="10:14">
      <c r="J86" s="416">
        <v>0.46513528696154866</v>
      </c>
      <c r="K86" s="419">
        <v>19</v>
      </c>
      <c r="M86" s="251"/>
      <c r="N86" s="239"/>
    </row>
    <row r="87" spans="10:14">
      <c r="J87" s="416">
        <v>0.46510127324799005</v>
      </c>
      <c r="K87" s="419">
        <v>16</v>
      </c>
      <c r="M87" s="251"/>
      <c r="N87" s="239"/>
    </row>
    <row r="88" spans="10:14">
      <c r="J88" s="416">
        <v>0.46508910796969999</v>
      </c>
      <c r="K88" s="419">
        <v>15</v>
      </c>
      <c r="M88" s="251"/>
      <c r="N88" s="239"/>
    </row>
    <row r="89" spans="10:14">
      <c r="J89" s="416">
        <v>0.46409033019600532</v>
      </c>
      <c r="K89" s="419">
        <v>18</v>
      </c>
      <c r="M89" s="251"/>
      <c r="N89" s="239"/>
    </row>
    <row r="90" spans="10:14">
      <c r="J90" s="416">
        <v>0.46401833312846846</v>
      </c>
      <c r="K90" s="419">
        <v>13</v>
      </c>
      <c r="M90" s="251"/>
      <c r="N90" s="239"/>
    </row>
    <row r="91" spans="10:14">
      <c r="J91" s="416">
        <v>0.46390791476407917</v>
      </c>
      <c r="K91" s="419">
        <v>11</v>
      </c>
      <c r="M91" s="251"/>
      <c r="N91" s="239"/>
    </row>
    <row r="92" spans="10:14">
      <c r="J92" s="416">
        <v>0.46261309169290121</v>
      </c>
      <c r="K92" s="419">
        <v>11</v>
      </c>
      <c r="M92" s="251"/>
      <c r="N92" s="239"/>
    </row>
    <row r="93" spans="10:14">
      <c r="J93" s="416">
        <v>0.46251266695968568</v>
      </c>
      <c r="K93" s="419">
        <v>14</v>
      </c>
      <c r="M93" s="251"/>
      <c r="N93" s="239"/>
    </row>
    <row r="94" spans="10:14">
      <c r="J94" s="416">
        <v>0.46233029838084844</v>
      </c>
      <c r="K94" s="419">
        <v>16</v>
      </c>
      <c r="M94" s="251"/>
      <c r="N94" s="239"/>
    </row>
    <row r="95" spans="10:14">
      <c r="J95" s="416">
        <v>0.46091699203670616</v>
      </c>
      <c r="K95" s="419">
        <v>17</v>
      </c>
      <c r="M95" s="251"/>
      <c r="N95" s="239"/>
    </row>
    <row r="96" spans="10:14">
      <c r="J96" s="416">
        <v>0.46074771689497718</v>
      </c>
      <c r="K96" s="419">
        <v>14</v>
      </c>
      <c r="M96" s="251"/>
      <c r="N96" s="239"/>
    </row>
    <row r="97" spans="10:14">
      <c r="J97" s="416">
        <v>0.45973744292237445</v>
      </c>
      <c r="K97" s="419">
        <v>16</v>
      </c>
      <c r="M97" s="251"/>
      <c r="N97" s="239"/>
    </row>
    <row r="98" spans="10:14">
      <c r="J98" s="416">
        <v>0.45970531989871227</v>
      </c>
      <c r="K98" s="419">
        <v>13</v>
      </c>
      <c r="M98" s="251"/>
      <c r="N98" s="239"/>
    </row>
    <row r="99" spans="10:14">
      <c r="J99" s="416">
        <v>0.45959221207508877</v>
      </c>
      <c r="K99" s="419">
        <v>15</v>
      </c>
      <c r="M99" s="251"/>
      <c r="N99" s="239"/>
    </row>
    <row r="100" spans="10:14">
      <c r="J100" s="416">
        <v>0.45879414003044139</v>
      </c>
      <c r="K100" s="419">
        <v>17</v>
      </c>
      <c r="M100" s="251"/>
      <c r="N100" s="239"/>
    </row>
    <row r="101" spans="10:14">
      <c r="J101" s="416">
        <v>0.45872175951927902</v>
      </c>
      <c r="K101" s="419">
        <v>13</v>
      </c>
      <c r="M101" s="251"/>
      <c r="N101" s="239"/>
    </row>
    <row r="102" spans="10:14">
      <c r="J102" s="416">
        <v>0.4584820810848208</v>
      </c>
      <c r="K102" s="419">
        <v>18</v>
      </c>
      <c r="M102" s="251"/>
      <c r="N102" s="239"/>
    </row>
    <row r="103" spans="10:14">
      <c r="J103" s="416">
        <v>0.45846621079957695</v>
      </c>
      <c r="K103" s="419">
        <v>16</v>
      </c>
      <c r="M103" s="251"/>
      <c r="N103" s="239"/>
    </row>
    <row r="104" spans="10:14">
      <c r="J104" s="416">
        <v>0.45787442922374427</v>
      </c>
      <c r="K104" s="419">
        <v>15</v>
      </c>
      <c r="M104" s="251"/>
      <c r="N104" s="239"/>
    </row>
    <row r="105" spans="10:14">
      <c r="J105" s="416">
        <v>0.45588377645401951</v>
      </c>
      <c r="K105" s="419">
        <v>15</v>
      </c>
      <c r="M105" s="251"/>
      <c r="N105" s="239"/>
    </row>
    <row r="106" spans="10:14">
      <c r="J106" s="416">
        <v>0.45584342531930405</v>
      </c>
      <c r="K106" s="419">
        <v>17</v>
      </c>
      <c r="M106" s="251"/>
      <c r="N106" s="239"/>
    </row>
    <row r="107" spans="10:14">
      <c r="J107" s="416">
        <v>0.45457605101558812</v>
      </c>
      <c r="K107" s="419">
        <v>15</v>
      </c>
      <c r="M107" s="251"/>
      <c r="N107" s="239"/>
    </row>
    <row r="108" spans="10:14">
      <c r="J108" s="416">
        <v>0.45340985006577272</v>
      </c>
      <c r="K108" s="419">
        <v>13</v>
      </c>
      <c r="M108" s="251"/>
      <c r="N108" s="239"/>
    </row>
    <row r="109" spans="10:14">
      <c r="J109" s="416">
        <v>0.45332852679644309</v>
      </c>
      <c r="K109" s="419">
        <v>14</v>
      </c>
      <c r="M109" s="251"/>
      <c r="N109" s="239"/>
    </row>
    <row r="110" spans="10:14">
      <c r="J110" s="416">
        <v>0.45271456277311328</v>
      </c>
      <c r="K110" s="419">
        <v>11</v>
      </c>
      <c r="M110" s="251"/>
      <c r="N110" s="239"/>
    </row>
    <row r="111" spans="10:14">
      <c r="J111" s="416">
        <v>0.45226309701962986</v>
      </c>
      <c r="K111" s="419">
        <v>19</v>
      </c>
      <c r="M111" s="251"/>
      <c r="N111" s="239"/>
    </row>
    <row r="112" spans="10:14">
      <c r="J112" s="416">
        <v>0.45225029293807839</v>
      </c>
      <c r="K112" s="419">
        <v>18</v>
      </c>
      <c r="M112" s="251"/>
      <c r="N112" s="239"/>
    </row>
    <row r="113" spans="10:14">
      <c r="J113" s="416">
        <v>0.45166683832869847</v>
      </c>
      <c r="K113" s="419">
        <v>17</v>
      </c>
      <c r="M113" s="251"/>
      <c r="N113" s="239"/>
    </row>
    <row r="114" spans="10:14">
      <c r="J114" s="416">
        <v>0.45044448856241603</v>
      </c>
      <c r="K114" s="419">
        <v>17</v>
      </c>
      <c r="M114" s="251"/>
      <c r="N114" s="239"/>
    </row>
    <row r="115" spans="10:14">
      <c r="J115" s="416">
        <v>0.44935627179194171</v>
      </c>
      <c r="K115" s="419">
        <v>18</v>
      </c>
      <c r="M115" s="251"/>
      <c r="N115" s="239"/>
    </row>
    <row r="116" spans="10:14">
      <c r="J116" s="416">
        <v>0.44920091324200911</v>
      </c>
      <c r="K116" s="419">
        <v>12</v>
      </c>
      <c r="M116" s="251"/>
      <c r="N116" s="239"/>
    </row>
    <row r="117" spans="10:14">
      <c r="J117" s="416">
        <v>0.44919386662156829</v>
      </c>
      <c r="K117" s="419">
        <v>17</v>
      </c>
      <c r="M117" s="251"/>
      <c r="N117" s="239"/>
    </row>
    <row r="118" spans="10:14">
      <c r="J118" s="416">
        <v>0.44846604435645543</v>
      </c>
      <c r="K118" s="419">
        <v>17</v>
      </c>
      <c r="M118" s="251"/>
      <c r="N118" s="239"/>
    </row>
    <row r="119" spans="10:14">
      <c r="J119" s="416">
        <v>0.44809260877451856</v>
      </c>
      <c r="K119" s="419">
        <v>18</v>
      </c>
      <c r="M119" s="251"/>
      <c r="N119" s="239"/>
    </row>
    <row r="120" spans="10:14">
      <c r="J120" s="416">
        <v>0.44800899811979589</v>
      </c>
      <c r="K120" s="419">
        <v>14</v>
      </c>
      <c r="M120" s="251"/>
      <c r="N120" s="239"/>
    </row>
    <row r="121" spans="10:14">
      <c r="J121" s="416">
        <v>0.44768987823439876</v>
      </c>
      <c r="K121" s="419">
        <v>18</v>
      </c>
      <c r="M121" s="251"/>
      <c r="N121" s="239"/>
    </row>
    <row r="122" spans="10:14">
      <c r="J122" s="416">
        <v>0.44692998477929985</v>
      </c>
      <c r="K122" s="419">
        <v>16</v>
      </c>
      <c r="M122" s="251"/>
      <c r="N122" s="239"/>
    </row>
    <row r="123" spans="10:14">
      <c r="J123" s="416">
        <v>0.44626316279936634</v>
      </c>
      <c r="K123" s="419">
        <v>14</v>
      </c>
      <c r="M123" s="251"/>
      <c r="N123" s="239"/>
    </row>
    <row r="124" spans="10:14">
      <c r="J124" s="416">
        <v>0.44551050046208407</v>
      </c>
      <c r="K124" s="419">
        <v>13</v>
      </c>
      <c r="M124" s="251"/>
      <c r="N124" s="239"/>
    </row>
    <row r="125" spans="10:14">
      <c r="J125" s="416">
        <v>0.44502082074513011</v>
      </c>
      <c r="K125" s="419">
        <v>15</v>
      </c>
      <c r="M125" s="251"/>
      <c r="N125" s="239"/>
    </row>
    <row r="126" spans="10:14">
      <c r="J126" s="416">
        <v>0.4449104837667216</v>
      </c>
      <c r="K126" s="419">
        <v>19</v>
      </c>
      <c r="M126" s="251"/>
      <c r="N126" s="239"/>
    </row>
    <row r="127" spans="10:14">
      <c r="J127" s="416">
        <v>0.44423061889849952</v>
      </c>
      <c r="K127" s="419">
        <v>14</v>
      </c>
      <c r="M127" s="251"/>
      <c r="N127" s="239"/>
    </row>
    <row r="128" spans="10:14">
      <c r="J128" s="416">
        <v>0.44315985538723174</v>
      </c>
      <c r="K128" s="419">
        <v>16</v>
      </c>
      <c r="M128" s="251"/>
      <c r="N128" s="239"/>
    </row>
    <row r="129" spans="10:14">
      <c r="J129" s="416">
        <v>0.44294520547945204</v>
      </c>
      <c r="K129" s="419">
        <v>19</v>
      </c>
      <c r="M129" s="251"/>
      <c r="N129" s="239"/>
    </row>
    <row r="130" spans="10:14">
      <c r="J130" s="416">
        <v>0.44244672754946729</v>
      </c>
      <c r="K130" s="419">
        <v>16</v>
      </c>
      <c r="M130" s="251"/>
      <c r="N130" s="239"/>
    </row>
    <row r="131" spans="10:14">
      <c r="J131" s="416">
        <v>0.4423102375752761</v>
      </c>
      <c r="K131" s="419">
        <v>16</v>
      </c>
      <c r="M131" s="251"/>
      <c r="N131" s="239"/>
    </row>
    <row r="132" spans="10:14">
      <c r="J132" s="416">
        <v>0.44215068493150683</v>
      </c>
      <c r="K132" s="419">
        <v>13</v>
      </c>
      <c r="M132" s="251"/>
      <c r="N132" s="239"/>
    </row>
    <row r="133" spans="10:14">
      <c r="J133" s="416">
        <v>0.44204718417047184</v>
      </c>
      <c r="K133" s="419">
        <v>11</v>
      </c>
      <c r="M133" s="251"/>
      <c r="N133" s="239"/>
    </row>
    <row r="134" spans="10:14">
      <c r="J134" s="416">
        <v>0.44195205479452054</v>
      </c>
      <c r="K134" s="419">
        <v>19</v>
      </c>
      <c r="M134" s="251"/>
      <c r="N134" s="239"/>
    </row>
    <row r="135" spans="10:14">
      <c r="J135" s="416">
        <v>0.44126273270108884</v>
      </c>
      <c r="K135" s="419">
        <v>15</v>
      </c>
      <c r="M135" s="251"/>
      <c r="N135" s="239"/>
    </row>
    <row r="136" spans="10:14">
      <c r="J136" s="416">
        <v>0.44125018816799638</v>
      </c>
      <c r="K136" s="419">
        <v>11</v>
      </c>
      <c r="M136" s="251"/>
      <c r="N136" s="239"/>
    </row>
    <row r="137" spans="10:14">
      <c r="J137" s="416">
        <v>0.44101156354567556</v>
      </c>
      <c r="K137" s="419">
        <v>17</v>
      </c>
      <c r="M137" s="251"/>
      <c r="N137" s="239"/>
    </row>
    <row r="138" spans="10:14">
      <c r="J138" s="416">
        <v>0.44094964332214703</v>
      </c>
      <c r="K138" s="419">
        <v>15</v>
      </c>
      <c r="M138" s="251"/>
      <c r="N138" s="239"/>
    </row>
    <row r="139" spans="10:14">
      <c r="J139" s="416">
        <v>0.44023370722611627</v>
      </c>
      <c r="K139" s="419">
        <v>17</v>
      </c>
      <c r="M139" s="251"/>
      <c r="N139" s="239"/>
    </row>
    <row r="140" spans="10:14">
      <c r="J140" s="416">
        <v>0.4392386961485012</v>
      </c>
      <c r="K140" s="419">
        <v>15</v>
      </c>
      <c r="M140" s="251"/>
      <c r="N140" s="239"/>
    </row>
    <row r="141" spans="10:14">
      <c r="J141" s="416">
        <v>0.4390405824781069</v>
      </c>
      <c r="K141" s="419">
        <v>19</v>
      </c>
      <c r="M141" s="251"/>
      <c r="N141" s="239"/>
    </row>
    <row r="142" spans="10:14">
      <c r="J142" s="416">
        <v>0.4388051232669628</v>
      </c>
      <c r="K142" s="419">
        <v>18</v>
      </c>
      <c r="M142" s="251"/>
      <c r="N142" s="239"/>
    </row>
    <row r="143" spans="10:14">
      <c r="J143" s="416">
        <v>0.43848598379510406</v>
      </c>
      <c r="K143" s="419">
        <v>19</v>
      </c>
      <c r="M143" s="251"/>
      <c r="N143" s="239"/>
    </row>
    <row r="144" spans="10:14">
      <c r="J144" s="416">
        <v>0.43831756115853809</v>
      </c>
      <c r="K144" s="419">
        <v>11</v>
      </c>
      <c r="M144" s="251"/>
      <c r="N144" s="239"/>
    </row>
    <row r="145" spans="10:14">
      <c r="J145" s="416">
        <v>0.43766872897289866</v>
      </c>
      <c r="K145" s="419">
        <v>13</v>
      </c>
      <c r="M145" s="251"/>
      <c r="N145" s="239"/>
    </row>
    <row r="146" spans="10:14">
      <c r="J146" s="416">
        <v>0.43751273160069121</v>
      </c>
      <c r="K146" s="419">
        <v>17</v>
      </c>
      <c r="M146" s="251"/>
      <c r="N146" s="239"/>
    </row>
    <row r="147" spans="10:14">
      <c r="J147" s="416">
        <v>0.43716997015382258</v>
      </c>
      <c r="K147" s="419">
        <v>15</v>
      </c>
      <c r="M147" s="251"/>
      <c r="N147" s="239"/>
    </row>
    <row r="148" spans="10:14">
      <c r="J148" s="416">
        <v>0.43661986301369865</v>
      </c>
      <c r="K148" s="419">
        <v>15</v>
      </c>
      <c r="M148" s="251"/>
      <c r="N148" s="239"/>
    </row>
    <row r="149" spans="10:14">
      <c r="J149" s="416">
        <v>0.43639367530846451</v>
      </c>
      <c r="K149" s="419">
        <v>18</v>
      </c>
      <c r="M149" s="251"/>
      <c r="N149" s="239"/>
    </row>
    <row r="150" spans="10:14">
      <c r="J150" s="416">
        <v>0.43612478595890408</v>
      </c>
      <c r="K150" s="419">
        <v>11</v>
      </c>
      <c r="M150" s="251"/>
      <c r="N150" s="239"/>
    </row>
    <row r="151" spans="10:14">
      <c r="J151" s="416">
        <v>0.43579824116353788</v>
      </c>
      <c r="K151" s="419">
        <v>17</v>
      </c>
      <c r="M151" s="251"/>
      <c r="N151" s="239"/>
    </row>
    <row r="152" spans="10:14">
      <c r="J152" s="416">
        <v>0.43524351593593569</v>
      </c>
      <c r="K152" s="419">
        <v>19</v>
      </c>
      <c r="M152" s="251"/>
      <c r="N152" s="239"/>
    </row>
    <row r="153" spans="10:14">
      <c r="J153" s="416">
        <v>0.43508706865491664</v>
      </c>
      <c r="K153" s="419">
        <v>17</v>
      </c>
      <c r="M153" s="251"/>
      <c r="N153" s="239"/>
    </row>
    <row r="154" spans="10:14">
      <c r="J154" s="416">
        <v>0.43300222631136553</v>
      </c>
      <c r="K154" s="419">
        <v>11</v>
      </c>
      <c r="M154" s="251"/>
      <c r="N154" s="239"/>
    </row>
    <row r="155" spans="10:14">
      <c r="J155" s="416">
        <v>0.43279311601229392</v>
      </c>
      <c r="K155" s="419">
        <v>16</v>
      </c>
      <c r="M155" s="251"/>
      <c r="N155" s="239"/>
    </row>
    <row r="156" spans="10:14">
      <c r="J156" s="416">
        <v>0.43200240699444281</v>
      </c>
      <c r="K156" s="419">
        <v>17</v>
      </c>
      <c r="M156" s="251"/>
      <c r="N156" s="239"/>
    </row>
    <row r="157" spans="10:14">
      <c r="J157" s="416">
        <v>0.43189266516386338</v>
      </c>
      <c r="K157" s="419">
        <v>18</v>
      </c>
      <c r="M157" s="251"/>
      <c r="N157" s="239"/>
    </row>
    <row r="158" spans="10:14">
      <c r="J158" s="416">
        <v>0.43148491857925758</v>
      </c>
      <c r="K158" s="419">
        <v>11</v>
      </c>
      <c r="M158" s="251"/>
      <c r="N158" s="239"/>
    </row>
    <row r="159" spans="10:14">
      <c r="J159" s="416">
        <v>0.43114554794520549</v>
      </c>
      <c r="K159" s="419">
        <v>14</v>
      </c>
      <c r="M159" s="251"/>
      <c r="N159" s="239"/>
    </row>
    <row r="160" spans="10:14">
      <c r="J160" s="416">
        <v>0.43090106544901063</v>
      </c>
      <c r="K160" s="419">
        <v>17</v>
      </c>
      <c r="M160" s="251"/>
      <c r="N160" s="239"/>
    </row>
    <row r="161" spans="10:14">
      <c r="J161" s="416">
        <v>0.43076141552511416</v>
      </c>
      <c r="K161" s="419">
        <v>14</v>
      </c>
      <c r="M161" s="251"/>
      <c r="N161" s="239"/>
    </row>
    <row r="162" spans="10:14">
      <c r="J162" s="416">
        <v>0.43073257891602146</v>
      </c>
      <c r="K162" s="419">
        <v>13</v>
      </c>
      <c r="M162" s="251"/>
      <c r="N162" s="239"/>
    </row>
    <row r="163" spans="10:14">
      <c r="J163" s="416">
        <v>0.43057387676870174</v>
      </c>
      <c r="K163" s="419">
        <v>10</v>
      </c>
      <c r="M163" s="251"/>
      <c r="N163" s="239"/>
    </row>
    <row r="164" spans="10:14">
      <c r="J164" s="416">
        <v>0.4300527128659683</v>
      </c>
      <c r="K164" s="419">
        <v>16</v>
      </c>
      <c r="M164" s="251"/>
      <c r="N164" s="239"/>
    </row>
    <row r="165" spans="10:14">
      <c r="J165" s="416">
        <v>0.42949010654490105</v>
      </c>
      <c r="K165" s="419">
        <v>16</v>
      </c>
      <c r="M165" s="251"/>
      <c r="N165" s="239"/>
    </row>
    <row r="166" spans="10:14">
      <c r="J166" s="416">
        <v>0.42728710045662099</v>
      </c>
      <c r="K166" s="419">
        <v>14</v>
      </c>
      <c r="M166" s="251"/>
      <c r="N166" s="239"/>
    </row>
    <row r="167" spans="10:14">
      <c r="J167" s="416">
        <v>0.42700537587348825</v>
      </c>
      <c r="K167" s="419">
        <v>19</v>
      </c>
      <c r="M167" s="251"/>
      <c r="N167" s="239"/>
    </row>
    <row r="168" spans="10:14">
      <c r="J168" s="416">
        <v>0.42696614882273409</v>
      </c>
      <c r="K168" s="419">
        <v>14</v>
      </c>
      <c r="M168" s="251"/>
      <c r="N168" s="239"/>
    </row>
    <row r="169" spans="10:14">
      <c r="J169" s="416">
        <v>0.42587611748041065</v>
      </c>
      <c r="K169" s="419">
        <v>18</v>
      </c>
      <c r="M169" s="251"/>
      <c r="N169" s="239"/>
    </row>
    <row r="170" spans="10:14">
      <c r="J170" s="416">
        <v>0.4254371474617244</v>
      </c>
      <c r="K170" s="419">
        <v>17</v>
      </c>
      <c r="M170" s="251"/>
      <c r="N170" s="239"/>
    </row>
    <row r="171" spans="10:14">
      <c r="J171" s="416">
        <v>0.42456563926940638</v>
      </c>
      <c r="K171" s="419">
        <v>15</v>
      </c>
      <c r="M171" s="251"/>
      <c r="N171" s="239"/>
    </row>
    <row r="172" spans="10:14">
      <c r="J172" s="416">
        <v>0.4244060057271109</v>
      </c>
      <c r="K172" s="419">
        <v>19</v>
      </c>
      <c r="M172" s="251"/>
      <c r="N172" s="239"/>
    </row>
    <row r="173" spans="10:14">
      <c r="J173" s="416">
        <v>0.4239535562910795</v>
      </c>
      <c r="K173" s="419">
        <v>14</v>
      </c>
      <c r="M173" s="251"/>
      <c r="N173" s="239"/>
    </row>
    <row r="174" spans="10:14">
      <c r="J174" s="416">
        <v>0.42355325691920603</v>
      </c>
      <c r="K174" s="419">
        <v>16</v>
      </c>
      <c r="M174" s="251"/>
      <c r="N174" s="239"/>
    </row>
    <row r="175" spans="10:14">
      <c r="J175" s="416">
        <v>0.42337224014730951</v>
      </c>
      <c r="K175" s="419">
        <v>19</v>
      </c>
      <c r="M175" s="251"/>
      <c r="N175" s="239"/>
    </row>
    <row r="176" spans="10:14">
      <c r="J176" s="416">
        <v>0.42334777924696521</v>
      </c>
      <c r="K176" s="419">
        <v>15</v>
      </c>
      <c r="M176" s="251"/>
      <c r="N176" s="239"/>
    </row>
    <row r="177" spans="10:14">
      <c r="J177" s="416">
        <v>0.42310503202970068</v>
      </c>
      <c r="K177" s="419">
        <v>19</v>
      </c>
      <c r="M177" s="251"/>
      <c r="N177" s="239"/>
    </row>
    <row r="178" spans="10:14">
      <c r="J178" s="416">
        <v>0.42261591148577449</v>
      </c>
      <c r="K178" s="419">
        <v>15</v>
      </c>
      <c r="M178" s="251"/>
      <c r="N178" s="239"/>
    </row>
    <row r="179" spans="10:14">
      <c r="J179" s="416">
        <v>0.42234444905677776</v>
      </c>
      <c r="K179" s="419">
        <v>10</v>
      </c>
      <c r="M179" s="251"/>
      <c r="N179" s="239"/>
    </row>
    <row r="180" spans="10:14">
      <c r="J180" s="416">
        <v>0.42213277337731819</v>
      </c>
      <c r="K180" s="419">
        <v>19</v>
      </c>
      <c r="M180" s="251"/>
      <c r="N180" s="239"/>
    </row>
    <row r="181" spans="10:14">
      <c r="J181" s="416">
        <v>0.42186963260860461</v>
      </c>
      <c r="K181" s="419">
        <v>19</v>
      </c>
      <c r="M181" s="251"/>
      <c r="N181" s="239"/>
    </row>
    <row r="182" spans="10:14">
      <c r="J182" s="416">
        <v>0.42173252105275233</v>
      </c>
      <c r="K182" s="419">
        <v>14</v>
      </c>
      <c r="M182" s="251"/>
      <c r="N182" s="239"/>
    </row>
    <row r="183" spans="10:14">
      <c r="J183" s="416">
        <v>0.42172166874221667</v>
      </c>
      <c r="K183" s="419">
        <v>14</v>
      </c>
      <c r="M183" s="251"/>
      <c r="N183" s="239"/>
    </row>
    <row r="184" spans="10:14">
      <c r="J184" s="416">
        <v>0.42161257815531084</v>
      </c>
      <c r="K184" s="419">
        <v>19</v>
      </c>
      <c r="M184" s="251"/>
      <c r="N184" s="239"/>
    </row>
    <row r="185" spans="10:14">
      <c r="J185" s="416">
        <v>0.42141782097395464</v>
      </c>
      <c r="K185" s="419">
        <v>16</v>
      </c>
      <c r="M185" s="251"/>
      <c r="N185" s="239"/>
    </row>
    <row r="186" spans="10:14">
      <c r="J186" s="416">
        <v>0.42135072468525248</v>
      </c>
      <c r="K186" s="419">
        <v>17</v>
      </c>
      <c r="M186" s="251"/>
      <c r="N186" s="239"/>
    </row>
    <row r="187" spans="10:14">
      <c r="J187" s="416">
        <v>0.4212826484018265</v>
      </c>
      <c r="K187" s="419">
        <v>16</v>
      </c>
      <c r="M187" s="251"/>
      <c r="N187" s="239"/>
    </row>
    <row r="188" spans="10:14">
      <c r="J188" s="416">
        <v>0.42111567577903924</v>
      </c>
      <c r="K188" s="419">
        <v>19</v>
      </c>
      <c r="M188" s="251"/>
      <c r="N188" s="239"/>
    </row>
    <row r="189" spans="10:14">
      <c r="J189" s="416">
        <v>0.42110744129803096</v>
      </c>
      <c r="K189" s="419">
        <v>16</v>
      </c>
      <c r="M189" s="251"/>
      <c r="N189" s="239"/>
    </row>
    <row r="190" spans="10:14">
      <c r="J190" s="416">
        <v>0.42108968718290207</v>
      </c>
      <c r="K190" s="419">
        <v>15</v>
      </c>
      <c r="M190" s="251"/>
      <c r="N190" s="239"/>
    </row>
    <row r="191" spans="10:14">
      <c r="J191" s="416">
        <v>0.4204308628966163</v>
      </c>
      <c r="K191" s="419">
        <v>13</v>
      </c>
      <c r="M191" s="251"/>
      <c r="N191" s="239"/>
    </row>
    <row r="192" spans="10:14">
      <c r="J192" s="416">
        <v>0.41984917669849164</v>
      </c>
      <c r="K192" s="419">
        <v>13</v>
      </c>
      <c r="M192" s="251"/>
      <c r="N192" s="239"/>
    </row>
    <row r="193" spans="10:14">
      <c r="J193" s="416">
        <v>0.4196993911719939</v>
      </c>
      <c r="K193" s="419">
        <v>5</v>
      </c>
      <c r="M193" s="251"/>
      <c r="N193" s="239"/>
    </row>
    <row r="194" spans="10:14">
      <c r="J194" s="416">
        <v>0.41937838965373375</v>
      </c>
      <c r="K194" s="419">
        <v>19</v>
      </c>
      <c r="M194" s="251"/>
      <c r="N194" s="239"/>
    </row>
    <row r="195" spans="10:14">
      <c r="J195" s="416">
        <v>0.41933028919330284</v>
      </c>
      <c r="K195" s="419">
        <v>10</v>
      </c>
      <c r="M195" s="251"/>
      <c r="N195" s="239"/>
    </row>
    <row r="196" spans="10:14">
      <c r="J196" s="416">
        <v>0.41901045917406438</v>
      </c>
      <c r="K196" s="419">
        <v>19</v>
      </c>
      <c r="M196" s="251"/>
      <c r="N196" s="239"/>
    </row>
    <row r="197" spans="10:14">
      <c r="J197" s="416">
        <v>0.41891057838660578</v>
      </c>
      <c r="K197" s="419">
        <v>17</v>
      </c>
      <c r="M197" s="251"/>
      <c r="N197" s="239"/>
    </row>
    <row r="198" spans="10:14">
      <c r="J198" s="416">
        <v>0.41887306658003504</v>
      </c>
      <c r="K198" s="419">
        <v>15</v>
      </c>
      <c r="M198" s="251"/>
      <c r="N198" s="239"/>
    </row>
    <row r="199" spans="10:14">
      <c r="J199" s="416">
        <v>0.41852815829528156</v>
      </c>
      <c r="K199" s="419">
        <v>13</v>
      </c>
      <c r="M199" s="251"/>
      <c r="N199" s="239"/>
    </row>
    <row r="200" spans="10:14">
      <c r="J200" s="416">
        <v>0.41732432128102392</v>
      </c>
      <c r="K200" s="419">
        <v>11</v>
      </c>
      <c r="M200" s="251"/>
      <c r="N200" s="239"/>
    </row>
    <row r="201" spans="10:14">
      <c r="J201" s="416">
        <v>0.41719862438609207</v>
      </c>
      <c r="K201" s="419">
        <v>19</v>
      </c>
      <c r="M201" s="251"/>
      <c r="N201" s="239"/>
    </row>
    <row r="202" spans="10:14">
      <c r="J202" s="416">
        <v>0.41637373998449212</v>
      </c>
      <c r="K202" s="419">
        <v>17</v>
      </c>
      <c r="M202" s="251"/>
      <c r="N202" s="239"/>
    </row>
    <row r="203" spans="10:14">
      <c r="J203" s="416">
        <v>0.41517819189052063</v>
      </c>
      <c r="K203" s="419">
        <v>12</v>
      </c>
      <c r="M203" s="251"/>
      <c r="N203" s="239"/>
    </row>
    <row r="204" spans="10:14">
      <c r="J204" s="416">
        <v>0.41515296803652968</v>
      </c>
      <c r="K204" s="419">
        <v>15</v>
      </c>
      <c r="M204" s="251"/>
      <c r="N204" s="239"/>
    </row>
    <row r="205" spans="10:14">
      <c r="J205" s="416">
        <v>0.41468407755214143</v>
      </c>
      <c r="K205" s="419">
        <v>11</v>
      </c>
      <c r="M205" s="251"/>
      <c r="N205" s="239"/>
    </row>
    <row r="206" spans="10:14">
      <c r="J206" s="416">
        <v>0.41426940639269405</v>
      </c>
      <c r="K206" s="419">
        <v>16</v>
      </c>
      <c r="M206" s="251"/>
      <c r="N206" s="239"/>
    </row>
    <row r="207" spans="10:14">
      <c r="J207" s="416">
        <v>0.41426940639269405</v>
      </c>
      <c r="K207" s="419">
        <v>16</v>
      </c>
      <c r="M207" s="251"/>
      <c r="N207" s="239"/>
    </row>
    <row r="208" spans="10:14">
      <c r="J208" s="416">
        <v>0.41339269406392692</v>
      </c>
      <c r="K208" s="419">
        <v>16</v>
      </c>
      <c r="M208" s="251"/>
      <c r="N208" s="239"/>
    </row>
    <row r="209" spans="10:14">
      <c r="J209" s="416">
        <v>0.41323401826484013</v>
      </c>
      <c r="K209" s="419">
        <v>14</v>
      </c>
      <c r="M209" s="251"/>
      <c r="N209" s="239"/>
    </row>
    <row r="210" spans="10:14">
      <c r="J210" s="416">
        <v>0.41282343987823433</v>
      </c>
      <c r="K210" s="419">
        <v>16</v>
      </c>
      <c r="M210" s="251"/>
      <c r="N210" s="239"/>
    </row>
    <row r="211" spans="10:14">
      <c r="J211" s="416">
        <v>0.41282343987823433</v>
      </c>
      <c r="K211" s="419">
        <v>16</v>
      </c>
      <c r="M211" s="251"/>
      <c r="N211" s="239"/>
    </row>
    <row r="212" spans="10:14">
      <c r="J212" s="416">
        <v>0.41282343987823433</v>
      </c>
      <c r="K212" s="419">
        <v>16</v>
      </c>
      <c r="M212" s="251"/>
      <c r="N212" s="239"/>
    </row>
    <row r="213" spans="10:14">
      <c r="J213" s="416">
        <v>0.4123404676615125</v>
      </c>
      <c r="K213" s="419">
        <v>19</v>
      </c>
      <c r="M213" s="251"/>
      <c r="N213" s="239"/>
    </row>
    <row r="214" spans="10:14">
      <c r="J214" s="416">
        <v>0.41223138210233967</v>
      </c>
      <c r="K214" s="419">
        <v>17</v>
      </c>
      <c r="M214" s="251"/>
      <c r="N214" s="239"/>
    </row>
    <row r="215" spans="10:14">
      <c r="J215" s="416">
        <v>0.41213802606100675</v>
      </c>
      <c r="K215" s="419">
        <v>19</v>
      </c>
      <c r="M215" s="251"/>
      <c r="N215" s="239"/>
    </row>
    <row r="216" spans="10:14">
      <c r="J216" s="416">
        <v>0.41121860730593607</v>
      </c>
      <c r="K216" s="419">
        <v>17</v>
      </c>
      <c r="M216" s="251"/>
      <c r="N216" s="239"/>
    </row>
    <row r="217" spans="10:14">
      <c r="J217" s="416">
        <v>0.41118436073059361</v>
      </c>
      <c r="K217" s="419">
        <v>15</v>
      </c>
      <c r="M217" s="251"/>
      <c r="N217" s="239"/>
    </row>
    <row r="218" spans="10:14">
      <c r="J218" s="416">
        <v>0.4108789722956333</v>
      </c>
      <c r="K218" s="419">
        <v>11</v>
      </c>
      <c r="M218" s="251"/>
      <c r="N218" s="239"/>
    </row>
    <row r="219" spans="10:14">
      <c r="J219" s="416">
        <v>0.41037449316572999</v>
      </c>
      <c r="K219" s="419">
        <v>19</v>
      </c>
      <c r="M219" s="251"/>
      <c r="N219" s="239"/>
    </row>
    <row r="220" spans="10:14">
      <c r="J220" s="416">
        <v>0.40986698431606122</v>
      </c>
      <c r="K220" s="419">
        <v>17</v>
      </c>
      <c r="M220" s="251"/>
      <c r="N220" s="239"/>
    </row>
    <row r="221" spans="10:14">
      <c r="J221" s="416">
        <v>0.40919921662372277</v>
      </c>
      <c r="K221" s="419">
        <v>15</v>
      </c>
      <c r="M221" s="251"/>
      <c r="N221" s="239"/>
    </row>
    <row r="222" spans="10:14">
      <c r="J222" s="416">
        <v>0.40917497872068531</v>
      </c>
      <c r="K222" s="419">
        <v>18</v>
      </c>
      <c r="M222" s="251"/>
      <c r="N222" s="239"/>
    </row>
    <row r="223" spans="10:14">
      <c r="J223" s="416">
        <v>0.40898021308980204</v>
      </c>
      <c r="K223" s="419">
        <v>16</v>
      </c>
      <c r="M223" s="251"/>
      <c r="N223" s="239"/>
    </row>
    <row r="224" spans="10:14">
      <c r="J224" s="416">
        <v>0.4082037616174074</v>
      </c>
      <c r="K224" s="419">
        <v>14</v>
      </c>
      <c r="M224" s="251"/>
      <c r="N224" s="239"/>
    </row>
    <row r="225" spans="10:14">
      <c r="J225" s="416">
        <v>0.40815345450579621</v>
      </c>
      <c r="K225" s="419">
        <v>14</v>
      </c>
      <c r="M225" s="251"/>
      <c r="N225" s="239"/>
    </row>
    <row r="226" spans="10:14">
      <c r="J226" s="416">
        <v>0.40813812785388126</v>
      </c>
      <c r="K226" s="419">
        <v>16</v>
      </c>
      <c r="M226" s="251"/>
      <c r="N226" s="239"/>
    </row>
    <row r="227" spans="10:14">
      <c r="J227" s="416">
        <v>0.40804443764189702</v>
      </c>
      <c r="K227" s="419">
        <v>15</v>
      </c>
      <c r="M227" s="251"/>
      <c r="N227" s="239"/>
    </row>
    <row r="228" spans="10:14">
      <c r="J228" s="416">
        <v>0.40738944561919649</v>
      </c>
      <c r="K228" s="419">
        <v>15</v>
      </c>
      <c r="M228" s="251"/>
      <c r="N228" s="239"/>
    </row>
    <row r="229" spans="10:14">
      <c r="J229" s="416">
        <v>0.40726826484018264</v>
      </c>
      <c r="K229" s="419">
        <v>19</v>
      </c>
      <c r="M229" s="251"/>
      <c r="N229" s="239"/>
    </row>
    <row r="230" spans="10:14">
      <c r="J230" s="416">
        <v>0.4061756581543492</v>
      </c>
      <c r="K230" s="419">
        <v>7</v>
      </c>
      <c r="M230" s="251"/>
      <c r="N230" s="239"/>
    </row>
    <row r="231" spans="10:14">
      <c r="J231" s="416">
        <v>0.40591192376799851</v>
      </c>
      <c r="K231" s="419">
        <v>16</v>
      </c>
      <c r="M231" s="251"/>
      <c r="N231" s="239"/>
    </row>
    <row r="232" spans="10:14">
      <c r="J232" s="416">
        <v>0.40576945791019881</v>
      </c>
      <c r="K232" s="419">
        <v>13</v>
      </c>
      <c r="M232" s="251"/>
      <c r="N232" s="239"/>
    </row>
    <row r="233" spans="10:14">
      <c r="J233" s="416">
        <v>0.40548985476474614</v>
      </c>
      <c r="K233" s="419">
        <v>19</v>
      </c>
      <c r="M233" s="251"/>
      <c r="N233" s="239"/>
    </row>
    <row r="234" spans="10:14">
      <c r="J234" s="416">
        <v>0.40517123287671231</v>
      </c>
      <c r="K234" s="419">
        <v>13</v>
      </c>
      <c r="M234" s="251"/>
      <c r="N234" s="239"/>
    </row>
    <row r="235" spans="10:14">
      <c r="J235" s="416">
        <v>0.40493417047184171</v>
      </c>
      <c r="K235" s="419">
        <v>17</v>
      </c>
      <c r="M235" s="251"/>
      <c r="N235" s="239"/>
    </row>
    <row r="236" spans="10:14">
      <c r="J236" s="416">
        <v>0.40482663358583859</v>
      </c>
      <c r="K236" s="419">
        <v>17</v>
      </c>
      <c r="M236" s="251"/>
      <c r="N236" s="239"/>
    </row>
    <row r="237" spans="10:14">
      <c r="J237" s="416">
        <v>0.40451905896366874</v>
      </c>
      <c r="K237" s="419">
        <v>19</v>
      </c>
      <c r="M237" s="251"/>
      <c r="N237" s="239"/>
    </row>
    <row r="238" spans="10:14">
      <c r="J238" s="416">
        <v>0.40423503437202069</v>
      </c>
      <c r="K238" s="419">
        <v>11</v>
      </c>
      <c r="M238" s="251"/>
      <c r="N238" s="239"/>
    </row>
    <row r="239" spans="10:14">
      <c r="J239" s="416">
        <v>0.40403538812785383</v>
      </c>
      <c r="K239" s="419">
        <v>14</v>
      </c>
      <c r="M239" s="251"/>
      <c r="N239" s="239"/>
    </row>
    <row r="240" spans="10:14">
      <c r="J240" s="416">
        <v>0.40369109889657828</v>
      </c>
      <c r="K240" s="419">
        <v>13</v>
      </c>
      <c r="M240" s="251"/>
      <c r="N240" s="239"/>
    </row>
    <row r="241" spans="10:14">
      <c r="J241" s="416">
        <v>0.40354769152714359</v>
      </c>
      <c r="K241" s="419">
        <v>10</v>
      </c>
      <c r="M241" s="251"/>
      <c r="N241" s="239"/>
    </row>
    <row r="242" spans="10:14">
      <c r="J242" s="416">
        <v>0.40344178082191778</v>
      </c>
      <c r="K242" s="419">
        <v>11</v>
      </c>
      <c r="M242" s="251"/>
      <c r="N242" s="239"/>
    </row>
    <row r="243" spans="10:14">
      <c r="J243" s="416">
        <v>0.40339467736727996</v>
      </c>
      <c r="K243" s="419">
        <v>13</v>
      </c>
      <c r="M243" s="251"/>
      <c r="N243" s="239"/>
    </row>
    <row r="244" spans="10:14">
      <c r="J244" s="416">
        <v>0.40338470319634701</v>
      </c>
      <c r="K244" s="419">
        <v>11</v>
      </c>
      <c r="M244" s="251"/>
      <c r="N244" s="239"/>
    </row>
    <row r="245" spans="10:14">
      <c r="J245" s="416">
        <v>0.40325751931535814</v>
      </c>
      <c r="K245" s="419">
        <v>14</v>
      </c>
      <c r="M245" s="251"/>
      <c r="N245" s="239"/>
    </row>
    <row r="246" spans="10:14">
      <c r="J246" s="416">
        <v>0.40325400119920668</v>
      </c>
      <c r="K246" s="419">
        <v>8</v>
      </c>
      <c r="M246" s="251"/>
      <c r="N246" s="239"/>
    </row>
    <row r="247" spans="10:14">
      <c r="J247" s="416">
        <v>0.40313802447930769</v>
      </c>
      <c r="K247" s="419">
        <v>18</v>
      </c>
      <c r="M247" s="251"/>
      <c r="N247" s="239"/>
    </row>
    <row r="248" spans="10:14">
      <c r="J248" s="416">
        <v>0.40304930688763602</v>
      </c>
      <c r="K248" s="419">
        <v>17</v>
      </c>
      <c r="M248" s="251"/>
      <c r="N248" s="239"/>
    </row>
    <row r="249" spans="10:14">
      <c r="J249" s="416">
        <v>0.40251073602957166</v>
      </c>
      <c r="K249" s="419">
        <v>16</v>
      </c>
      <c r="M249" s="251"/>
      <c r="N249" s="239"/>
    </row>
    <row r="250" spans="10:14">
      <c r="J250" s="416">
        <v>0.40232582979518811</v>
      </c>
      <c r="K250" s="419">
        <v>16</v>
      </c>
      <c r="M250" s="251"/>
      <c r="N250" s="239"/>
    </row>
    <row r="251" spans="10:14">
      <c r="J251" s="416">
        <v>0.40132887463379219</v>
      </c>
      <c r="K251" s="419">
        <v>16</v>
      </c>
      <c r="M251" s="251"/>
      <c r="N251" s="239"/>
    </row>
    <row r="252" spans="10:14">
      <c r="J252" s="416">
        <v>0.40107020547945205</v>
      </c>
      <c r="K252" s="419">
        <v>4</v>
      </c>
      <c r="M252" s="251"/>
      <c r="N252" s="239"/>
    </row>
    <row r="253" spans="10:14">
      <c r="J253" s="416">
        <v>0.39909696181219861</v>
      </c>
      <c r="K253" s="419">
        <v>16</v>
      </c>
      <c r="M253" s="251"/>
      <c r="N253" s="239"/>
    </row>
    <row r="254" spans="10:14">
      <c r="J254" s="416">
        <v>0.39908185288241993</v>
      </c>
      <c r="K254" s="419">
        <v>13</v>
      </c>
      <c r="M254" s="251"/>
      <c r="N254" s="239"/>
    </row>
    <row r="255" spans="10:14">
      <c r="J255" s="416">
        <v>0.399065618129545</v>
      </c>
      <c r="K255" s="419">
        <v>11</v>
      </c>
      <c r="M255" s="251"/>
      <c r="N255" s="239"/>
    </row>
    <row r="256" spans="10:14">
      <c r="J256" s="416">
        <v>0.39895251867170461</v>
      </c>
      <c r="K256" s="419">
        <v>19</v>
      </c>
      <c r="M256" s="251"/>
      <c r="N256" s="239"/>
    </row>
    <row r="257" spans="10:14">
      <c r="J257" s="416">
        <v>0.39848854107383974</v>
      </c>
      <c r="K257" s="419">
        <v>19</v>
      </c>
      <c r="M257" s="251"/>
      <c r="N257" s="239"/>
    </row>
    <row r="258" spans="10:14">
      <c r="J258" s="416">
        <v>0.39840182648401828</v>
      </c>
      <c r="K258" s="419">
        <v>10</v>
      </c>
      <c r="M258" s="251"/>
      <c r="N258" s="239"/>
    </row>
    <row r="259" spans="10:14">
      <c r="J259" s="416">
        <v>0.39838313108308687</v>
      </c>
      <c r="K259" s="419">
        <v>17</v>
      </c>
      <c r="M259" s="251"/>
      <c r="N259" s="239"/>
    </row>
    <row r="260" spans="10:14">
      <c r="J260" s="416">
        <v>0.39816870311212177</v>
      </c>
      <c r="K260" s="419">
        <v>9</v>
      </c>
      <c r="M260" s="251"/>
      <c r="N260" s="239"/>
    </row>
    <row r="261" spans="10:14">
      <c r="J261" s="416">
        <v>0.39804052703596088</v>
      </c>
      <c r="K261" s="419">
        <v>16</v>
      </c>
      <c r="M261" s="251"/>
      <c r="N261" s="239"/>
    </row>
    <row r="262" spans="10:14">
      <c r="J262" s="416">
        <v>0.39794635856279681</v>
      </c>
      <c r="K262" s="419">
        <v>10</v>
      </c>
      <c r="M262" s="251"/>
      <c r="N262" s="239"/>
    </row>
    <row r="263" spans="10:14">
      <c r="J263" s="416">
        <v>0.39786910197869102</v>
      </c>
      <c r="K263" s="419">
        <v>11</v>
      </c>
      <c r="M263" s="251"/>
      <c r="N263" s="239"/>
    </row>
    <row r="264" spans="10:14">
      <c r="J264" s="416">
        <v>0.39614557479854273</v>
      </c>
      <c r="K264" s="419">
        <v>19</v>
      </c>
      <c r="M264" s="251"/>
      <c r="N264" s="239"/>
    </row>
    <row r="265" spans="10:14">
      <c r="J265" s="416">
        <v>0.39553185621035214</v>
      </c>
      <c r="K265" s="419">
        <v>16</v>
      </c>
      <c r="M265" s="251"/>
      <c r="N265" s="239"/>
    </row>
    <row r="266" spans="10:14">
      <c r="J266" s="416">
        <v>0.39469295525865783</v>
      </c>
      <c r="K266" s="419">
        <v>13</v>
      </c>
      <c r="M266" s="251"/>
      <c r="N266" s="239"/>
    </row>
    <row r="267" spans="10:14">
      <c r="J267" s="416">
        <v>0.39469178082191764</v>
      </c>
      <c r="K267" s="419">
        <v>11</v>
      </c>
      <c r="M267" s="251"/>
      <c r="N267" s="239"/>
    </row>
    <row r="268" spans="10:14">
      <c r="J268" s="416">
        <v>0.39465250124521162</v>
      </c>
      <c r="K268" s="419">
        <v>14</v>
      </c>
      <c r="M268" s="251"/>
      <c r="N268" s="239"/>
    </row>
    <row r="269" spans="10:14">
      <c r="J269" s="416">
        <v>0.39449496142339779</v>
      </c>
      <c r="K269" s="419">
        <v>11</v>
      </c>
      <c r="M269" s="251"/>
      <c r="N269" s="239"/>
    </row>
    <row r="270" spans="10:14">
      <c r="J270" s="416">
        <v>0.39399530330947063</v>
      </c>
      <c r="K270" s="419">
        <v>19</v>
      </c>
      <c r="M270" s="251"/>
      <c r="N270" s="239"/>
    </row>
    <row r="271" spans="10:14">
      <c r="J271" s="416">
        <v>0.39296965084636315</v>
      </c>
      <c r="K271" s="419">
        <v>10</v>
      </c>
      <c r="M271" s="251"/>
      <c r="N271" s="239"/>
    </row>
    <row r="272" spans="10:14">
      <c r="J272" s="416">
        <v>0.39176530456233072</v>
      </c>
      <c r="K272" s="419">
        <v>16</v>
      </c>
      <c r="M272" s="251"/>
      <c r="N272" s="239"/>
    </row>
    <row r="273" spans="10:14">
      <c r="J273" s="416">
        <v>0.39166666666666666</v>
      </c>
      <c r="K273" s="419">
        <v>16</v>
      </c>
      <c r="M273" s="251"/>
      <c r="N273" s="239"/>
    </row>
    <row r="274" spans="10:14">
      <c r="J274" s="416">
        <v>0.39164099346573461</v>
      </c>
      <c r="K274" s="419">
        <v>18</v>
      </c>
      <c r="M274" s="251"/>
      <c r="N274" s="239"/>
    </row>
    <row r="275" spans="10:14">
      <c r="J275" s="416">
        <v>0.39149733637747336</v>
      </c>
      <c r="K275" s="419">
        <v>9</v>
      </c>
      <c r="M275" s="251"/>
      <c r="N275" s="239"/>
    </row>
    <row r="276" spans="10:14">
      <c r="J276" s="416">
        <v>0.39148829908675797</v>
      </c>
      <c r="K276" s="419">
        <v>17</v>
      </c>
      <c r="M276" s="251"/>
      <c r="N276" s="239"/>
    </row>
    <row r="277" spans="10:14">
      <c r="J277" s="416">
        <v>0.39076595735028241</v>
      </c>
      <c r="K277" s="419">
        <v>6</v>
      </c>
      <c r="M277" s="251"/>
      <c r="N277" s="239"/>
    </row>
    <row r="278" spans="10:14">
      <c r="J278" s="416">
        <v>0.39063737794511655</v>
      </c>
      <c r="K278" s="419">
        <v>18</v>
      </c>
      <c r="M278" s="251"/>
      <c r="N278" s="239"/>
    </row>
    <row r="279" spans="10:14">
      <c r="J279" s="416">
        <v>0.3905742277701727</v>
      </c>
      <c r="K279" s="419">
        <v>19</v>
      </c>
      <c r="M279" s="251"/>
      <c r="N279" s="239"/>
    </row>
    <row r="280" spans="10:14">
      <c r="J280" s="416">
        <v>0.39041095890410948</v>
      </c>
      <c r="K280" s="419">
        <v>11</v>
      </c>
      <c r="M280" s="251"/>
      <c r="N280" s="239"/>
    </row>
    <row r="281" spans="10:14">
      <c r="J281" s="416">
        <v>0.38996461187214609</v>
      </c>
      <c r="K281" s="419">
        <v>19</v>
      </c>
      <c r="M281" s="251"/>
      <c r="N281" s="239"/>
    </row>
    <row r="282" spans="10:14">
      <c r="J282" s="416">
        <v>0.38970803248082414</v>
      </c>
      <c r="K282" s="419">
        <v>7</v>
      </c>
      <c r="M282" s="251"/>
      <c r="N282" s="239"/>
    </row>
    <row r="283" spans="10:14">
      <c r="J283" s="416">
        <v>0.38954724457007561</v>
      </c>
      <c r="K283" s="419">
        <v>11</v>
      </c>
      <c r="M283" s="251"/>
      <c r="N283" s="239"/>
    </row>
    <row r="284" spans="10:14">
      <c r="J284" s="416">
        <v>0.38934868087265345</v>
      </c>
      <c r="K284" s="419">
        <v>11</v>
      </c>
      <c r="M284" s="251"/>
      <c r="N284" s="239"/>
    </row>
    <row r="285" spans="10:14">
      <c r="J285" s="416">
        <v>0.38908390410958904</v>
      </c>
      <c r="K285" s="419">
        <v>11</v>
      </c>
      <c r="M285" s="251"/>
      <c r="N285" s="239"/>
    </row>
    <row r="286" spans="10:14">
      <c r="J286" s="416">
        <v>0.38905631659056317</v>
      </c>
      <c r="K286" s="419">
        <v>4</v>
      </c>
      <c r="M286" s="251"/>
      <c r="N286" s="239"/>
    </row>
    <row r="287" spans="10:14">
      <c r="J287" s="416">
        <v>0.38873668188736676</v>
      </c>
      <c r="K287" s="419">
        <v>10</v>
      </c>
      <c r="M287" s="251"/>
      <c r="N287" s="239"/>
    </row>
    <row r="288" spans="10:14">
      <c r="J288" s="416">
        <v>0.38853636932850749</v>
      </c>
      <c r="K288" s="419">
        <v>11</v>
      </c>
      <c r="M288" s="251"/>
      <c r="N288" s="239"/>
    </row>
    <row r="289" spans="10:14">
      <c r="J289" s="416">
        <v>0.38846102063123689</v>
      </c>
      <c r="K289" s="419">
        <v>11</v>
      </c>
      <c r="M289" s="251"/>
      <c r="N289" s="239"/>
    </row>
    <row r="290" spans="10:14">
      <c r="J290" s="416">
        <v>0.38841052402696236</v>
      </c>
      <c r="K290" s="419">
        <v>8</v>
      </c>
      <c r="M290" s="251"/>
      <c r="N290" s="239"/>
    </row>
    <row r="291" spans="10:14">
      <c r="J291" s="416">
        <v>0.38699783220331152</v>
      </c>
      <c r="K291" s="419">
        <v>13</v>
      </c>
      <c r="M291" s="251"/>
      <c r="N291" s="239"/>
    </row>
    <row r="292" spans="10:14">
      <c r="J292" s="416">
        <v>0.38637747336377481</v>
      </c>
      <c r="K292" s="419">
        <v>10</v>
      </c>
      <c r="M292" s="251"/>
      <c r="N292" s="239"/>
    </row>
    <row r="293" spans="10:14">
      <c r="J293" s="416">
        <v>0.38600590921300026</v>
      </c>
      <c r="K293" s="419">
        <v>9</v>
      </c>
      <c r="M293" s="251"/>
      <c r="N293" s="239"/>
    </row>
    <row r="294" spans="10:14">
      <c r="J294" s="416">
        <v>0.38588941830454637</v>
      </c>
      <c r="K294" s="419">
        <v>16</v>
      </c>
      <c r="M294" s="251"/>
      <c r="N294" s="239"/>
    </row>
    <row r="295" spans="10:14">
      <c r="J295" s="416">
        <v>0.3857950656914842</v>
      </c>
      <c r="K295" s="419">
        <v>18</v>
      </c>
      <c r="M295" s="251"/>
      <c r="N295" s="239"/>
    </row>
    <row r="296" spans="10:14">
      <c r="J296" s="416">
        <v>0.38483365949119375</v>
      </c>
      <c r="K296" s="419">
        <v>10</v>
      </c>
      <c r="M296" s="251"/>
      <c r="N296" s="239"/>
    </row>
    <row r="297" spans="10:14">
      <c r="J297" s="416">
        <v>0.38477702501488981</v>
      </c>
      <c r="K297" s="419">
        <v>15</v>
      </c>
      <c r="M297" s="251"/>
      <c r="N297" s="239"/>
    </row>
    <row r="298" spans="10:14">
      <c r="J298" s="416">
        <v>0.38461445739979505</v>
      </c>
      <c r="K298" s="419">
        <v>19</v>
      </c>
      <c r="M298" s="251"/>
      <c r="N298" s="239"/>
    </row>
    <row r="299" spans="10:14">
      <c r="J299" s="416">
        <v>0.38439647912636038</v>
      </c>
      <c r="K299" s="419">
        <v>13</v>
      </c>
      <c r="M299" s="251"/>
      <c r="N299" s="239"/>
    </row>
    <row r="300" spans="10:14">
      <c r="J300" s="416">
        <v>0.38426668677810222</v>
      </c>
      <c r="K300" s="419">
        <v>10</v>
      </c>
      <c r="M300" s="251"/>
      <c r="N300" s="239"/>
    </row>
    <row r="301" spans="10:14">
      <c r="J301" s="416">
        <v>0.38309233891425676</v>
      </c>
      <c r="K301" s="419">
        <v>9</v>
      </c>
      <c r="M301" s="251"/>
      <c r="N301" s="239"/>
    </row>
    <row r="302" spans="10:14">
      <c r="J302" s="416">
        <v>0.38299277016742772</v>
      </c>
      <c r="K302" s="419">
        <v>11</v>
      </c>
      <c r="M302" s="251"/>
      <c r="N302" s="239"/>
    </row>
    <row r="303" spans="10:14">
      <c r="J303" s="416">
        <v>0.38260302933765822</v>
      </c>
      <c r="K303" s="419">
        <v>19</v>
      </c>
      <c r="M303" s="251"/>
      <c r="N303" s="239"/>
    </row>
    <row r="304" spans="10:14">
      <c r="J304" s="416">
        <v>0.38243509694380545</v>
      </c>
      <c r="K304" s="419">
        <v>15</v>
      </c>
      <c r="M304" s="251"/>
      <c r="N304" s="239"/>
    </row>
    <row r="305" spans="10:14">
      <c r="J305" s="416">
        <v>0.38171156773211568</v>
      </c>
      <c r="K305" s="419">
        <v>19</v>
      </c>
      <c r="M305" s="251"/>
      <c r="N305" s="239"/>
    </row>
    <row r="306" spans="10:14">
      <c r="J306" s="416">
        <v>0.38126536705303832</v>
      </c>
      <c r="K306" s="419">
        <v>14</v>
      </c>
      <c r="M306" s="251"/>
      <c r="N306" s="239"/>
    </row>
    <row r="307" spans="10:14">
      <c r="J307" s="416">
        <v>0.3811597803893223</v>
      </c>
      <c r="K307" s="419">
        <v>19</v>
      </c>
      <c r="M307" s="251"/>
      <c r="N307" s="239"/>
    </row>
    <row r="308" spans="10:14">
      <c r="J308" s="416">
        <v>0.38070776255707772</v>
      </c>
      <c r="K308" s="419">
        <v>16</v>
      </c>
      <c r="M308" s="251"/>
      <c r="N308" s="239"/>
    </row>
    <row r="309" spans="10:14">
      <c r="J309" s="416">
        <v>0.38038009470657869</v>
      </c>
      <c r="K309" s="419">
        <v>17</v>
      </c>
      <c r="M309" s="251"/>
      <c r="N309" s="239"/>
    </row>
    <row r="310" spans="10:14">
      <c r="J310" s="416">
        <v>0.38015096449538716</v>
      </c>
      <c r="K310" s="419">
        <v>11</v>
      </c>
      <c r="M310" s="251"/>
      <c r="N310" s="239"/>
    </row>
    <row r="311" spans="10:14">
      <c r="J311" s="416">
        <v>0.38001473168167327</v>
      </c>
      <c r="K311" s="419">
        <v>19</v>
      </c>
      <c r="M311" s="251"/>
      <c r="N311" s="239"/>
    </row>
    <row r="312" spans="10:14">
      <c r="J312" s="416">
        <v>0.37965753424657533</v>
      </c>
      <c r="K312" s="419">
        <v>16</v>
      </c>
      <c r="M312" s="251"/>
      <c r="N312" s="239"/>
    </row>
    <row r="313" spans="10:14">
      <c r="J313" s="416">
        <v>0.37964231354642314</v>
      </c>
      <c r="K313" s="419">
        <v>16</v>
      </c>
      <c r="M313" s="251"/>
      <c r="N313" s="239"/>
    </row>
    <row r="314" spans="10:14">
      <c r="J314" s="416">
        <v>0.37948254478445048</v>
      </c>
      <c r="K314" s="419">
        <v>13</v>
      </c>
      <c r="M314" s="251"/>
      <c r="N314" s="239"/>
    </row>
    <row r="315" spans="10:14">
      <c r="J315" s="416">
        <v>0.37891039977634888</v>
      </c>
      <c r="K315" s="419">
        <v>14</v>
      </c>
      <c r="M315" s="251"/>
      <c r="N315" s="239"/>
    </row>
    <row r="316" spans="10:14">
      <c r="J316" s="416">
        <v>0.37816546445194449</v>
      </c>
      <c r="K316" s="419">
        <v>14</v>
      </c>
      <c r="M316" s="251"/>
      <c r="N316" s="239"/>
    </row>
    <row r="317" spans="10:14">
      <c r="J317" s="416">
        <v>0.37745825574463654</v>
      </c>
      <c r="K317" s="419">
        <v>12</v>
      </c>
      <c r="M317" s="251"/>
      <c r="N317" s="239"/>
    </row>
    <row r="318" spans="10:14">
      <c r="J318" s="416">
        <v>0.3765659758810444</v>
      </c>
      <c r="K318" s="419">
        <v>10</v>
      </c>
      <c r="M318" s="251"/>
      <c r="N318" s="239"/>
    </row>
    <row r="319" spans="10:14">
      <c r="J319" s="416">
        <v>0.37620116311136109</v>
      </c>
      <c r="K319" s="419">
        <v>14</v>
      </c>
      <c r="M319" s="251"/>
      <c r="N319" s="239"/>
    </row>
    <row r="320" spans="10:14">
      <c r="J320" s="416">
        <v>0.37533054037518293</v>
      </c>
      <c r="K320" s="419">
        <v>17</v>
      </c>
      <c r="M320" s="251"/>
      <c r="N320" s="239"/>
    </row>
    <row r="321" spans="10:14">
      <c r="J321" s="416">
        <v>0.37529934043632673</v>
      </c>
      <c r="K321" s="419">
        <v>7</v>
      </c>
      <c r="M321" s="251"/>
      <c r="N321" s="239"/>
    </row>
    <row r="322" spans="10:14">
      <c r="J322" s="416">
        <v>0.37496194824961943</v>
      </c>
      <c r="K322" s="419">
        <v>15</v>
      </c>
      <c r="M322" s="251"/>
      <c r="N322" s="239"/>
    </row>
    <row r="323" spans="10:14">
      <c r="J323" s="416">
        <v>0.3749461958713497</v>
      </c>
      <c r="K323" s="419">
        <v>15</v>
      </c>
      <c r="M323" s="251"/>
      <c r="N323" s="239"/>
    </row>
    <row r="324" spans="10:14">
      <c r="J324" s="416">
        <v>0.37494212244818065</v>
      </c>
      <c r="K324" s="419">
        <v>13</v>
      </c>
      <c r="M324" s="251"/>
      <c r="N324" s="239"/>
    </row>
    <row r="325" spans="10:14">
      <c r="J325" s="416">
        <v>0.37361474526704641</v>
      </c>
      <c r="K325" s="419">
        <v>14</v>
      </c>
      <c r="M325" s="251"/>
      <c r="N325" s="239"/>
    </row>
    <row r="326" spans="10:14">
      <c r="J326" s="416">
        <v>0.37333659491193738</v>
      </c>
      <c r="K326" s="419">
        <v>6</v>
      </c>
      <c r="M326" s="251"/>
      <c r="N326" s="239"/>
    </row>
    <row r="327" spans="10:14">
      <c r="J327" s="416">
        <v>0.37232075120596614</v>
      </c>
      <c r="K327" s="419">
        <v>17</v>
      </c>
      <c r="M327" s="251"/>
      <c r="N327" s="239"/>
    </row>
    <row r="328" spans="10:14">
      <c r="J328" s="416">
        <v>0.37190829528158298</v>
      </c>
      <c r="K328" s="419">
        <v>13</v>
      </c>
      <c r="M328" s="251"/>
      <c r="N328" s="239"/>
    </row>
    <row r="329" spans="10:14">
      <c r="J329" s="416">
        <v>0.37190617925097669</v>
      </c>
      <c r="K329" s="419">
        <v>19</v>
      </c>
      <c r="M329" s="251"/>
      <c r="N329" s="239"/>
    </row>
    <row r="330" spans="10:14">
      <c r="J330" s="416">
        <v>0.37189470537073277</v>
      </c>
      <c r="K330" s="419">
        <v>11</v>
      </c>
      <c r="M330" s="251"/>
      <c r="N330" s="239"/>
    </row>
    <row r="331" spans="10:14">
      <c r="J331" s="416">
        <v>0.37128723635572952</v>
      </c>
      <c r="K331" s="419">
        <v>8</v>
      </c>
      <c r="M331" s="251"/>
      <c r="N331" s="239"/>
    </row>
    <row r="332" spans="10:14">
      <c r="J332" s="416">
        <v>0.3710455528028756</v>
      </c>
      <c r="K332" s="419">
        <v>11</v>
      </c>
      <c r="M332" s="251"/>
      <c r="N332" s="239"/>
    </row>
    <row r="333" spans="10:14">
      <c r="J333" s="416">
        <v>0.371036513706617</v>
      </c>
      <c r="K333" s="419">
        <v>14</v>
      </c>
      <c r="M333" s="251"/>
      <c r="N333" s="239"/>
    </row>
    <row r="334" spans="10:14">
      <c r="J334" s="416">
        <v>0.37089480154548649</v>
      </c>
      <c r="K334" s="419">
        <v>9</v>
      </c>
      <c r="M334" s="251"/>
      <c r="N334" s="239"/>
    </row>
    <row r="335" spans="10:14">
      <c r="J335" s="416">
        <v>0.37056172256337566</v>
      </c>
      <c r="K335" s="419">
        <v>13</v>
      </c>
      <c r="M335" s="251"/>
      <c r="N335" s="239"/>
    </row>
    <row r="336" spans="10:14">
      <c r="J336" s="416">
        <v>0.37047184170471836</v>
      </c>
      <c r="K336" s="419">
        <v>10</v>
      </c>
      <c r="M336" s="251"/>
      <c r="N336" s="239"/>
    </row>
    <row r="337" spans="10:14">
      <c r="J337" s="416">
        <v>0.37015296803652969</v>
      </c>
      <c r="K337" s="419">
        <v>16</v>
      </c>
      <c r="M337" s="251"/>
      <c r="N337" s="239"/>
    </row>
    <row r="338" spans="10:14">
      <c r="J338" s="416">
        <v>0.36998642478094518</v>
      </c>
      <c r="K338" s="419">
        <v>13</v>
      </c>
      <c r="M338" s="251"/>
      <c r="N338" s="239"/>
    </row>
    <row r="339" spans="10:14">
      <c r="J339" s="416">
        <v>0.36966633177582509</v>
      </c>
      <c r="K339" s="419">
        <v>14</v>
      </c>
      <c r="M339" s="251"/>
      <c r="N339" s="239"/>
    </row>
    <row r="340" spans="10:14">
      <c r="J340" s="416">
        <v>0.36892437141622569</v>
      </c>
      <c r="K340" s="419">
        <v>10</v>
      </c>
      <c r="M340" s="251"/>
      <c r="N340" s="239"/>
    </row>
    <row r="341" spans="10:14">
      <c r="J341" s="416">
        <v>0.36849315068493149</v>
      </c>
      <c r="K341" s="419">
        <v>19</v>
      </c>
      <c r="M341" s="251"/>
      <c r="N341" s="239"/>
    </row>
    <row r="342" spans="10:14">
      <c r="J342" s="416">
        <v>0.36838051750380518</v>
      </c>
      <c r="K342" s="419">
        <v>9</v>
      </c>
      <c r="M342" s="251"/>
      <c r="N342" s="239"/>
    </row>
    <row r="343" spans="10:14">
      <c r="J343" s="416">
        <v>0.36811263318112636</v>
      </c>
      <c r="K343" s="419">
        <v>9</v>
      </c>
      <c r="M343" s="251"/>
      <c r="N343" s="239"/>
    </row>
    <row r="344" spans="10:14">
      <c r="J344" s="416">
        <v>0.36771144875629225</v>
      </c>
      <c r="K344" s="419">
        <v>19</v>
      </c>
      <c r="M344" s="251"/>
      <c r="N344" s="239"/>
    </row>
    <row r="345" spans="10:14">
      <c r="J345" s="416">
        <v>0.36731153169509323</v>
      </c>
      <c r="K345" s="419">
        <v>15</v>
      </c>
      <c r="M345" s="251"/>
      <c r="N345" s="239"/>
    </row>
    <row r="346" spans="10:14">
      <c r="J346" s="416">
        <v>0.36614572754695973</v>
      </c>
      <c r="K346" s="419">
        <v>19</v>
      </c>
      <c r="M346" s="251"/>
      <c r="N346" s="239"/>
    </row>
    <row r="347" spans="10:14">
      <c r="J347" s="416">
        <v>0.36568036529680364</v>
      </c>
      <c r="K347" s="419">
        <v>11</v>
      </c>
      <c r="M347" s="251"/>
      <c r="N347" s="239"/>
    </row>
    <row r="348" spans="10:14">
      <c r="J348" s="416">
        <v>0.3655735436557353</v>
      </c>
      <c r="K348" s="419">
        <v>15</v>
      </c>
      <c r="M348" s="251"/>
      <c r="N348" s="239"/>
    </row>
    <row r="349" spans="10:14">
      <c r="J349" s="416">
        <v>0.36543573176460531</v>
      </c>
      <c r="K349" s="419">
        <v>14</v>
      </c>
      <c r="M349" s="251"/>
      <c r="N349" s="239"/>
    </row>
    <row r="350" spans="10:14">
      <c r="J350" s="416">
        <v>0.36534931506849316</v>
      </c>
      <c r="K350" s="419">
        <v>11</v>
      </c>
      <c r="M350" s="251"/>
      <c r="N350" s="239"/>
    </row>
    <row r="351" spans="10:14">
      <c r="J351" s="416">
        <v>0.36529297036716729</v>
      </c>
      <c r="K351" s="419">
        <v>16</v>
      </c>
      <c r="M351" s="251"/>
      <c r="N351" s="239"/>
    </row>
    <row r="352" spans="10:14">
      <c r="J352" s="416">
        <v>0.36526786925267868</v>
      </c>
      <c r="K352" s="419">
        <v>19</v>
      </c>
      <c r="M352" s="251"/>
      <c r="N352" s="239"/>
    </row>
    <row r="353" spans="10:14">
      <c r="J353" s="416">
        <v>0.3651108718559582</v>
      </c>
      <c r="K353" s="419">
        <v>14</v>
      </c>
      <c r="M353" s="251"/>
      <c r="N353" s="239"/>
    </row>
    <row r="354" spans="10:14">
      <c r="J354" s="416">
        <v>0.36500013536195786</v>
      </c>
      <c r="K354" s="419">
        <v>11</v>
      </c>
      <c r="M354" s="251"/>
      <c r="N354" s="239"/>
    </row>
    <row r="355" spans="10:14">
      <c r="J355" s="416">
        <v>0.36494555672637874</v>
      </c>
      <c r="K355" s="419">
        <v>15</v>
      </c>
      <c r="M355" s="251"/>
      <c r="N355" s="239"/>
    </row>
    <row r="356" spans="10:14">
      <c r="J356" s="416">
        <v>0.36482369355657029</v>
      </c>
      <c r="K356" s="419">
        <v>9</v>
      </c>
      <c r="M356" s="251"/>
      <c r="N356" s="239"/>
    </row>
    <row r="357" spans="10:14">
      <c r="J357" s="416">
        <v>0.36407453530741202</v>
      </c>
      <c r="K357" s="419">
        <v>11</v>
      </c>
      <c r="M357" s="251"/>
      <c r="N357" s="239"/>
    </row>
    <row r="358" spans="10:14">
      <c r="J358" s="416">
        <v>0.36378772691836514</v>
      </c>
      <c r="K358" s="419">
        <v>11</v>
      </c>
      <c r="M358" s="251"/>
      <c r="N358" s="239"/>
    </row>
    <row r="359" spans="10:14">
      <c r="J359" s="416">
        <v>0.36350825677137782</v>
      </c>
      <c r="K359" s="419">
        <v>17</v>
      </c>
      <c r="M359" s="251"/>
      <c r="N359" s="239"/>
    </row>
    <row r="360" spans="10:14">
      <c r="J360" s="416">
        <v>0.36327088635010024</v>
      </c>
      <c r="K360" s="419">
        <v>9</v>
      </c>
      <c r="M360" s="251"/>
      <c r="N360" s="239"/>
    </row>
    <row r="361" spans="10:14">
      <c r="J361" s="416">
        <v>0.36301369863013705</v>
      </c>
      <c r="K361" s="419">
        <v>9</v>
      </c>
      <c r="M361" s="251"/>
      <c r="N361" s="239"/>
    </row>
    <row r="362" spans="10:14">
      <c r="J362" s="416">
        <v>0.36295457059696423</v>
      </c>
      <c r="K362" s="419">
        <v>16</v>
      </c>
      <c r="M362" s="251"/>
      <c r="N362" s="239"/>
    </row>
    <row r="363" spans="10:14">
      <c r="J363" s="416">
        <v>0.36242697890359932</v>
      </c>
      <c r="K363" s="419">
        <v>16</v>
      </c>
      <c r="M363" s="251"/>
      <c r="N363" s="239"/>
    </row>
    <row r="364" spans="10:14">
      <c r="J364" s="416">
        <v>0.36217737406295036</v>
      </c>
      <c r="K364" s="419">
        <v>12</v>
      </c>
      <c r="M364" s="251"/>
      <c r="N364" s="239"/>
    </row>
    <row r="365" spans="10:14">
      <c r="J365" s="416">
        <v>0.36179604261796044</v>
      </c>
      <c r="K365" s="419">
        <v>8</v>
      </c>
      <c r="M365" s="251"/>
      <c r="N365" s="239"/>
    </row>
    <row r="366" spans="10:14">
      <c r="J366" s="416">
        <v>0.3607242516489092</v>
      </c>
      <c r="K366" s="419">
        <v>15</v>
      </c>
      <c r="M366" s="251"/>
      <c r="N366" s="239"/>
    </row>
    <row r="367" spans="10:14">
      <c r="J367" s="416">
        <v>0.3606561412070034</v>
      </c>
      <c r="K367" s="419">
        <v>16</v>
      </c>
      <c r="M367" s="251"/>
      <c r="N367" s="239"/>
    </row>
    <row r="368" spans="10:14">
      <c r="J368" s="416">
        <v>0.36060257436307863</v>
      </c>
      <c r="K368" s="419">
        <v>11</v>
      </c>
      <c r="M368" s="251"/>
      <c r="N368" s="239"/>
    </row>
    <row r="369" spans="10:14">
      <c r="J369" s="416">
        <v>0.36055383147167119</v>
      </c>
      <c r="K369" s="419">
        <v>18</v>
      </c>
      <c r="M369" s="251"/>
      <c r="N369" s="239"/>
    </row>
    <row r="370" spans="10:14">
      <c r="J370" s="416">
        <v>0.36038051750380518</v>
      </c>
      <c r="K370" s="419">
        <v>9</v>
      </c>
      <c r="M370" s="251"/>
      <c r="N370" s="239"/>
    </row>
    <row r="371" spans="10:14">
      <c r="J371" s="416">
        <v>0.36002391824309632</v>
      </c>
      <c r="K371" s="419">
        <v>10</v>
      </c>
      <c r="M371" s="251"/>
      <c r="N371" s="239"/>
    </row>
    <row r="372" spans="10:14">
      <c r="J372" s="416">
        <v>0.35979854955680901</v>
      </c>
      <c r="K372" s="419">
        <v>10</v>
      </c>
      <c r="M372" s="251"/>
      <c r="N372" s="239"/>
    </row>
    <row r="373" spans="10:14">
      <c r="J373" s="416">
        <v>0.35966894977168951</v>
      </c>
      <c r="K373" s="419">
        <v>14</v>
      </c>
      <c r="M373" s="251"/>
      <c r="N373" s="239"/>
    </row>
    <row r="374" spans="10:14">
      <c r="J374" s="416">
        <v>0.35926561640191396</v>
      </c>
      <c r="K374" s="419">
        <v>17</v>
      </c>
      <c r="M374" s="251"/>
      <c r="N374" s="239"/>
    </row>
    <row r="375" spans="10:14">
      <c r="J375" s="416">
        <v>0.35920852359208516</v>
      </c>
      <c r="K375" s="419">
        <v>8</v>
      </c>
      <c r="M375" s="251"/>
      <c r="N375" s="239"/>
    </row>
    <row r="376" spans="10:14">
      <c r="J376" s="416">
        <v>0.35907707209077072</v>
      </c>
      <c r="K376" s="419">
        <v>16</v>
      </c>
      <c r="M376" s="251"/>
      <c r="N376" s="239"/>
    </row>
    <row r="377" spans="10:14">
      <c r="J377" s="416">
        <v>0.35886717700778936</v>
      </c>
      <c r="K377" s="419">
        <v>13</v>
      </c>
      <c r="M377" s="251"/>
      <c r="N377" s="239"/>
    </row>
    <row r="378" spans="10:14">
      <c r="J378" s="416">
        <v>0.35884931506849316</v>
      </c>
      <c r="K378" s="419">
        <v>15</v>
      </c>
      <c r="M378" s="251"/>
      <c r="N378" s="239"/>
    </row>
    <row r="379" spans="10:14">
      <c r="J379" s="416">
        <v>0.35873898127121345</v>
      </c>
      <c r="K379" s="419">
        <v>13</v>
      </c>
      <c r="M379" s="251"/>
      <c r="N379" s="239"/>
    </row>
    <row r="380" spans="10:14">
      <c r="J380" s="416">
        <v>0.35860121765601216</v>
      </c>
      <c r="K380" s="419">
        <v>5</v>
      </c>
      <c r="M380" s="251"/>
      <c r="N380" s="239"/>
    </row>
    <row r="381" spans="10:14">
      <c r="J381" s="416">
        <v>0.35836320115945919</v>
      </c>
      <c r="K381" s="419">
        <v>19</v>
      </c>
      <c r="M381" s="251"/>
      <c r="N381" s="239"/>
    </row>
    <row r="382" spans="10:14">
      <c r="J382" s="416">
        <v>0.35756862449489585</v>
      </c>
      <c r="K382" s="419">
        <v>13</v>
      </c>
      <c r="M382" s="251"/>
      <c r="N382" s="239"/>
    </row>
    <row r="383" spans="10:14">
      <c r="J383" s="416">
        <v>0.35742221582977052</v>
      </c>
      <c r="K383" s="419">
        <v>19</v>
      </c>
      <c r="M383" s="251"/>
      <c r="N383" s="239"/>
    </row>
    <row r="384" spans="10:14">
      <c r="J384" s="416">
        <v>0.35686921214328576</v>
      </c>
      <c r="K384" s="419">
        <v>11</v>
      </c>
      <c r="M384" s="251"/>
      <c r="N384" s="239"/>
    </row>
    <row r="385" spans="10:14">
      <c r="J385" s="416">
        <v>0.35596451578186739</v>
      </c>
      <c r="K385" s="419">
        <v>11</v>
      </c>
      <c r="M385" s="251"/>
      <c r="N385" s="239"/>
    </row>
    <row r="386" spans="10:14">
      <c r="J386" s="416">
        <v>0.35580548637055476</v>
      </c>
      <c r="K386" s="419">
        <v>13</v>
      </c>
      <c r="M386" s="251"/>
      <c r="N386" s="239"/>
    </row>
    <row r="387" spans="10:14">
      <c r="J387" s="416">
        <v>0.35562607209296715</v>
      </c>
      <c r="K387" s="419">
        <v>16</v>
      </c>
      <c r="M387" s="251"/>
      <c r="N387" s="239"/>
    </row>
    <row r="388" spans="10:14">
      <c r="J388" s="416">
        <v>0.35544520547945208</v>
      </c>
      <c r="K388" s="419">
        <v>16</v>
      </c>
      <c r="M388" s="251"/>
      <c r="N388" s="239"/>
    </row>
    <row r="389" spans="10:14">
      <c r="J389" s="416">
        <v>0.35516552511415517</v>
      </c>
      <c r="K389" s="419">
        <v>10</v>
      </c>
      <c r="M389" s="251"/>
      <c r="N389" s="239"/>
    </row>
    <row r="390" spans="10:14">
      <c r="J390" s="416">
        <v>0.35503995433789959</v>
      </c>
      <c r="K390" s="419">
        <v>11</v>
      </c>
      <c r="M390" s="251"/>
      <c r="N390" s="239"/>
    </row>
    <row r="391" spans="10:14">
      <c r="J391" s="416">
        <v>0.35484753057261326</v>
      </c>
      <c r="K391" s="419">
        <v>8</v>
      </c>
      <c r="M391" s="251"/>
      <c r="N391" s="239"/>
    </row>
    <row r="392" spans="10:14">
      <c r="J392" s="416">
        <v>0.35453711164831231</v>
      </c>
      <c r="K392" s="419">
        <v>19</v>
      </c>
      <c r="M392" s="251"/>
      <c r="N392" s="239"/>
    </row>
    <row r="393" spans="10:14">
      <c r="J393" s="416">
        <v>0.35436365173808099</v>
      </c>
      <c r="K393" s="419">
        <v>18</v>
      </c>
      <c r="M393" s="251"/>
      <c r="N393" s="239"/>
    </row>
    <row r="394" spans="10:14">
      <c r="J394" s="416">
        <v>0.35371756320302922</v>
      </c>
      <c r="K394" s="419">
        <v>10</v>
      </c>
      <c r="M394" s="251"/>
      <c r="N394" s="239"/>
    </row>
    <row r="395" spans="10:14">
      <c r="J395" s="416">
        <v>0.35309360730593609</v>
      </c>
      <c r="K395" s="419">
        <v>16</v>
      </c>
      <c r="M395" s="251"/>
      <c r="N395" s="239"/>
    </row>
    <row r="396" spans="10:14">
      <c r="J396" s="416">
        <v>0.35291944979055812</v>
      </c>
      <c r="K396" s="419">
        <v>19</v>
      </c>
      <c r="M396" s="251"/>
      <c r="N396" s="239"/>
    </row>
    <row r="397" spans="10:14">
      <c r="J397" s="416">
        <v>0.35273972602739717</v>
      </c>
      <c r="K397" s="419">
        <v>11</v>
      </c>
      <c r="M397" s="251"/>
      <c r="N397" s="239"/>
    </row>
    <row r="398" spans="10:14">
      <c r="J398" s="416">
        <v>0.35264716771566085</v>
      </c>
      <c r="K398" s="419">
        <v>13</v>
      </c>
      <c r="M398" s="251"/>
      <c r="N398" s="239"/>
    </row>
    <row r="399" spans="10:14">
      <c r="J399" s="416">
        <v>0.35248706240487065</v>
      </c>
      <c r="K399" s="419">
        <v>14</v>
      </c>
      <c r="M399" s="251"/>
      <c r="N399" s="239"/>
    </row>
    <row r="400" spans="10:14">
      <c r="J400" s="416">
        <v>0.35216351380734945</v>
      </c>
      <c r="K400" s="419">
        <v>10</v>
      </c>
      <c r="M400" s="251"/>
      <c r="N400" s="239"/>
    </row>
    <row r="401" spans="10:14">
      <c r="J401" s="416">
        <v>0.35206240487062407</v>
      </c>
      <c r="K401" s="419">
        <v>6</v>
      </c>
      <c r="M401" s="251"/>
      <c r="N401" s="239"/>
    </row>
    <row r="402" spans="10:14">
      <c r="J402" s="416">
        <v>0.35186358447488586</v>
      </c>
      <c r="K402" s="419">
        <v>13</v>
      </c>
      <c r="M402" s="251"/>
      <c r="N402" s="239"/>
    </row>
    <row r="403" spans="10:14">
      <c r="J403" s="416">
        <v>0.35154341974242803</v>
      </c>
      <c r="K403" s="419">
        <v>12</v>
      </c>
      <c r="M403" s="251"/>
      <c r="N403" s="239"/>
    </row>
    <row r="404" spans="10:14">
      <c r="J404" s="416">
        <v>0.35049817397768135</v>
      </c>
      <c r="K404" s="419">
        <v>8</v>
      </c>
      <c r="M404" s="251"/>
      <c r="N404" s="239"/>
    </row>
    <row r="405" spans="10:14">
      <c r="J405" s="416">
        <v>0.34997146118721462</v>
      </c>
      <c r="K405" s="419">
        <v>6</v>
      </c>
      <c r="M405" s="251"/>
      <c r="N405" s="239"/>
    </row>
    <row r="406" spans="10:14">
      <c r="J406" s="416">
        <v>0.3499402043922592</v>
      </c>
      <c r="K406" s="419">
        <v>15</v>
      </c>
      <c r="M406" s="251"/>
      <c r="N406" s="239"/>
    </row>
    <row r="407" spans="10:14">
      <c r="J407" s="416">
        <v>0.34978691019786912</v>
      </c>
      <c r="K407" s="419">
        <v>8</v>
      </c>
      <c r="M407" s="251"/>
      <c r="N407" s="239"/>
    </row>
    <row r="408" spans="10:14">
      <c r="J408" s="416">
        <v>0.34966651371495644</v>
      </c>
      <c r="K408" s="419">
        <v>18</v>
      </c>
      <c r="M408" s="251"/>
      <c r="N408" s="239"/>
    </row>
    <row r="409" spans="10:14">
      <c r="J409" s="416">
        <v>0.34944698703279936</v>
      </c>
      <c r="K409" s="419">
        <v>19</v>
      </c>
      <c r="M409" s="251"/>
      <c r="N409" s="239"/>
    </row>
    <row r="410" spans="10:14">
      <c r="J410" s="416">
        <v>0.34941502009553277</v>
      </c>
      <c r="K410" s="419">
        <v>1</v>
      </c>
      <c r="M410" s="251"/>
      <c r="N410" s="239"/>
    </row>
    <row r="411" spans="10:14">
      <c r="J411" s="416">
        <v>0.34871860730593607</v>
      </c>
      <c r="K411" s="419">
        <v>14</v>
      </c>
      <c r="M411" s="251"/>
      <c r="N411" s="239"/>
    </row>
    <row r="412" spans="10:14">
      <c r="J412" s="416">
        <v>0.34829189920514125</v>
      </c>
      <c r="K412" s="419">
        <v>10</v>
      </c>
      <c r="M412" s="251"/>
      <c r="N412" s="239"/>
    </row>
    <row r="413" spans="10:14">
      <c r="J413" s="416">
        <v>0.3480771701176002</v>
      </c>
      <c r="K413" s="419">
        <v>11</v>
      </c>
      <c r="M413" s="251"/>
      <c r="N413" s="239"/>
    </row>
    <row r="414" spans="10:14">
      <c r="J414" s="416">
        <v>0.34806397306397308</v>
      </c>
      <c r="K414" s="419">
        <v>10</v>
      </c>
      <c r="M414" s="251"/>
      <c r="N414" s="239"/>
    </row>
    <row r="415" spans="10:14">
      <c r="J415" s="416">
        <v>0.34769152714358192</v>
      </c>
      <c r="K415" s="419">
        <v>8</v>
      </c>
      <c r="M415" s="251"/>
      <c r="N415" s="239"/>
    </row>
    <row r="416" spans="10:14">
      <c r="J416" s="416">
        <v>0.34714611872146117</v>
      </c>
      <c r="K416" s="419">
        <v>11</v>
      </c>
      <c r="M416" s="251"/>
      <c r="N416" s="239"/>
    </row>
    <row r="417" spans="10:14">
      <c r="J417" s="416">
        <v>0.34706763698630133</v>
      </c>
      <c r="K417" s="419">
        <v>11</v>
      </c>
      <c r="M417" s="251"/>
      <c r="N417" s="239"/>
    </row>
    <row r="418" spans="10:14">
      <c r="J418" s="416">
        <v>0.3465476684654768</v>
      </c>
      <c r="K418" s="419">
        <v>10</v>
      </c>
      <c r="M418" s="251"/>
      <c r="N418" s="239"/>
    </row>
    <row r="419" spans="10:14">
      <c r="J419" s="416">
        <v>0.34648893328259767</v>
      </c>
      <c r="K419" s="419">
        <v>11</v>
      </c>
      <c r="M419" s="251"/>
      <c r="N419" s="239"/>
    </row>
    <row r="420" spans="10:14">
      <c r="J420" s="416">
        <v>0.34626802596458722</v>
      </c>
      <c r="K420" s="419">
        <v>16</v>
      </c>
      <c r="M420" s="251"/>
      <c r="N420" s="239"/>
    </row>
    <row r="421" spans="10:14">
      <c r="J421" s="416">
        <v>0.3462584534765778</v>
      </c>
      <c r="K421" s="419">
        <v>19</v>
      </c>
      <c r="M421" s="251"/>
      <c r="N421" s="239"/>
    </row>
    <row r="422" spans="10:14">
      <c r="J422" s="416">
        <v>0.3462557077625571</v>
      </c>
      <c r="K422" s="419">
        <v>16</v>
      </c>
      <c r="M422" s="251"/>
      <c r="N422" s="239"/>
    </row>
    <row r="423" spans="10:14">
      <c r="J423" s="416">
        <v>0.34602739726027398</v>
      </c>
      <c r="K423" s="419">
        <v>8</v>
      </c>
      <c r="M423" s="251"/>
      <c r="N423" s="239"/>
    </row>
    <row r="424" spans="10:14">
      <c r="J424" s="416">
        <v>0.34568846965206007</v>
      </c>
      <c r="K424" s="419">
        <v>19</v>
      </c>
      <c r="M424" s="251"/>
      <c r="N424" s="239"/>
    </row>
    <row r="425" spans="10:14">
      <c r="J425" s="416">
        <v>0.34543625817598422</v>
      </c>
      <c r="K425" s="419">
        <v>17</v>
      </c>
      <c r="M425" s="251"/>
      <c r="N425" s="239"/>
    </row>
    <row r="426" spans="10:14">
      <c r="J426" s="416">
        <v>0.34543378995433788</v>
      </c>
      <c r="K426" s="419">
        <v>16</v>
      </c>
      <c r="M426" s="251"/>
      <c r="N426" s="239"/>
    </row>
    <row r="427" spans="10:14">
      <c r="J427" s="416">
        <v>0.34517035475939584</v>
      </c>
      <c r="K427" s="419">
        <v>10</v>
      </c>
      <c r="M427" s="251"/>
      <c r="N427" s="239"/>
    </row>
    <row r="428" spans="10:14">
      <c r="J428" s="416">
        <v>0.3451152244738796</v>
      </c>
      <c r="K428" s="419">
        <v>19</v>
      </c>
      <c r="M428" s="251"/>
      <c r="N428" s="239"/>
    </row>
    <row r="429" spans="10:14">
      <c r="J429" s="416">
        <v>0.34480230906675219</v>
      </c>
      <c r="K429" s="419">
        <v>6</v>
      </c>
      <c r="M429" s="251"/>
      <c r="N429" s="239"/>
    </row>
    <row r="430" spans="10:14">
      <c r="J430" s="416">
        <v>0.34473515981735153</v>
      </c>
      <c r="K430" s="419">
        <v>4</v>
      </c>
      <c r="M430" s="251"/>
      <c r="N430" s="239"/>
    </row>
    <row r="431" spans="10:14">
      <c r="J431" s="416">
        <v>0.34430212847229341</v>
      </c>
      <c r="K431" s="419">
        <v>18</v>
      </c>
      <c r="M431" s="251"/>
      <c r="N431" s="239"/>
    </row>
    <row r="432" spans="10:14">
      <c r="J432" s="416">
        <v>0.3441169957697654</v>
      </c>
      <c r="K432" s="419">
        <v>10</v>
      </c>
      <c r="M432" s="251"/>
      <c r="N432" s="239"/>
    </row>
    <row r="433" spans="10:14">
      <c r="J433" s="416">
        <v>0.34385393765150252</v>
      </c>
      <c r="K433" s="419">
        <v>13</v>
      </c>
      <c r="M433" s="251"/>
      <c r="N433" s="239"/>
    </row>
    <row r="434" spans="10:14">
      <c r="J434" s="416">
        <v>0.34272402968036531</v>
      </c>
      <c r="K434" s="419">
        <v>17</v>
      </c>
      <c r="M434" s="251"/>
      <c r="N434" s="239"/>
    </row>
    <row r="435" spans="10:14">
      <c r="J435" s="416">
        <v>0.34218787924155081</v>
      </c>
      <c r="K435" s="419">
        <v>8</v>
      </c>
      <c r="M435" s="251"/>
      <c r="N435" s="239"/>
    </row>
    <row r="436" spans="10:14">
      <c r="J436" s="416">
        <v>0.34215046749293326</v>
      </c>
      <c r="K436" s="419">
        <v>19</v>
      </c>
      <c r="M436" s="251"/>
      <c r="N436" s="239"/>
    </row>
    <row r="437" spans="10:14">
      <c r="J437" s="416">
        <v>0.34117609529798848</v>
      </c>
      <c r="K437" s="419">
        <v>17</v>
      </c>
      <c r="M437" s="251"/>
      <c r="N437" s="239"/>
    </row>
    <row r="438" spans="10:14">
      <c r="J438" s="416">
        <v>0.34028196347031964</v>
      </c>
      <c r="K438" s="419">
        <v>11</v>
      </c>
      <c r="M438" s="251"/>
      <c r="N438" s="239"/>
    </row>
    <row r="439" spans="10:14">
      <c r="J439" s="416">
        <v>0.34001811340974741</v>
      </c>
      <c r="K439" s="419">
        <v>17</v>
      </c>
      <c r="M439" s="251"/>
      <c r="N439" s="239"/>
    </row>
    <row r="440" spans="10:14">
      <c r="J440" s="416">
        <v>0.33999531670764549</v>
      </c>
      <c r="K440" s="419">
        <v>9</v>
      </c>
      <c r="M440" s="251"/>
      <c r="N440" s="239"/>
    </row>
    <row r="441" spans="10:14">
      <c r="J441" s="416">
        <v>0.33973179588069552</v>
      </c>
      <c r="K441" s="419">
        <v>10</v>
      </c>
      <c r="M441" s="251"/>
      <c r="N441" s="239"/>
    </row>
    <row r="442" spans="10:14">
      <c r="J442" s="416">
        <v>0.33949771689497715</v>
      </c>
      <c r="K442" s="419">
        <v>15</v>
      </c>
      <c r="M442" s="251"/>
      <c r="N442" s="239"/>
    </row>
    <row r="443" spans="10:14">
      <c r="J443" s="416">
        <v>0.33918301980362836</v>
      </c>
      <c r="K443" s="419">
        <v>14</v>
      </c>
      <c r="M443" s="251"/>
      <c r="N443" s="239"/>
    </row>
    <row r="444" spans="10:14">
      <c r="J444" s="416">
        <v>0.33904109589041098</v>
      </c>
      <c r="K444" s="419">
        <v>5</v>
      </c>
      <c r="M444" s="251"/>
      <c r="N444" s="239"/>
    </row>
    <row r="445" spans="10:14">
      <c r="J445" s="416">
        <v>0.33901166460102627</v>
      </c>
      <c r="K445" s="419">
        <v>19</v>
      </c>
      <c r="M445" s="251"/>
      <c r="N445" s="239"/>
    </row>
    <row r="446" spans="10:14">
      <c r="J446" s="416">
        <v>0.33783828934179755</v>
      </c>
      <c r="K446" s="419">
        <v>15</v>
      </c>
      <c r="M446" s="251"/>
      <c r="N446" s="239"/>
    </row>
    <row r="447" spans="10:14">
      <c r="J447" s="416">
        <v>0.3373893805309735</v>
      </c>
      <c r="K447" s="419">
        <v>19</v>
      </c>
      <c r="M447" s="251"/>
      <c r="N447" s="239"/>
    </row>
    <row r="448" spans="10:14">
      <c r="J448" s="416">
        <v>0.33699771689497715</v>
      </c>
      <c r="K448" s="419">
        <v>7</v>
      </c>
      <c r="M448" s="251"/>
      <c r="N448" s="239"/>
    </row>
    <row r="449" spans="10:14">
      <c r="J449" s="416">
        <v>0.33687214611872146</v>
      </c>
      <c r="K449" s="419">
        <v>11</v>
      </c>
      <c r="M449" s="251"/>
      <c r="N449" s="239"/>
    </row>
    <row r="450" spans="10:14">
      <c r="J450" s="416">
        <v>0.33660215988983105</v>
      </c>
      <c r="K450" s="419">
        <v>9</v>
      </c>
      <c r="M450" s="251"/>
      <c r="N450" s="239"/>
    </row>
    <row r="451" spans="10:14">
      <c r="J451" s="416">
        <v>0.33591843088418433</v>
      </c>
      <c r="K451" s="419">
        <v>14</v>
      </c>
      <c r="M451" s="251"/>
      <c r="N451" s="239"/>
    </row>
    <row r="452" spans="10:14">
      <c r="J452" s="416">
        <v>0.33570425008781174</v>
      </c>
      <c r="K452" s="419">
        <v>15</v>
      </c>
      <c r="M452" s="251"/>
      <c r="N452" s="239"/>
    </row>
    <row r="453" spans="10:14">
      <c r="J453" s="416">
        <v>0.33549974632166413</v>
      </c>
      <c r="K453" s="419">
        <v>10</v>
      </c>
      <c r="M453" s="251"/>
      <c r="N453" s="239"/>
    </row>
    <row r="454" spans="10:14">
      <c r="J454" s="416">
        <v>0.33532060410357217</v>
      </c>
      <c r="K454" s="419">
        <v>8</v>
      </c>
      <c r="M454" s="251"/>
      <c r="N454" s="239"/>
    </row>
    <row r="455" spans="10:14">
      <c r="J455" s="416">
        <v>0.33527884092154092</v>
      </c>
      <c r="K455" s="419">
        <v>19</v>
      </c>
      <c r="M455" s="251"/>
      <c r="N455" s="239"/>
    </row>
    <row r="456" spans="10:14">
      <c r="J456" s="416">
        <v>0.33485540334855396</v>
      </c>
      <c r="K456" s="419">
        <v>9</v>
      </c>
      <c r="M456" s="251"/>
      <c r="N456" s="239"/>
    </row>
    <row r="457" spans="10:14">
      <c r="J457" s="416">
        <v>0.33475739126424059</v>
      </c>
      <c r="K457" s="419">
        <v>8</v>
      </c>
      <c r="M457" s="251"/>
      <c r="N457" s="239"/>
    </row>
    <row r="458" spans="10:14">
      <c r="J458" s="416">
        <v>0.33473339614892128</v>
      </c>
      <c r="K458" s="419">
        <v>11</v>
      </c>
      <c r="M458" s="251"/>
      <c r="N458" s="239"/>
    </row>
    <row r="459" spans="10:14">
      <c r="J459" s="416">
        <v>0.33436351486802524</v>
      </c>
      <c r="K459" s="419">
        <v>11</v>
      </c>
      <c r="M459" s="251"/>
      <c r="N459" s="239"/>
    </row>
    <row r="460" spans="10:14">
      <c r="J460" s="416">
        <v>0.33386071724211586</v>
      </c>
      <c r="K460" s="419">
        <v>14</v>
      </c>
      <c r="M460" s="251"/>
      <c r="N460" s="239"/>
    </row>
    <row r="461" spans="10:14">
      <c r="J461" s="416">
        <v>0.33385844748858445</v>
      </c>
      <c r="K461" s="419">
        <v>16</v>
      </c>
      <c r="M461" s="251"/>
      <c r="N461" s="239"/>
    </row>
    <row r="462" spans="10:14">
      <c r="J462" s="416">
        <v>0.33381427052216711</v>
      </c>
      <c r="K462" s="419">
        <v>17</v>
      </c>
      <c r="M462" s="251"/>
      <c r="N462" s="239"/>
    </row>
    <row r="463" spans="10:14">
      <c r="J463" s="416">
        <v>0.33349505327245055</v>
      </c>
      <c r="K463" s="419">
        <v>10</v>
      </c>
      <c r="M463" s="251"/>
      <c r="N463" s="239"/>
    </row>
    <row r="464" spans="10:14">
      <c r="J464" s="416">
        <v>0.33340468036529691</v>
      </c>
      <c r="K464" s="419">
        <v>9</v>
      </c>
      <c r="M464" s="251"/>
      <c r="N464" s="239"/>
    </row>
    <row r="465" spans="10:14">
      <c r="J465" s="416">
        <v>0.3332323797098749</v>
      </c>
      <c r="K465" s="419">
        <v>6</v>
      </c>
      <c r="M465" s="251"/>
      <c r="N465" s="239"/>
    </row>
    <row r="466" spans="10:14">
      <c r="J466" s="416">
        <v>0.33314921196052438</v>
      </c>
      <c r="K466" s="419">
        <v>1</v>
      </c>
      <c r="M466" s="251"/>
      <c r="N466" s="239"/>
    </row>
    <row r="467" spans="10:14">
      <c r="J467" s="416">
        <v>0.33288609495214866</v>
      </c>
      <c r="K467" s="419">
        <v>11</v>
      </c>
      <c r="M467" s="251"/>
      <c r="N467" s="239"/>
    </row>
    <row r="468" spans="10:14">
      <c r="J468" s="416">
        <v>0.33277985332779864</v>
      </c>
      <c r="K468" s="419">
        <v>4</v>
      </c>
      <c r="M468" s="251"/>
      <c r="N468" s="239"/>
    </row>
    <row r="469" spans="10:14">
      <c r="J469" s="416">
        <v>0.33149533080994148</v>
      </c>
      <c r="K469" s="419">
        <v>18</v>
      </c>
      <c r="M469" s="251"/>
      <c r="N469" s="239"/>
    </row>
    <row r="470" spans="10:14">
      <c r="J470" s="416">
        <v>0.3314759322678843</v>
      </c>
      <c r="K470" s="419">
        <v>7</v>
      </c>
      <c r="M470" s="251"/>
      <c r="N470" s="239"/>
    </row>
    <row r="471" spans="10:14">
      <c r="J471" s="416">
        <v>0.33106814505395488</v>
      </c>
      <c r="K471" s="419">
        <v>17</v>
      </c>
      <c r="M471" s="251"/>
      <c r="N471" s="239"/>
    </row>
    <row r="472" spans="10:14">
      <c r="J472" s="416">
        <v>0.33059741248097413</v>
      </c>
      <c r="K472" s="419">
        <v>11</v>
      </c>
      <c r="M472" s="251"/>
      <c r="N472" s="239"/>
    </row>
    <row r="473" spans="10:14">
      <c r="J473" s="416">
        <v>0.33012512685716955</v>
      </c>
      <c r="K473" s="419">
        <v>11</v>
      </c>
      <c r="M473" s="251"/>
      <c r="N473" s="239"/>
    </row>
    <row r="474" spans="10:14">
      <c r="J474" s="416">
        <v>0.32996959197842396</v>
      </c>
      <c r="K474" s="419">
        <v>12</v>
      </c>
      <c r="M474" s="251"/>
      <c r="N474" s="239"/>
    </row>
    <row r="475" spans="10:14">
      <c r="J475" s="416">
        <v>0.32987587741825036</v>
      </c>
      <c r="K475" s="419">
        <v>19</v>
      </c>
      <c r="M475" s="251"/>
      <c r="N475" s="239"/>
    </row>
    <row r="476" spans="10:14">
      <c r="J476" s="416">
        <v>0.32955698537890304</v>
      </c>
      <c r="K476" s="419">
        <v>14</v>
      </c>
      <c r="M476" s="251"/>
      <c r="N476" s="239"/>
    </row>
    <row r="477" spans="10:14">
      <c r="J477" s="416">
        <v>0.32944063926940637</v>
      </c>
      <c r="K477" s="419">
        <v>10</v>
      </c>
      <c r="M477" s="251"/>
      <c r="N477" s="239"/>
    </row>
    <row r="478" spans="10:14">
      <c r="J478" s="416">
        <v>0.32906461879064614</v>
      </c>
      <c r="K478" s="419">
        <v>8</v>
      </c>
      <c r="M478" s="251"/>
      <c r="N478" s="239"/>
    </row>
    <row r="479" spans="10:14">
      <c r="J479" s="416">
        <v>0.32900830988730534</v>
      </c>
      <c r="K479" s="419">
        <v>18</v>
      </c>
      <c r="M479" s="251"/>
      <c r="N479" s="239"/>
    </row>
    <row r="480" spans="10:14">
      <c r="J480" s="416">
        <v>0.32841324200913236</v>
      </c>
      <c r="K480" s="419">
        <v>11</v>
      </c>
      <c r="M480" s="251"/>
      <c r="N480" s="239"/>
    </row>
    <row r="481" spans="10:14">
      <c r="J481" s="416">
        <v>0.32828372512542986</v>
      </c>
      <c r="K481" s="419">
        <v>11</v>
      </c>
      <c r="M481" s="251"/>
      <c r="N481" s="239"/>
    </row>
    <row r="482" spans="10:14">
      <c r="J482" s="416">
        <v>0.32825410415307676</v>
      </c>
      <c r="K482" s="419">
        <v>9</v>
      </c>
      <c r="M482" s="251"/>
      <c r="N482" s="239"/>
    </row>
    <row r="483" spans="10:14">
      <c r="J483" s="416">
        <v>0.32784246575342468</v>
      </c>
      <c r="K483" s="419">
        <v>13</v>
      </c>
      <c r="M483" s="251"/>
      <c r="N483" s="239"/>
    </row>
    <row r="484" spans="10:14">
      <c r="J484" s="416">
        <v>0.32742009132420091</v>
      </c>
      <c r="K484" s="419">
        <v>14</v>
      </c>
      <c r="M484" s="251"/>
      <c r="N484" s="239"/>
    </row>
    <row r="485" spans="10:14">
      <c r="J485" s="416">
        <v>0.32733017688986377</v>
      </c>
      <c r="K485" s="419">
        <v>4</v>
      </c>
      <c r="M485" s="251"/>
      <c r="N485" s="239"/>
    </row>
    <row r="486" spans="10:14">
      <c r="J486" s="416">
        <v>0.327325256025009</v>
      </c>
      <c r="K486" s="419">
        <v>13</v>
      </c>
      <c r="M486" s="251"/>
      <c r="N486" s="239"/>
    </row>
    <row r="487" spans="10:14">
      <c r="J487" s="416">
        <v>0.32723669025038893</v>
      </c>
      <c r="K487" s="419">
        <v>11</v>
      </c>
      <c r="M487" s="251"/>
      <c r="N487" s="239"/>
    </row>
    <row r="488" spans="10:14">
      <c r="J488" s="416">
        <v>0.32717003696455749</v>
      </c>
      <c r="K488" s="419">
        <v>11</v>
      </c>
      <c r="M488" s="251"/>
      <c r="N488" s="239"/>
    </row>
    <row r="489" spans="10:14">
      <c r="J489" s="416">
        <v>0.32663622526636221</v>
      </c>
      <c r="K489" s="419">
        <v>1</v>
      </c>
      <c r="M489" s="251"/>
      <c r="N489" s="239"/>
    </row>
    <row r="490" spans="10:14">
      <c r="J490" s="416">
        <v>0.32655060882800618</v>
      </c>
      <c r="K490" s="419">
        <v>10</v>
      </c>
      <c r="M490" s="251"/>
      <c r="N490" s="239"/>
    </row>
    <row r="491" spans="10:14">
      <c r="J491" s="416">
        <v>0.32648401826484025</v>
      </c>
      <c r="K491" s="419">
        <v>4</v>
      </c>
      <c r="M491" s="251"/>
      <c r="N491" s="239"/>
    </row>
    <row r="492" spans="10:14">
      <c r="J492" s="416">
        <v>0.32590780604479236</v>
      </c>
      <c r="K492" s="419">
        <v>11</v>
      </c>
      <c r="M492" s="251"/>
      <c r="N492" s="239"/>
    </row>
    <row r="493" spans="10:14">
      <c r="J493" s="416">
        <v>0.32585441257370668</v>
      </c>
      <c r="K493" s="419">
        <v>13</v>
      </c>
      <c r="M493" s="251"/>
      <c r="N493" s="239"/>
    </row>
    <row r="494" spans="10:14">
      <c r="J494" s="416">
        <v>0.32579679601716532</v>
      </c>
      <c r="K494" s="419">
        <v>15</v>
      </c>
      <c r="M494" s="251"/>
      <c r="N494" s="239"/>
    </row>
    <row r="495" spans="10:14">
      <c r="J495" s="416">
        <v>0.32479948580636697</v>
      </c>
      <c r="K495" s="419">
        <v>19</v>
      </c>
      <c r="M495" s="251"/>
      <c r="N495" s="239"/>
    </row>
    <row r="496" spans="10:14">
      <c r="J496" s="416">
        <v>0.32454364526892854</v>
      </c>
      <c r="K496" s="419">
        <v>6</v>
      </c>
      <c r="M496" s="251"/>
      <c r="N496" s="239"/>
    </row>
    <row r="497" spans="10:14">
      <c r="J497" s="416">
        <v>0.32427226027397255</v>
      </c>
      <c r="K497" s="419">
        <v>11</v>
      </c>
      <c r="M497" s="251"/>
      <c r="N497" s="239"/>
    </row>
    <row r="498" spans="10:14">
      <c r="J498" s="416">
        <v>0.32359462201927958</v>
      </c>
      <c r="K498" s="419">
        <v>18</v>
      </c>
      <c r="M498" s="251"/>
      <c r="N498" s="239"/>
    </row>
    <row r="499" spans="10:14">
      <c r="J499" s="416">
        <v>0.32289348296291648</v>
      </c>
      <c r="K499" s="419">
        <v>7</v>
      </c>
      <c r="M499" s="251"/>
      <c r="N499" s="239"/>
    </row>
    <row r="500" spans="10:14">
      <c r="J500" s="416">
        <v>0.32276128868594622</v>
      </c>
      <c r="K500" s="419">
        <v>6</v>
      </c>
      <c r="M500" s="251"/>
      <c r="N500" s="239"/>
    </row>
    <row r="501" spans="10:14">
      <c r="J501" s="416">
        <v>0.32234944556350431</v>
      </c>
      <c r="K501" s="419">
        <v>6</v>
      </c>
      <c r="M501" s="251"/>
      <c r="N501" s="239"/>
    </row>
    <row r="502" spans="10:14">
      <c r="J502" s="416">
        <v>0.32230723415952717</v>
      </c>
      <c r="K502" s="419">
        <v>15</v>
      </c>
      <c r="M502" s="251"/>
      <c r="N502" s="239"/>
    </row>
    <row r="503" spans="10:14">
      <c r="J503" s="416">
        <v>0.32191780821917815</v>
      </c>
      <c r="K503" s="419">
        <v>11</v>
      </c>
      <c r="M503" s="251"/>
      <c r="N503" s="239"/>
    </row>
    <row r="504" spans="10:14">
      <c r="J504" s="416">
        <v>0.3210131391340445</v>
      </c>
      <c r="K504" s="419">
        <v>9</v>
      </c>
      <c r="M504" s="251"/>
      <c r="N504" s="239"/>
    </row>
    <row r="505" spans="10:14">
      <c r="J505" s="416">
        <v>0.32011669203450022</v>
      </c>
      <c r="K505" s="419">
        <v>8</v>
      </c>
      <c r="M505" s="251"/>
      <c r="N505" s="239"/>
    </row>
    <row r="506" spans="10:14">
      <c r="J506" s="416">
        <v>0.31959650452801136</v>
      </c>
      <c r="K506" s="419">
        <v>18</v>
      </c>
      <c r="M506" s="251"/>
      <c r="N506" s="239"/>
    </row>
    <row r="507" spans="10:14">
      <c r="J507" s="416">
        <v>0.31948323568268638</v>
      </c>
      <c r="K507" s="419">
        <v>11</v>
      </c>
      <c r="M507" s="251"/>
      <c r="N507" s="239"/>
    </row>
    <row r="508" spans="10:14">
      <c r="J508" s="416">
        <v>0.31910620666328454</v>
      </c>
      <c r="K508" s="419">
        <v>2</v>
      </c>
      <c r="M508" s="251"/>
      <c r="N508" s="239"/>
    </row>
    <row r="509" spans="10:14">
      <c r="J509" s="416">
        <v>0.31896360868963608</v>
      </c>
      <c r="K509" s="419">
        <v>14</v>
      </c>
      <c r="M509" s="251"/>
      <c r="N509" s="239"/>
    </row>
    <row r="510" spans="10:14">
      <c r="J510" s="416">
        <v>0.31871345029239767</v>
      </c>
      <c r="K510" s="419">
        <v>5</v>
      </c>
      <c r="M510" s="251"/>
      <c r="N510" s="239"/>
    </row>
    <row r="511" spans="10:14">
      <c r="J511" s="416">
        <v>0.3182777818304397</v>
      </c>
      <c r="K511" s="419">
        <v>19</v>
      </c>
      <c r="M511" s="251"/>
      <c r="N511" s="239"/>
    </row>
    <row r="512" spans="10:14">
      <c r="J512" s="416">
        <v>0.31816155686018693</v>
      </c>
      <c r="K512" s="419">
        <v>9</v>
      </c>
      <c r="M512" s="251"/>
      <c r="N512" s="239"/>
    </row>
    <row r="513" spans="10:14">
      <c r="J513" s="416">
        <v>0.31718656814943297</v>
      </c>
      <c r="K513" s="419">
        <v>12</v>
      </c>
      <c r="M513" s="251"/>
      <c r="N513" s="239"/>
    </row>
    <row r="514" spans="10:14">
      <c r="J514" s="416">
        <v>0.31670695675530486</v>
      </c>
      <c r="K514" s="419">
        <v>11</v>
      </c>
      <c r="M514" s="251"/>
      <c r="N514" s="239"/>
    </row>
    <row r="515" spans="10:14">
      <c r="J515" s="416">
        <v>0.31669203450025368</v>
      </c>
      <c r="K515" s="419">
        <v>11</v>
      </c>
      <c r="M515" s="251"/>
      <c r="N515" s="239"/>
    </row>
    <row r="516" spans="10:14">
      <c r="J516" s="416">
        <v>0.31649906042305509</v>
      </c>
      <c r="K516" s="419">
        <v>3</v>
      </c>
      <c r="M516" s="251"/>
      <c r="N516" s="239"/>
    </row>
    <row r="517" spans="10:14">
      <c r="J517" s="416">
        <v>0.31632963687758209</v>
      </c>
      <c r="K517" s="419">
        <v>11</v>
      </c>
      <c r="M517" s="251"/>
      <c r="N517" s="239"/>
    </row>
    <row r="518" spans="10:14">
      <c r="J518" s="416">
        <v>0.31599308392747461</v>
      </c>
      <c r="K518" s="419">
        <v>11</v>
      </c>
      <c r="M518" s="251"/>
      <c r="N518" s="239"/>
    </row>
    <row r="519" spans="10:14">
      <c r="J519" s="416">
        <v>0.3158637747336378</v>
      </c>
      <c r="K519" s="419">
        <v>9</v>
      </c>
      <c r="M519" s="251"/>
      <c r="N519" s="239"/>
    </row>
    <row r="520" spans="10:14">
      <c r="J520" s="416">
        <v>0.31502228745379435</v>
      </c>
      <c r="K520" s="419">
        <v>6</v>
      </c>
      <c r="M520" s="251"/>
      <c r="N520" s="239"/>
    </row>
    <row r="521" spans="10:14">
      <c r="J521" s="416">
        <v>0.31492302368242958</v>
      </c>
      <c r="K521" s="419">
        <v>8</v>
      </c>
      <c r="M521" s="251"/>
      <c r="N521" s="239"/>
    </row>
    <row r="522" spans="10:14">
      <c r="J522" s="416">
        <v>0.3143354962749339</v>
      </c>
      <c r="K522" s="419">
        <v>11</v>
      </c>
      <c r="M522" s="251"/>
      <c r="N522" s="239"/>
    </row>
    <row r="523" spans="10:14">
      <c r="J523" s="416">
        <v>0.31428082191780821</v>
      </c>
      <c r="K523" s="419">
        <v>13</v>
      </c>
      <c r="M523" s="251"/>
      <c r="N523" s="239"/>
    </row>
    <row r="524" spans="10:14">
      <c r="J524" s="416">
        <v>0.31415037618420832</v>
      </c>
      <c r="K524" s="419">
        <v>19</v>
      </c>
      <c r="M524" s="251"/>
      <c r="N524" s="239"/>
    </row>
    <row r="525" spans="10:14">
      <c r="J525" s="416">
        <v>0.31336308288363085</v>
      </c>
      <c r="K525" s="419">
        <v>8</v>
      </c>
      <c r="M525" s="251"/>
      <c r="N525" s="239"/>
    </row>
    <row r="526" spans="10:14">
      <c r="J526" s="416">
        <v>0.31292375812923762</v>
      </c>
      <c r="K526" s="419">
        <v>4</v>
      </c>
      <c r="M526" s="251"/>
      <c r="N526" s="239"/>
    </row>
    <row r="527" spans="10:14">
      <c r="J527" s="416">
        <v>0.31273465246067988</v>
      </c>
      <c r="K527" s="419">
        <v>8</v>
      </c>
      <c r="M527" s="251"/>
      <c r="N527" s="239"/>
    </row>
    <row r="528" spans="10:14">
      <c r="J528" s="416">
        <v>0.31250682746717362</v>
      </c>
      <c r="K528" s="419">
        <v>1</v>
      </c>
      <c r="M528" s="251"/>
      <c r="N528" s="239"/>
    </row>
    <row r="529" spans="10:14">
      <c r="J529" s="416">
        <v>0.3124421613394216</v>
      </c>
      <c r="K529" s="419">
        <v>10</v>
      </c>
      <c r="M529" s="251"/>
      <c r="N529" s="239"/>
    </row>
    <row r="530" spans="10:14">
      <c r="J530" s="416">
        <v>0.31218487353724905</v>
      </c>
      <c r="K530" s="419">
        <v>18</v>
      </c>
      <c r="M530" s="251"/>
      <c r="N530" s="239"/>
    </row>
    <row r="531" spans="10:14">
      <c r="J531" s="416">
        <v>0.31171078207312386</v>
      </c>
      <c r="K531" s="419">
        <v>8</v>
      </c>
      <c r="M531" s="251"/>
      <c r="N531" s="239"/>
    </row>
    <row r="532" spans="10:14">
      <c r="J532" s="416">
        <v>0.31168534661685349</v>
      </c>
      <c r="K532" s="419">
        <v>6</v>
      </c>
      <c r="M532" s="251"/>
      <c r="N532" s="239"/>
    </row>
    <row r="533" spans="10:14">
      <c r="J533" s="416">
        <v>0.31118981283468783</v>
      </c>
      <c r="K533" s="419">
        <v>11</v>
      </c>
      <c r="M533" s="251"/>
      <c r="N533" s="239"/>
    </row>
    <row r="534" spans="10:14">
      <c r="J534" s="416">
        <v>0.31100171232876705</v>
      </c>
      <c r="K534" s="419">
        <v>11</v>
      </c>
      <c r="M534" s="251"/>
      <c r="N534" s="239"/>
    </row>
    <row r="535" spans="10:14">
      <c r="J535" s="416">
        <v>0.31099543378995431</v>
      </c>
      <c r="K535" s="419">
        <v>6</v>
      </c>
      <c r="M535" s="251"/>
      <c r="N535" s="239"/>
    </row>
    <row r="536" spans="10:14">
      <c r="J536" s="416">
        <v>0.31085052457055884</v>
      </c>
      <c r="K536" s="419">
        <v>19</v>
      </c>
      <c r="M536" s="251"/>
      <c r="N536" s="239"/>
    </row>
    <row r="537" spans="10:14">
      <c r="J537" s="416">
        <v>0.31084246575342472</v>
      </c>
      <c r="K537" s="419">
        <v>7</v>
      </c>
      <c r="M537" s="251"/>
      <c r="N537" s="239"/>
    </row>
    <row r="538" spans="10:14">
      <c r="J538" s="416">
        <v>0.309565187759831</v>
      </c>
      <c r="K538" s="419">
        <v>8</v>
      </c>
      <c r="M538" s="251"/>
      <c r="N538" s="239"/>
    </row>
    <row r="539" spans="10:14">
      <c r="J539" s="416">
        <v>0.30954644585292712</v>
      </c>
      <c r="K539" s="419">
        <v>17</v>
      </c>
      <c r="M539" s="251"/>
      <c r="N539" s="239"/>
    </row>
    <row r="540" spans="10:14">
      <c r="J540" s="416">
        <v>0.30938451293759511</v>
      </c>
      <c r="K540" s="419">
        <v>18</v>
      </c>
      <c r="M540" s="251"/>
      <c r="N540" s="239"/>
    </row>
    <row r="541" spans="10:14">
      <c r="J541" s="416">
        <v>0.30926426940639268</v>
      </c>
      <c r="K541" s="419">
        <v>13</v>
      </c>
      <c r="M541" s="251"/>
      <c r="N541" s="239"/>
    </row>
    <row r="542" spans="10:14">
      <c r="J542" s="416">
        <v>0.30866565195332318</v>
      </c>
      <c r="K542" s="419">
        <v>10</v>
      </c>
      <c r="M542" s="251"/>
      <c r="N542" s="239"/>
    </row>
    <row r="543" spans="10:14">
      <c r="J543" s="416">
        <v>0.30791780821917808</v>
      </c>
      <c r="K543" s="419">
        <v>11</v>
      </c>
      <c r="M543" s="251"/>
      <c r="N543" s="239"/>
    </row>
    <row r="544" spans="10:14">
      <c r="J544" s="416">
        <v>0.30766755124631828</v>
      </c>
      <c r="K544" s="419">
        <v>15</v>
      </c>
      <c r="M544" s="251"/>
      <c r="N544" s="239"/>
    </row>
    <row r="545" spans="10:14">
      <c r="J545" s="416">
        <v>0.30708807456401588</v>
      </c>
      <c r="K545" s="419">
        <v>8</v>
      </c>
      <c r="M545" s="251"/>
      <c r="N545" s="239"/>
    </row>
    <row r="546" spans="10:14">
      <c r="J546" s="416">
        <v>0.30706867221774553</v>
      </c>
      <c r="K546" s="419">
        <v>11</v>
      </c>
      <c r="M546" s="251"/>
      <c r="N546" s="239"/>
    </row>
    <row r="547" spans="10:14">
      <c r="J547" s="416">
        <v>0.30705960105743813</v>
      </c>
      <c r="K547" s="419">
        <v>5</v>
      </c>
      <c r="M547" s="251"/>
      <c r="N547" s="239"/>
    </row>
    <row r="548" spans="10:14">
      <c r="J548" s="416">
        <v>0.3066123287671233</v>
      </c>
      <c r="K548" s="419">
        <v>15</v>
      </c>
      <c r="M548" s="251"/>
      <c r="N548" s="239"/>
    </row>
    <row r="549" spans="10:14">
      <c r="J549" s="416">
        <v>0.30602831972694988</v>
      </c>
      <c r="K549" s="419">
        <v>2</v>
      </c>
      <c r="M549" s="251"/>
      <c r="N549" s="239"/>
    </row>
    <row r="550" spans="10:14">
      <c r="J550" s="416">
        <v>0.30602831972694988</v>
      </c>
      <c r="K550" s="419">
        <v>2</v>
      </c>
      <c r="M550" s="251"/>
      <c r="N550" s="239"/>
    </row>
    <row r="551" spans="10:14">
      <c r="J551" s="416">
        <v>0.30602831972694988</v>
      </c>
      <c r="K551" s="419">
        <v>2</v>
      </c>
      <c r="M551" s="251"/>
      <c r="N551" s="239"/>
    </row>
    <row r="552" spans="10:14">
      <c r="J552" s="416">
        <v>0.30602831972694988</v>
      </c>
      <c r="K552" s="419">
        <v>2</v>
      </c>
      <c r="M552" s="251"/>
      <c r="N552" s="239"/>
    </row>
    <row r="553" spans="10:14">
      <c r="J553" s="416">
        <v>0.30602831972694988</v>
      </c>
      <c r="K553" s="419">
        <v>2</v>
      </c>
      <c r="M553" s="251"/>
      <c r="N553" s="239"/>
    </row>
    <row r="554" spans="10:14">
      <c r="J554" s="416">
        <v>0.30602831972694988</v>
      </c>
      <c r="K554" s="419">
        <v>2</v>
      </c>
      <c r="M554" s="251"/>
      <c r="N554" s="239"/>
    </row>
    <row r="555" spans="10:14">
      <c r="J555" s="416">
        <v>0.30602831972694988</v>
      </c>
      <c r="K555" s="419">
        <v>2</v>
      </c>
      <c r="M555" s="251"/>
      <c r="N555" s="239"/>
    </row>
    <row r="556" spans="10:14">
      <c r="J556" s="416">
        <v>0.30602831972694988</v>
      </c>
      <c r="K556" s="419">
        <v>2</v>
      </c>
      <c r="M556" s="251"/>
      <c r="N556" s="239"/>
    </row>
    <row r="557" spans="10:14">
      <c r="J557" s="416">
        <v>0.30585535722522023</v>
      </c>
      <c r="K557" s="419">
        <v>2</v>
      </c>
      <c r="M557" s="251"/>
      <c r="N557" s="239"/>
    </row>
    <row r="558" spans="10:14">
      <c r="J558" s="416">
        <v>0.30503514191064557</v>
      </c>
      <c r="K558" s="419">
        <v>16</v>
      </c>
      <c r="M558" s="251"/>
      <c r="N558" s="239"/>
    </row>
    <row r="559" spans="10:14">
      <c r="J559" s="416">
        <v>0.30459893455098935</v>
      </c>
      <c r="K559" s="419">
        <v>14</v>
      </c>
      <c r="M559" s="251"/>
      <c r="N559" s="239"/>
    </row>
    <row r="560" spans="10:14">
      <c r="J560" s="416">
        <v>0.30449176096883068</v>
      </c>
      <c r="K560" s="419">
        <v>11</v>
      </c>
      <c r="M560" s="251"/>
      <c r="N560" s="239"/>
    </row>
    <row r="561" spans="10:14">
      <c r="J561" s="416">
        <v>0.3036310151036179</v>
      </c>
      <c r="K561" s="419">
        <v>5</v>
      </c>
      <c r="M561" s="251"/>
      <c r="N561" s="239"/>
    </row>
    <row r="562" spans="10:14">
      <c r="J562" s="416">
        <v>0.30342465753424658</v>
      </c>
      <c r="K562" s="419">
        <v>9</v>
      </c>
      <c r="M562" s="251"/>
      <c r="N562" s="239"/>
    </row>
    <row r="563" spans="10:14">
      <c r="J563" s="416">
        <v>0.30334826244919155</v>
      </c>
      <c r="K563" s="419">
        <v>4</v>
      </c>
      <c r="M563" s="251"/>
      <c r="N563" s="239"/>
    </row>
    <row r="564" spans="10:14">
      <c r="J564" s="416">
        <v>0.30236938959392801</v>
      </c>
      <c r="K564" s="419">
        <v>14</v>
      </c>
      <c r="M564" s="251"/>
      <c r="N564" s="239"/>
    </row>
    <row r="565" spans="10:14">
      <c r="J565" s="416">
        <v>0.30221161385544942</v>
      </c>
      <c r="K565" s="419">
        <v>8</v>
      </c>
      <c r="M565" s="251"/>
      <c r="N565" s="239"/>
    </row>
    <row r="566" spans="10:14">
      <c r="J566" s="416">
        <v>0.30196017684295157</v>
      </c>
      <c r="K566" s="419">
        <v>9</v>
      </c>
      <c r="M566" s="251"/>
      <c r="N566" s="239"/>
    </row>
    <row r="567" spans="10:14">
      <c r="J567" s="416">
        <v>0.30161554248312233</v>
      </c>
      <c r="K567" s="419">
        <v>15</v>
      </c>
      <c r="M567" s="251"/>
      <c r="N567" s="239"/>
    </row>
    <row r="568" spans="10:14">
      <c r="J568" s="416">
        <v>0.30161018985820726</v>
      </c>
      <c r="K568" s="419">
        <v>15</v>
      </c>
      <c r="M568" s="251"/>
      <c r="N568" s="239"/>
    </row>
    <row r="569" spans="10:14">
      <c r="J569" s="416">
        <v>0.30134008338296603</v>
      </c>
      <c r="K569" s="419">
        <v>11</v>
      </c>
      <c r="M569" s="251"/>
      <c r="N569" s="239"/>
    </row>
    <row r="570" spans="10:14">
      <c r="J570" s="416">
        <v>0.30118709930353765</v>
      </c>
      <c r="K570" s="419">
        <v>9</v>
      </c>
      <c r="M570" s="251"/>
      <c r="N570" s="239"/>
    </row>
    <row r="571" spans="10:14">
      <c r="J571" s="416">
        <v>0.30067801300678015</v>
      </c>
      <c r="K571" s="419">
        <v>4</v>
      </c>
      <c r="M571" s="251"/>
      <c r="N571" s="239"/>
    </row>
    <row r="572" spans="10:14">
      <c r="J572" s="416">
        <v>0.30048500881834223</v>
      </c>
      <c r="K572" s="419">
        <v>7</v>
      </c>
      <c r="M572" s="251"/>
      <c r="N572" s="239"/>
    </row>
    <row r="573" spans="10:14">
      <c r="J573" s="416">
        <v>0.30047045800470468</v>
      </c>
      <c r="K573" s="419">
        <v>9</v>
      </c>
      <c r="M573" s="251"/>
      <c r="N573" s="239"/>
    </row>
    <row r="574" spans="10:14">
      <c r="J574" s="416">
        <v>0.30045764405386693</v>
      </c>
      <c r="K574" s="419">
        <v>18</v>
      </c>
      <c r="M574" s="251"/>
      <c r="N574" s="239"/>
    </row>
    <row r="575" spans="10:14">
      <c r="J575" s="416">
        <v>0.30028919330289194</v>
      </c>
      <c r="K575" s="419">
        <v>4</v>
      </c>
      <c r="M575" s="251"/>
      <c r="N575" s="239"/>
    </row>
    <row r="576" spans="10:14">
      <c r="J576" s="416">
        <v>0.30026223615924885</v>
      </c>
      <c r="K576" s="419">
        <v>8</v>
      </c>
      <c r="M576" s="251"/>
      <c r="N576" s="239"/>
    </row>
    <row r="577" spans="10:14">
      <c r="J577" s="416">
        <v>0.29993865577451106</v>
      </c>
      <c r="K577" s="419">
        <v>6</v>
      </c>
      <c r="M577" s="251"/>
      <c r="N577" s="239"/>
    </row>
    <row r="578" spans="10:14">
      <c r="J578" s="416">
        <v>0.29992389649923901</v>
      </c>
      <c r="K578" s="419">
        <v>8</v>
      </c>
      <c r="M578" s="251"/>
      <c r="N578" s="239"/>
    </row>
    <row r="579" spans="10:14">
      <c r="J579" s="416">
        <v>0.29961948249619486</v>
      </c>
      <c r="K579" s="419">
        <v>16</v>
      </c>
      <c r="M579" s="251"/>
      <c r="N579" s="239"/>
    </row>
    <row r="580" spans="10:14">
      <c r="J580" s="416">
        <v>0.29958020579603728</v>
      </c>
      <c r="K580" s="419">
        <v>14</v>
      </c>
      <c r="M580" s="251"/>
      <c r="N580" s="239"/>
    </row>
    <row r="581" spans="10:14">
      <c r="J581" s="416">
        <v>0.29932170385175805</v>
      </c>
      <c r="K581" s="419">
        <v>19</v>
      </c>
      <c r="M581" s="251"/>
      <c r="N581" s="239"/>
    </row>
    <row r="582" spans="10:14">
      <c r="J582" s="416">
        <v>0.29900761146678184</v>
      </c>
      <c r="K582" s="419">
        <v>5</v>
      </c>
      <c r="M582" s="251"/>
      <c r="N582" s="239"/>
    </row>
    <row r="583" spans="10:14">
      <c r="J583" s="416">
        <v>0.29875048670843513</v>
      </c>
      <c r="K583" s="419">
        <v>4</v>
      </c>
      <c r="M583" s="251"/>
      <c r="N583" s="239"/>
    </row>
    <row r="584" spans="10:14">
      <c r="J584" s="416">
        <v>0.29861026065692003</v>
      </c>
      <c r="K584" s="419">
        <v>12</v>
      </c>
      <c r="M584" s="251"/>
      <c r="N584" s="239"/>
    </row>
    <row r="585" spans="10:14">
      <c r="J585" s="416">
        <v>0.29860610430185064</v>
      </c>
      <c r="K585" s="419">
        <v>3</v>
      </c>
      <c r="M585" s="251"/>
      <c r="N585" s="239"/>
    </row>
    <row r="586" spans="10:14">
      <c r="J586" s="416">
        <v>0.29842150542128609</v>
      </c>
      <c r="K586" s="419">
        <v>17</v>
      </c>
      <c r="M586" s="251"/>
      <c r="N586" s="239"/>
    </row>
    <row r="587" spans="10:14">
      <c r="J587" s="416">
        <v>0.29795622946307865</v>
      </c>
      <c r="K587" s="419">
        <v>7</v>
      </c>
      <c r="M587" s="251"/>
      <c r="N587" s="239"/>
    </row>
    <row r="588" spans="10:14">
      <c r="J588" s="416">
        <v>0.29772825370862582</v>
      </c>
      <c r="K588" s="419">
        <v>7</v>
      </c>
      <c r="M588" s="251"/>
      <c r="N588" s="239"/>
    </row>
    <row r="589" spans="10:14">
      <c r="J589" s="416">
        <v>0.2964645250874523</v>
      </c>
      <c r="K589" s="419">
        <v>3</v>
      </c>
      <c r="M589" s="251"/>
      <c r="N589" s="239"/>
    </row>
    <row r="590" spans="10:14">
      <c r="J590" s="416">
        <v>0.29631228906094897</v>
      </c>
      <c r="K590" s="419">
        <v>11</v>
      </c>
      <c r="M590" s="251"/>
      <c r="N590" s="239"/>
    </row>
    <row r="591" spans="10:14">
      <c r="J591" s="416">
        <v>0.29594367323517212</v>
      </c>
      <c r="K591" s="419">
        <v>7</v>
      </c>
      <c r="M591" s="251"/>
      <c r="N591" s="239"/>
    </row>
    <row r="592" spans="10:14">
      <c r="J592" s="416">
        <v>0.29546356958507047</v>
      </c>
      <c r="K592" s="419">
        <v>15</v>
      </c>
      <c r="M592" s="251"/>
      <c r="N592" s="239"/>
    </row>
    <row r="593" spans="10:14">
      <c r="J593" s="416">
        <v>0.29540424977970037</v>
      </c>
      <c r="K593" s="419">
        <v>11</v>
      </c>
      <c r="M593" s="251"/>
      <c r="N593" s="239"/>
    </row>
    <row r="594" spans="10:14">
      <c r="J594" s="416">
        <v>0.29538036179331756</v>
      </c>
      <c r="K594" s="419">
        <v>10</v>
      </c>
      <c r="M594" s="251"/>
      <c r="N594" s="239"/>
    </row>
    <row r="595" spans="10:14">
      <c r="J595" s="416">
        <v>0.29532770628661031</v>
      </c>
      <c r="K595" s="419">
        <v>8</v>
      </c>
      <c r="M595" s="251"/>
      <c r="N595" s="239"/>
    </row>
    <row r="596" spans="10:14">
      <c r="J596" s="416">
        <v>0.29515981735159819</v>
      </c>
      <c r="K596" s="419">
        <v>9</v>
      </c>
      <c r="M596" s="251"/>
      <c r="N596" s="239"/>
    </row>
    <row r="597" spans="10:14">
      <c r="J597" s="416">
        <v>0.2950567317005674</v>
      </c>
      <c r="K597" s="419">
        <v>8</v>
      </c>
      <c r="M597" s="251"/>
      <c r="N597" s="239"/>
    </row>
    <row r="598" spans="10:14">
      <c r="J598" s="416">
        <v>0.29492960426179604</v>
      </c>
      <c r="K598" s="419">
        <v>5</v>
      </c>
      <c r="M598" s="251"/>
      <c r="N598" s="239"/>
    </row>
    <row r="599" spans="10:14">
      <c r="J599" s="416">
        <v>0.29471849391940713</v>
      </c>
      <c r="K599" s="419">
        <v>1</v>
      </c>
      <c r="M599" s="251"/>
      <c r="N599" s="239"/>
    </row>
    <row r="600" spans="10:14">
      <c r="J600" s="416">
        <v>0.2940783249002426</v>
      </c>
      <c r="K600" s="419">
        <v>15</v>
      </c>
      <c r="M600" s="251"/>
      <c r="N600" s="239"/>
    </row>
    <row r="601" spans="10:14">
      <c r="J601" s="416">
        <v>0.29394501522070016</v>
      </c>
      <c r="K601" s="419">
        <v>7</v>
      </c>
      <c r="M601" s="251"/>
      <c r="N601" s="239"/>
    </row>
    <row r="602" spans="10:14">
      <c r="J602" s="416">
        <v>0.29391171993911719</v>
      </c>
      <c r="K602" s="419">
        <v>2</v>
      </c>
      <c r="M602" s="251"/>
      <c r="N602" s="239"/>
    </row>
    <row r="603" spans="10:14">
      <c r="J603" s="416">
        <v>0.29361757990867576</v>
      </c>
      <c r="K603" s="419">
        <v>11</v>
      </c>
      <c r="M603" s="251"/>
      <c r="N603" s="239"/>
    </row>
    <row r="604" spans="10:14">
      <c r="J604" s="416">
        <v>0.29360502283105022</v>
      </c>
      <c r="K604" s="419">
        <v>9</v>
      </c>
      <c r="M604" s="251"/>
      <c r="N604" s="239"/>
    </row>
    <row r="605" spans="10:14">
      <c r="J605" s="416">
        <v>0.29337058792756848</v>
      </c>
      <c r="K605" s="419">
        <v>19</v>
      </c>
      <c r="M605" s="251"/>
      <c r="N605" s="239"/>
    </row>
    <row r="606" spans="10:14">
      <c r="J606" s="416">
        <v>0.29327027614698847</v>
      </c>
      <c r="K606" s="419">
        <v>11</v>
      </c>
      <c r="M606" s="251"/>
      <c r="N606" s="239"/>
    </row>
    <row r="607" spans="10:14">
      <c r="J607" s="416">
        <v>0.29302226027397255</v>
      </c>
      <c r="K607" s="419">
        <v>10</v>
      </c>
      <c r="M607" s="251"/>
      <c r="N607" s="239"/>
    </row>
    <row r="608" spans="10:14">
      <c r="J608" s="416">
        <v>0.29298597521200259</v>
      </c>
      <c r="K608" s="419">
        <v>9</v>
      </c>
      <c r="M608" s="251"/>
      <c r="N608" s="239"/>
    </row>
    <row r="609" spans="10:14">
      <c r="J609" s="416">
        <v>0.2926179604261796</v>
      </c>
      <c r="K609" s="419">
        <v>8</v>
      </c>
      <c r="M609" s="251"/>
      <c r="N609" s="239"/>
    </row>
    <row r="610" spans="10:14">
      <c r="J610" s="416">
        <v>0.29205543720795224</v>
      </c>
      <c r="K610" s="419">
        <v>13</v>
      </c>
      <c r="M610" s="251"/>
      <c r="N610" s="239"/>
    </row>
    <row r="611" spans="10:14">
      <c r="J611" s="416">
        <v>0.29180685732596334</v>
      </c>
      <c r="K611" s="419">
        <v>16</v>
      </c>
      <c r="M611" s="251"/>
      <c r="N611" s="239"/>
    </row>
    <row r="612" spans="10:14">
      <c r="J612" s="416">
        <v>0.29174845606116279</v>
      </c>
      <c r="K612" s="419">
        <v>7</v>
      </c>
      <c r="M612" s="251"/>
      <c r="N612" s="239"/>
    </row>
    <row r="613" spans="10:14">
      <c r="J613" s="416">
        <v>0.29174657534246573</v>
      </c>
      <c r="K613" s="419">
        <v>11</v>
      </c>
      <c r="M613" s="251"/>
      <c r="N613" s="239"/>
    </row>
    <row r="614" spans="10:14">
      <c r="J614" s="416">
        <v>0.29127853881278537</v>
      </c>
      <c r="K614" s="419">
        <v>14</v>
      </c>
      <c r="M614" s="251"/>
      <c r="N614" s="239"/>
    </row>
    <row r="615" spans="10:14">
      <c r="J615" s="416">
        <v>0.29116304055868925</v>
      </c>
      <c r="K615" s="419">
        <v>4</v>
      </c>
      <c r="M615" s="251"/>
      <c r="N615" s="239"/>
    </row>
    <row r="616" spans="10:14">
      <c r="J616" s="416">
        <v>0.29115406476617722</v>
      </c>
      <c r="K616" s="419">
        <v>11</v>
      </c>
      <c r="M616" s="251"/>
      <c r="N616" s="239"/>
    </row>
    <row r="617" spans="10:14">
      <c r="J617" s="416">
        <v>0.29108447488584477</v>
      </c>
      <c r="K617" s="419">
        <v>7</v>
      </c>
      <c r="M617" s="251"/>
      <c r="N617" s="239"/>
    </row>
    <row r="618" spans="10:14">
      <c r="J618" s="416">
        <v>0.29100951293759514</v>
      </c>
      <c r="K618" s="419">
        <v>19</v>
      </c>
      <c r="M618" s="251"/>
      <c r="N618" s="239"/>
    </row>
    <row r="619" spans="10:14">
      <c r="J619" s="416">
        <v>0.29093375686585926</v>
      </c>
      <c r="K619" s="419">
        <v>6</v>
      </c>
      <c r="M619" s="251"/>
      <c r="N619" s="239"/>
    </row>
    <row r="620" spans="10:14">
      <c r="J620" s="416">
        <v>0.29016938341425513</v>
      </c>
      <c r="K620" s="419">
        <v>15</v>
      </c>
      <c r="M620" s="251"/>
      <c r="N620" s="239"/>
    </row>
    <row r="621" spans="10:14">
      <c r="J621" s="416">
        <v>0.2900221882573647</v>
      </c>
      <c r="K621" s="419">
        <v>3</v>
      </c>
      <c r="M621" s="251"/>
      <c r="N621" s="239"/>
    </row>
    <row r="622" spans="10:14">
      <c r="J622" s="416">
        <v>0.2888562731028485</v>
      </c>
      <c r="K622" s="419">
        <v>4</v>
      </c>
      <c r="M622" s="251"/>
      <c r="N622" s="239"/>
    </row>
    <row r="623" spans="10:14">
      <c r="J623" s="416">
        <v>0.28881070983810703</v>
      </c>
      <c r="K623" s="419">
        <v>14</v>
      </c>
      <c r="M623" s="251"/>
      <c r="N623" s="239"/>
    </row>
    <row r="624" spans="10:14">
      <c r="J624" s="416">
        <v>0.2885037309277203</v>
      </c>
      <c r="K624" s="419">
        <v>3</v>
      </c>
      <c r="M624" s="251"/>
      <c r="N624" s="239"/>
    </row>
    <row r="625" spans="10:14">
      <c r="J625" s="416">
        <v>0.28820622912833094</v>
      </c>
      <c r="K625" s="419">
        <v>9</v>
      </c>
      <c r="M625" s="251"/>
      <c r="N625" s="239"/>
    </row>
    <row r="626" spans="10:14">
      <c r="J626" s="416">
        <v>0.28805836807623586</v>
      </c>
      <c r="K626" s="419">
        <v>11</v>
      </c>
      <c r="M626" s="251"/>
      <c r="N626" s="239"/>
    </row>
    <row r="627" spans="10:14">
      <c r="J627" s="416">
        <v>0.28770747263897956</v>
      </c>
      <c r="K627" s="419">
        <v>13</v>
      </c>
      <c r="M627" s="251"/>
      <c r="N627" s="239"/>
    </row>
    <row r="628" spans="10:14">
      <c r="J628" s="416">
        <v>0.28648355703150213</v>
      </c>
      <c r="K628" s="419">
        <v>8</v>
      </c>
      <c r="M628" s="251"/>
      <c r="N628" s="239"/>
    </row>
    <row r="629" spans="10:14">
      <c r="J629" s="416">
        <v>0.2857305936073059</v>
      </c>
      <c r="K629" s="419">
        <v>3</v>
      </c>
      <c r="M629" s="251"/>
      <c r="N629" s="239"/>
    </row>
    <row r="630" spans="10:14">
      <c r="J630" s="416">
        <v>0.2852348489720668</v>
      </c>
      <c r="K630" s="419">
        <v>7</v>
      </c>
      <c r="M630" s="251"/>
      <c r="N630" s="239"/>
    </row>
    <row r="631" spans="10:14">
      <c r="J631" s="416">
        <v>0.28444428284444279</v>
      </c>
      <c r="K631" s="419">
        <v>18</v>
      </c>
      <c r="M631" s="251"/>
      <c r="N631" s="239"/>
    </row>
    <row r="632" spans="10:14">
      <c r="J632" s="416">
        <v>0.28438584474885847</v>
      </c>
      <c r="K632" s="419">
        <v>11</v>
      </c>
      <c r="M632" s="251"/>
      <c r="N632" s="239"/>
    </row>
    <row r="633" spans="10:14">
      <c r="J633" s="416">
        <v>0.28335633192295623</v>
      </c>
      <c r="K633" s="419">
        <v>6</v>
      </c>
      <c r="M633" s="251"/>
      <c r="N633" s="239"/>
    </row>
    <row r="634" spans="10:14">
      <c r="J634" s="416">
        <v>0.28316187485335786</v>
      </c>
      <c r="K634" s="419">
        <v>7</v>
      </c>
      <c r="M634" s="251"/>
      <c r="N634" s="239"/>
    </row>
    <row r="635" spans="10:14">
      <c r="J635" s="416">
        <v>0.28302783213742116</v>
      </c>
      <c r="K635" s="419">
        <v>17</v>
      </c>
      <c r="M635" s="251"/>
      <c r="N635" s="239"/>
    </row>
    <row r="636" spans="10:14">
      <c r="J636" s="416">
        <v>0.28301460283014601</v>
      </c>
      <c r="K636" s="419">
        <v>10</v>
      </c>
      <c r="M636" s="251"/>
      <c r="N636" s="239"/>
    </row>
    <row r="637" spans="10:14">
      <c r="J637" s="416">
        <v>0.28298763849523845</v>
      </c>
      <c r="K637" s="419">
        <v>19</v>
      </c>
      <c r="M637" s="251"/>
      <c r="N637" s="239"/>
    </row>
    <row r="638" spans="10:14">
      <c r="J638" s="416">
        <v>0.28285820066641981</v>
      </c>
      <c r="K638" s="419">
        <v>14</v>
      </c>
      <c r="M638" s="251"/>
      <c r="N638" s="239"/>
    </row>
    <row r="639" spans="10:14">
      <c r="J639" s="416">
        <v>0.2826899128268992</v>
      </c>
      <c r="K639" s="419">
        <v>4</v>
      </c>
      <c r="M639" s="251"/>
      <c r="N639" s="239"/>
    </row>
    <row r="640" spans="10:14">
      <c r="J640" s="416">
        <v>0.28219415905631656</v>
      </c>
      <c r="K640" s="419">
        <v>3</v>
      </c>
      <c r="M640" s="251"/>
      <c r="N640" s="239"/>
    </row>
    <row r="641" spans="10:14">
      <c r="J641" s="416">
        <v>0.28213394216133941</v>
      </c>
      <c r="K641" s="419">
        <v>8</v>
      </c>
      <c r="M641" s="251"/>
      <c r="N641" s="239"/>
    </row>
    <row r="642" spans="10:14">
      <c r="J642" s="416">
        <v>0.2821151240240593</v>
      </c>
      <c r="K642" s="419">
        <v>19</v>
      </c>
      <c r="M642" s="251"/>
      <c r="N642" s="239"/>
    </row>
    <row r="643" spans="10:14">
      <c r="J643" s="416">
        <v>0.282067111271329</v>
      </c>
      <c r="K643" s="419">
        <v>16</v>
      </c>
      <c r="M643" s="251"/>
      <c r="N643" s="239"/>
    </row>
    <row r="644" spans="10:14">
      <c r="J644" s="416">
        <v>0.28196347031963465</v>
      </c>
      <c r="K644" s="419">
        <v>10</v>
      </c>
      <c r="M644" s="251"/>
      <c r="N644" s="239"/>
    </row>
    <row r="645" spans="10:14">
      <c r="J645" s="416">
        <v>0.28186667479114386</v>
      </c>
      <c r="K645" s="419">
        <v>8</v>
      </c>
      <c r="M645" s="251"/>
      <c r="N645" s="239"/>
    </row>
    <row r="646" spans="10:14">
      <c r="J646" s="416">
        <v>0.28167107446347811</v>
      </c>
      <c r="K646" s="419">
        <v>10</v>
      </c>
      <c r="M646" s="251"/>
      <c r="N646" s="239"/>
    </row>
    <row r="647" spans="10:14">
      <c r="J647" s="416">
        <v>0.28161204823666552</v>
      </c>
      <c r="K647" s="419">
        <v>10</v>
      </c>
      <c r="M647" s="251"/>
      <c r="N647" s="239"/>
    </row>
    <row r="648" spans="10:14">
      <c r="J648" s="416">
        <v>0.281594277741538</v>
      </c>
      <c r="K648" s="419">
        <v>10</v>
      </c>
      <c r="M648" s="251"/>
      <c r="N648" s="239"/>
    </row>
    <row r="649" spans="10:14">
      <c r="J649" s="416">
        <v>0.2813356164383562</v>
      </c>
      <c r="K649" s="419">
        <v>11</v>
      </c>
      <c r="M649" s="251"/>
      <c r="N649" s="239"/>
    </row>
    <row r="650" spans="10:14">
      <c r="J650" s="416">
        <v>0.28121987569761547</v>
      </c>
      <c r="K650" s="419">
        <v>8</v>
      </c>
      <c r="M650" s="251"/>
      <c r="N650" s="239"/>
    </row>
    <row r="651" spans="10:14">
      <c r="J651" s="416">
        <v>0.28121689497716895</v>
      </c>
      <c r="K651" s="419">
        <v>9</v>
      </c>
      <c r="M651" s="251"/>
      <c r="N651" s="239"/>
    </row>
    <row r="652" spans="10:14">
      <c r="J652" s="416">
        <v>0.28086757990867578</v>
      </c>
      <c r="K652" s="419">
        <v>10</v>
      </c>
      <c r="M652" s="251"/>
      <c r="N652" s="239"/>
    </row>
    <row r="653" spans="10:14">
      <c r="J653" s="416">
        <v>0.2801170091324201</v>
      </c>
      <c r="K653" s="419">
        <v>6</v>
      </c>
      <c r="M653" s="251"/>
      <c r="N653" s="239"/>
    </row>
    <row r="654" spans="10:14">
      <c r="J654" s="416">
        <v>0.28008145131432799</v>
      </c>
      <c r="K654" s="419">
        <v>13</v>
      </c>
      <c r="M654" s="251"/>
      <c r="N654" s="239"/>
    </row>
    <row r="655" spans="10:14">
      <c r="J655" s="416">
        <v>0.27982191780821919</v>
      </c>
      <c r="K655" s="419">
        <v>9</v>
      </c>
      <c r="M655" s="251"/>
      <c r="N655" s="239"/>
    </row>
    <row r="656" spans="10:14">
      <c r="J656" s="416">
        <v>0.27965862143944337</v>
      </c>
      <c r="K656" s="419">
        <v>8</v>
      </c>
      <c r="M656" s="251"/>
      <c r="N656" s="239"/>
    </row>
    <row r="657" spans="10:14">
      <c r="J657" s="416">
        <v>0.27962282362549651</v>
      </c>
      <c r="K657" s="419">
        <v>11</v>
      </c>
      <c r="M657" s="251"/>
      <c r="N657" s="239"/>
    </row>
    <row r="658" spans="10:14">
      <c r="J658" s="416">
        <v>0.27957391099514395</v>
      </c>
      <c r="K658" s="419">
        <v>19</v>
      </c>
      <c r="M658" s="251"/>
      <c r="N658" s="239"/>
    </row>
    <row r="659" spans="10:14">
      <c r="J659" s="416">
        <v>0.279193302891933</v>
      </c>
      <c r="K659" s="419">
        <v>2</v>
      </c>
      <c r="M659" s="251"/>
      <c r="N659" s="239"/>
    </row>
    <row r="660" spans="10:14">
      <c r="J660" s="416">
        <v>0.27828936242178254</v>
      </c>
      <c r="K660" s="419">
        <v>8</v>
      </c>
      <c r="M660" s="251"/>
      <c r="N660" s="239"/>
    </row>
    <row r="661" spans="10:14">
      <c r="J661" s="416">
        <v>0.27799229620524757</v>
      </c>
      <c r="K661" s="419">
        <v>11</v>
      </c>
      <c r="M661" s="251"/>
      <c r="N661" s="239"/>
    </row>
    <row r="662" spans="10:14">
      <c r="J662" s="416">
        <v>0.27781490143668558</v>
      </c>
      <c r="K662" s="419">
        <v>7</v>
      </c>
      <c r="M662" s="251"/>
      <c r="N662" s="239"/>
    </row>
    <row r="663" spans="10:14">
      <c r="J663" s="416">
        <v>0.27771761690761093</v>
      </c>
      <c r="K663" s="419">
        <v>10</v>
      </c>
      <c r="M663" s="251"/>
      <c r="N663" s="239"/>
    </row>
    <row r="664" spans="10:14">
      <c r="J664" s="416">
        <v>0.27743525531533603</v>
      </c>
      <c r="K664" s="419">
        <v>6</v>
      </c>
      <c r="M664" s="251"/>
      <c r="N664" s="239"/>
    </row>
    <row r="665" spans="10:14">
      <c r="J665" s="416">
        <v>0.27739212585488077</v>
      </c>
      <c r="K665" s="419">
        <v>16</v>
      </c>
      <c r="M665" s="251"/>
      <c r="N665" s="239"/>
    </row>
    <row r="666" spans="10:14">
      <c r="J666" s="416">
        <v>0.27732115677321156</v>
      </c>
      <c r="K666" s="419">
        <v>7</v>
      </c>
      <c r="M666" s="251"/>
      <c r="N666" s="239"/>
    </row>
    <row r="667" spans="10:14">
      <c r="J667" s="416">
        <v>0.27724578503688091</v>
      </c>
      <c r="K667" s="419">
        <v>16</v>
      </c>
      <c r="M667" s="251"/>
      <c r="N667" s="239"/>
    </row>
    <row r="668" spans="10:14">
      <c r="J668" s="416">
        <v>0.27677905881617765</v>
      </c>
      <c r="K668" s="419">
        <v>4</v>
      </c>
      <c r="M668" s="251"/>
      <c r="N668" s="239"/>
    </row>
    <row r="669" spans="10:14">
      <c r="J669" s="416">
        <v>0.27676940639269404</v>
      </c>
      <c r="K669" s="419">
        <v>9</v>
      </c>
      <c r="M669" s="251"/>
      <c r="N669" s="239"/>
    </row>
    <row r="670" spans="10:14">
      <c r="J670" s="416">
        <v>0.27668770704628892</v>
      </c>
      <c r="K670" s="419">
        <v>8</v>
      </c>
      <c r="M670" s="251"/>
      <c r="N670" s="239"/>
    </row>
    <row r="671" spans="10:14">
      <c r="J671" s="416">
        <v>0.27624885844748859</v>
      </c>
      <c r="K671" s="419">
        <v>10</v>
      </c>
      <c r="M671" s="251"/>
      <c r="N671" s="239"/>
    </row>
    <row r="672" spans="10:14">
      <c r="J672" s="416">
        <v>0.27608753261578606</v>
      </c>
      <c r="K672" s="419">
        <v>10</v>
      </c>
      <c r="M672" s="251"/>
      <c r="N672" s="239"/>
    </row>
    <row r="673" spans="10:14">
      <c r="J673" s="416">
        <v>0.27568493150684931</v>
      </c>
      <c r="K673" s="419">
        <v>8</v>
      </c>
      <c r="M673" s="251"/>
      <c r="N673" s="239"/>
    </row>
    <row r="674" spans="10:14">
      <c r="J674" s="416">
        <v>0.27556715227948109</v>
      </c>
      <c r="K674" s="419">
        <v>7</v>
      </c>
      <c r="M674" s="251"/>
      <c r="N674" s="239"/>
    </row>
    <row r="675" spans="10:14">
      <c r="J675" s="416">
        <v>0.27521562658548965</v>
      </c>
      <c r="K675" s="419">
        <v>17</v>
      </c>
      <c r="M675" s="251"/>
      <c r="N675" s="239"/>
    </row>
    <row r="676" spans="10:14">
      <c r="J676" s="416">
        <v>0.27519161774298762</v>
      </c>
      <c r="K676" s="419">
        <v>11</v>
      </c>
      <c r="M676" s="251"/>
      <c r="N676" s="239"/>
    </row>
    <row r="677" spans="10:14">
      <c r="J677" s="416">
        <v>0.27512366818873668</v>
      </c>
      <c r="K677" s="419">
        <v>7</v>
      </c>
      <c r="M677" s="251"/>
      <c r="N677" s="239"/>
    </row>
    <row r="678" spans="10:14">
      <c r="J678" s="416">
        <v>0.27509237563085798</v>
      </c>
      <c r="K678" s="419">
        <v>11</v>
      </c>
      <c r="M678" s="251"/>
      <c r="N678" s="239"/>
    </row>
    <row r="679" spans="10:14">
      <c r="J679" s="416">
        <v>0.27497501079079489</v>
      </c>
      <c r="K679" s="419">
        <v>4</v>
      </c>
      <c r="M679" s="251"/>
      <c r="N679" s="239"/>
    </row>
    <row r="680" spans="10:14">
      <c r="J680" s="416">
        <v>0.27457341985099742</v>
      </c>
      <c r="K680" s="419">
        <v>3</v>
      </c>
      <c r="M680" s="251"/>
      <c r="N680" s="239"/>
    </row>
    <row r="681" spans="10:14">
      <c r="J681" s="416">
        <v>0.27452608274526091</v>
      </c>
      <c r="K681" s="419">
        <v>8</v>
      </c>
      <c r="M681" s="251"/>
      <c r="N681" s="239"/>
    </row>
    <row r="682" spans="10:14">
      <c r="J682" s="416">
        <v>0.27423044594379697</v>
      </c>
      <c r="K682" s="419">
        <v>8</v>
      </c>
      <c r="M682" s="251"/>
      <c r="N682" s="239"/>
    </row>
    <row r="683" spans="10:14">
      <c r="J683" s="416">
        <v>0.27412888671450314</v>
      </c>
      <c r="K683" s="419">
        <v>19</v>
      </c>
      <c r="M683" s="251"/>
      <c r="N683" s="239"/>
    </row>
    <row r="684" spans="10:14">
      <c r="J684" s="416">
        <v>0.27405414220482716</v>
      </c>
      <c r="K684" s="419">
        <v>11</v>
      </c>
      <c r="M684" s="251"/>
      <c r="N684" s="239"/>
    </row>
    <row r="685" spans="10:14">
      <c r="J685" s="416">
        <v>0.27387842465753426</v>
      </c>
      <c r="K685" s="419">
        <v>10</v>
      </c>
      <c r="M685" s="251"/>
      <c r="N685" s="239"/>
    </row>
    <row r="686" spans="10:14">
      <c r="J686" s="416">
        <v>0.27386986301369864</v>
      </c>
      <c r="K686" s="419">
        <v>10</v>
      </c>
      <c r="M686" s="251"/>
      <c r="N686" s="239"/>
    </row>
    <row r="687" spans="10:14">
      <c r="J687" s="416">
        <v>0.27361290382275516</v>
      </c>
      <c r="K687" s="419">
        <v>9</v>
      </c>
      <c r="M687" s="251"/>
      <c r="N687" s="239"/>
    </row>
    <row r="688" spans="10:14">
      <c r="J688" s="416">
        <v>0.27347031963470325</v>
      </c>
      <c r="K688" s="419">
        <v>11</v>
      </c>
      <c r="M688" s="251"/>
      <c r="N688" s="239"/>
    </row>
    <row r="689" spans="10:14">
      <c r="J689" s="416">
        <v>0.27310872516351964</v>
      </c>
      <c r="K689" s="419">
        <v>13</v>
      </c>
      <c r="M689" s="251"/>
      <c r="N689" s="239"/>
    </row>
    <row r="690" spans="10:14">
      <c r="J690" s="416">
        <v>0.27294024220766328</v>
      </c>
      <c r="K690" s="419">
        <v>11</v>
      </c>
      <c r="M690" s="251"/>
      <c r="N690" s="239"/>
    </row>
    <row r="691" spans="10:14">
      <c r="J691" s="416">
        <v>0.27270890410958903</v>
      </c>
      <c r="K691" s="419">
        <v>7</v>
      </c>
      <c r="M691" s="251"/>
      <c r="N691" s="239"/>
    </row>
    <row r="692" spans="10:14">
      <c r="J692" s="416">
        <v>0.27211254364759602</v>
      </c>
      <c r="K692" s="419">
        <v>15</v>
      </c>
      <c r="M692" s="251"/>
      <c r="N692" s="239"/>
    </row>
    <row r="693" spans="10:14">
      <c r="J693" s="416">
        <v>0.27209360730593607</v>
      </c>
      <c r="K693" s="419">
        <v>6</v>
      </c>
      <c r="M693" s="251"/>
      <c r="N693" s="239"/>
    </row>
    <row r="694" spans="10:14">
      <c r="J694" s="416">
        <v>0.27139051967819094</v>
      </c>
      <c r="K694" s="419">
        <v>12</v>
      </c>
      <c r="M694" s="251"/>
      <c r="N694" s="239"/>
    </row>
    <row r="695" spans="10:14">
      <c r="J695" s="416">
        <v>0.271306601978691</v>
      </c>
      <c r="K695" s="419">
        <v>11</v>
      </c>
      <c r="M695" s="251"/>
      <c r="N695" s="239"/>
    </row>
    <row r="696" spans="10:14">
      <c r="J696" s="416">
        <v>0.27110513155033705</v>
      </c>
      <c r="K696" s="419">
        <v>11</v>
      </c>
      <c r="M696" s="251"/>
      <c r="N696" s="239"/>
    </row>
    <row r="697" spans="10:14">
      <c r="J697" s="416">
        <v>0.27085279161477788</v>
      </c>
      <c r="K697" s="419">
        <v>11</v>
      </c>
      <c r="M697" s="251"/>
      <c r="N697" s="239"/>
    </row>
    <row r="698" spans="10:14">
      <c r="J698" s="416">
        <v>0.27085045662100454</v>
      </c>
      <c r="K698" s="419">
        <v>9</v>
      </c>
      <c r="M698" s="251"/>
      <c r="N698" s="239"/>
    </row>
    <row r="699" spans="10:14">
      <c r="J699" s="416">
        <v>0.27019692124065686</v>
      </c>
      <c r="K699" s="419">
        <v>19</v>
      </c>
      <c r="M699" s="251"/>
      <c r="N699" s="239"/>
    </row>
    <row r="700" spans="10:14">
      <c r="J700" s="416">
        <v>0.27009783522577679</v>
      </c>
      <c r="K700" s="419">
        <v>18</v>
      </c>
      <c r="M700" s="251"/>
      <c r="N700" s="239"/>
    </row>
    <row r="701" spans="10:14">
      <c r="J701" s="416">
        <v>0.2697678843226789</v>
      </c>
      <c r="K701" s="419">
        <v>11</v>
      </c>
      <c r="M701" s="251"/>
      <c r="N701" s="239"/>
    </row>
    <row r="702" spans="10:14">
      <c r="J702" s="416">
        <v>0.26952054794520547</v>
      </c>
      <c r="K702" s="419">
        <v>17</v>
      </c>
      <c r="M702" s="251"/>
      <c r="N702" s="239"/>
    </row>
    <row r="703" spans="10:14">
      <c r="J703" s="416">
        <v>0.26872827642608876</v>
      </c>
      <c r="K703" s="419">
        <v>8</v>
      </c>
      <c r="M703" s="251"/>
      <c r="N703" s="239"/>
    </row>
    <row r="704" spans="10:14">
      <c r="J704" s="416">
        <v>0.26859779299847802</v>
      </c>
      <c r="K704" s="419">
        <v>11</v>
      </c>
      <c r="M704" s="251"/>
      <c r="N704" s="239"/>
    </row>
    <row r="705" spans="10:14">
      <c r="J705" s="416">
        <v>0.26805159585564287</v>
      </c>
      <c r="K705" s="419">
        <v>8</v>
      </c>
      <c r="M705" s="251"/>
      <c r="N705" s="239"/>
    </row>
    <row r="706" spans="10:14">
      <c r="J706" s="416">
        <v>0.2679908675799087</v>
      </c>
      <c r="K706" s="419">
        <v>9</v>
      </c>
      <c r="M706" s="251"/>
      <c r="N706" s="239"/>
    </row>
    <row r="707" spans="10:14">
      <c r="J707" s="416">
        <v>0.26793582128838084</v>
      </c>
      <c r="K707" s="419">
        <v>11</v>
      </c>
      <c r="M707" s="251"/>
      <c r="N707" s="239"/>
    </row>
    <row r="708" spans="10:14">
      <c r="J708" s="416">
        <v>0.26763064434297307</v>
      </c>
      <c r="K708" s="419">
        <v>5</v>
      </c>
      <c r="M708" s="251"/>
      <c r="N708" s="239"/>
    </row>
    <row r="709" spans="10:14">
      <c r="J709" s="416">
        <v>0.26684654766846549</v>
      </c>
      <c r="K709" s="419">
        <v>8</v>
      </c>
      <c r="M709" s="251"/>
      <c r="N709" s="239"/>
    </row>
    <row r="710" spans="10:14">
      <c r="J710" s="416">
        <v>0.26529680365296804</v>
      </c>
      <c r="K710" s="419">
        <v>9</v>
      </c>
      <c r="M710" s="251"/>
      <c r="N710" s="239"/>
    </row>
    <row r="711" spans="10:14">
      <c r="J711" s="416">
        <v>0.26529037237121367</v>
      </c>
      <c r="K711" s="419">
        <v>3</v>
      </c>
      <c r="M711" s="251"/>
      <c r="N711" s="239"/>
    </row>
    <row r="712" spans="10:14">
      <c r="J712" s="416">
        <v>0.26522302038088885</v>
      </c>
      <c r="K712" s="419">
        <v>14</v>
      </c>
      <c r="M712" s="251"/>
      <c r="N712" s="239"/>
    </row>
    <row r="713" spans="10:14">
      <c r="J713" s="416">
        <v>0.26489125210285991</v>
      </c>
      <c r="K713" s="419">
        <v>10</v>
      </c>
      <c r="M713" s="251"/>
      <c r="N713" s="239"/>
    </row>
    <row r="714" spans="10:14">
      <c r="J714" s="416">
        <v>0.26474245883492459</v>
      </c>
      <c r="K714" s="419">
        <v>8</v>
      </c>
      <c r="M714" s="251"/>
      <c r="N714" s="239"/>
    </row>
    <row r="715" spans="10:14">
      <c r="J715" s="416">
        <v>0.26469955661438693</v>
      </c>
      <c r="K715" s="419">
        <v>7</v>
      </c>
      <c r="M715" s="251"/>
      <c r="N715" s="239"/>
    </row>
    <row r="716" spans="10:14">
      <c r="J716" s="416">
        <v>0.26461368413423209</v>
      </c>
      <c r="K716" s="419">
        <v>8</v>
      </c>
      <c r="M716" s="251"/>
      <c r="N716" s="239"/>
    </row>
    <row r="717" spans="10:14">
      <c r="J717" s="416">
        <v>0.26428670264286708</v>
      </c>
      <c r="K717" s="419">
        <v>8</v>
      </c>
      <c r="M717" s="251"/>
      <c r="N717" s="239"/>
    </row>
    <row r="718" spans="10:14">
      <c r="J718" s="416">
        <v>0.26399719002458732</v>
      </c>
      <c r="K718" s="419">
        <v>8</v>
      </c>
      <c r="M718" s="251"/>
      <c r="N718" s="239"/>
    </row>
    <row r="719" spans="10:14">
      <c r="J719" s="416">
        <v>0.26391833369573098</v>
      </c>
      <c r="K719" s="419">
        <v>11</v>
      </c>
      <c r="M719" s="251"/>
      <c r="N719" s="239"/>
    </row>
    <row r="720" spans="10:14">
      <c r="J720" s="416">
        <v>0.26369863013698625</v>
      </c>
      <c r="K720" s="419">
        <v>8</v>
      </c>
      <c r="M720" s="251"/>
      <c r="N720" s="239"/>
    </row>
    <row r="721" spans="10:14">
      <c r="J721" s="416">
        <v>0.26304631441617748</v>
      </c>
      <c r="K721" s="419">
        <v>7</v>
      </c>
      <c r="M721" s="251"/>
      <c r="N721" s="239"/>
    </row>
    <row r="722" spans="10:14">
      <c r="J722" s="416">
        <v>0.26298591481239886</v>
      </c>
      <c r="K722" s="419">
        <v>10</v>
      </c>
      <c r="M722" s="251"/>
      <c r="N722" s="239"/>
    </row>
    <row r="723" spans="10:14">
      <c r="J723" s="416">
        <v>0.26287823439878227</v>
      </c>
      <c r="K723" s="419">
        <v>11</v>
      </c>
      <c r="M723" s="251"/>
      <c r="N723" s="239"/>
    </row>
    <row r="724" spans="10:14">
      <c r="J724" s="416">
        <v>0.26287262872628714</v>
      </c>
      <c r="K724" s="419">
        <v>11</v>
      </c>
      <c r="M724" s="251"/>
      <c r="N724" s="239"/>
    </row>
    <row r="725" spans="10:14">
      <c r="J725" s="416">
        <v>0.26281767446151011</v>
      </c>
      <c r="K725" s="419">
        <v>8</v>
      </c>
      <c r="M725" s="251"/>
      <c r="N725" s="239"/>
    </row>
    <row r="726" spans="10:14">
      <c r="J726" s="416">
        <v>0.26232876712328768</v>
      </c>
      <c r="K726" s="419">
        <v>14</v>
      </c>
      <c r="M726" s="251"/>
      <c r="N726" s="239"/>
    </row>
    <row r="727" spans="10:14">
      <c r="J727" s="416">
        <v>0.26225080743958123</v>
      </c>
      <c r="K727" s="419">
        <v>11</v>
      </c>
      <c r="M727" s="251"/>
      <c r="N727" s="239"/>
    </row>
    <row r="728" spans="10:14">
      <c r="J728" s="416">
        <v>0.26179190655813644</v>
      </c>
      <c r="K728" s="419">
        <v>11</v>
      </c>
      <c r="M728" s="251"/>
      <c r="N728" s="239"/>
    </row>
    <row r="729" spans="10:14">
      <c r="J729" s="416">
        <v>0.2617861160743829</v>
      </c>
      <c r="K729" s="419">
        <v>6</v>
      </c>
      <c r="M729" s="251"/>
      <c r="N729" s="239"/>
    </row>
    <row r="730" spans="10:14">
      <c r="J730" s="416">
        <v>0.26155945999602936</v>
      </c>
      <c r="K730" s="419">
        <v>11</v>
      </c>
      <c r="M730" s="251"/>
      <c r="N730" s="239"/>
    </row>
    <row r="731" spans="10:14">
      <c r="J731" s="416">
        <v>0.26145539752244873</v>
      </c>
      <c r="K731" s="419">
        <v>7</v>
      </c>
      <c r="M731" s="251"/>
      <c r="N731" s="239"/>
    </row>
    <row r="732" spans="10:14">
      <c r="J732" s="416">
        <v>0.26145357686453574</v>
      </c>
      <c r="K732" s="419">
        <v>11</v>
      </c>
      <c r="M732" s="251"/>
      <c r="N732" s="239"/>
    </row>
    <row r="733" spans="10:14">
      <c r="J733" s="416">
        <v>0.26134769373304217</v>
      </c>
      <c r="K733" s="419">
        <v>11</v>
      </c>
      <c r="M733" s="251"/>
      <c r="N733" s="239"/>
    </row>
    <row r="734" spans="10:14">
      <c r="J734" s="416">
        <v>0.2607361963190184</v>
      </c>
      <c r="K734" s="419">
        <v>13</v>
      </c>
      <c r="M734" s="251"/>
      <c r="N734" s="239"/>
    </row>
    <row r="735" spans="10:14">
      <c r="J735" s="416">
        <v>0.26052511415525115</v>
      </c>
      <c r="K735" s="419">
        <v>6</v>
      </c>
      <c r="M735" s="251"/>
      <c r="N735" s="239"/>
    </row>
    <row r="736" spans="10:14">
      <c r="J736" s="416">
        <v>0.26051142444349307</v>
      </c>
      <c r="K736" s="419">
        <v>10</v>
      </c>
      <c r="M736" s="251"/>
      <c r="N736" s="239"/>
    </row>
    <row r="737" spans="10:14">
      <c r="J737" s="416">
        <v>0.26041623294610766</v>
      </c>
      <c r="K737" s="419">
        <v>8</v>
      </c>
      <c r="M737" s="251"/>
      <c r="N737" s="239"/>
    </row>
    <row r="738" spans="10:14">
      <c r="J738" s="416">
        <v>0.26012176560121764</v>
      </c>
      <c r="K738" s="419">
        <v>17</v>
      </c>
      <c r="M738" s="251"/>
      <c r="N738" s="239"/>
    </row>
    <row r="739" spans="10:14">
      <c r="J739" s="416">
        <v>0.26009178543425121</v>
      </c>
      <c r="K739" s="419">
        <v>11</v>
      </c>
      <c r="M739" s="251"/>
      <c r="N739" s="239"/>
    </row>
    <row r="740" spans="10:14">
      <c r="J740" s="416">
        <v>0.26003364575823118</v>
      </c>
      <c r="K740" s="419">
        <v>3</v>
      </c>
      <c r="M740" s="251"/>
      <c r="N740" s="239"/>
    </row>
    <row r="741" spans="10:14">
      <c r="J741" s="416">
        <v>0.25948915525114152</v>
      </c>
      <c r="K741" s="419">
        <v>10</v>
      </c>
      <c r="M741" s="251"/>
      <c r="N741" s="239"/>
    </row>
    <row r="742" spans="10:14">
      <c r="J742" s="416">
        <v>0.2592966807529048</v>
      </c>
      <c r="K742" s="419">
        <v>8</v>
      </c>
      <c r="M742" s="251"/>
      <c r="N742" s="239"/>
    </row>
    <row r="743" spans="10:14">
      <c r="J743" s="416">
        <v>0.25806005258060055</v>
      </c>
      <c r="K743" s="419">
        <v>2</v>
      </c>
      <c r="M743" s="251"/>
      <c r="N743" s="239"/>
    </row>
    <row r="744" spans="10:14">
      <c r="J744" s="416">
        <v>0.25806005258060055</v>
      </c>
      <c r="K744" s="419">
        <v>2</v>
      </c>
      <c r="M744" s="251"/>
      <c r="N744" s="239"/>
    </row>
    <row r="745" spans="10:14">
      <c r="J745" s="416">
        <v>0.25806005258060055</v>
      </c>
      <c r="K745" s="419">
        <v>2</v>
      </c>
      <c r="M745" s="251"/>
      <c r="N745" s="239"/>
    </row>
    <row r="746" spans="10:14">
      <c r="J746" s="416">
        <v>0.25806005258060055</v>
      </c>
      <c r="K746" s="419">
        <v>2</v>
      </c>
      <c r="M746" s="251"/>
      <c r="N746" s="239"/>
    </row>
    <row r="747" spans="10:14">
      <c r="J747" s="416">
        <v>0.25806005258060055</v>
      </c>
      <c r="K747" s="419">
        <v>2</v>
      </c>
      <c r="M747" s="251"/>
      <c r="N747" s="239"/>
    </row>
    <row r="748" spans="10:14">
      <c r="J748" s="416">
        <v>0.25806005258060055</v>
      </c>
      <c r="K748" s="419">
        <v>2</v>
      </c>
      <c r="M748" s="251"/>
      <c r="N748" s="239"/>
    </row>
    <row r="749" spans="10:14">
      <c r="J749" s="416">
        <v>0.25784858712196412</v>
      </c>
      <c r="K749" s="419">
        <v>9</v>
      </c>
      <c r="M749" s="251"/>
      <c r="N749" s="239"/>
    </row>
    <row r="750" spans="10:14">
      <c r="J750" s="416">
        <v>0.25639961256399618</v>
      </c>
      <c r="K750" s="419">
        <v>4</v>
      </c>
      <c r="M750" s="251"/>
      <c r="N750" s="239"/>
    </row>
    <row r="751" spans="10:14">
      <c r="J751" s="416">
        <v>0.25593607305936072</v>
      </c>
      <c r="K751" s="419">
        <v>17</v>
      </c>
      <c r="M751" s="251"/>
      <c r="N751" s="239"/>
    </row>
    <row r="752" spans="10:14">
      <c r="J752" s="416">
        <v>0.25564158559989408</v>
      </c>
      <c r="K752" s="419">
        <v>11</v>
      </c>
      <c r="M752" s="251"/>
      <c r="N752" s="239"/>
    </row>
    <row r="753" spans="10:14">
      <c r="J753" s="416">
        <v>0.25557077625570779</v>
      </c>
      <c r="K753" s="419">
        <v>18</v>
      </c>
      <c r="M753" s="251"/>
      <c r="N753" s="239"/>
    </row>
    <row r="754" spans="10:14">
      <c r="J754" s="416">
        <v>0.2532805221161385</v>
      </c>
      <c r="K754" s="419">
        <v>9</v>
      </c>
      <c r="M754" s="251"/>
      <c r="N754" s="239"/>
    </row>
    <row r="755" spans="10:14">
      <c r="J755" s="416">
        <v>0.25308219178082197</v>
      </c>
      <c r="K755" s="419">
        <v>17</v>
      </c>
      <c r="M755" s="251"/>
      <c r="N755" s="239"/>
    </row>
    <row r="756" spans="10:14">
      <c r="J756" s="416">
        <v>0.25272364463289121</v>
      </c>
      <c r="K756" s="419">
        <v>8</v>
      </c>
      <c r="M756" s="251"/>
      <c r="N756" s="239"/>
    </row>
    <row r="757" spans="10:14">
      <c r="J757" s="416">
        <v>0.25248480590946343</v>
      </c>
      <c r="K757" s="419">
        <v>1</v>
      </c>
      <c r="M757" s="251"/>
      <c r="N757" s="239"/>
    </row>
    <row r="758" spans="10:14">
      <c r="J758" s="416">
        <v>0.25238794147796101</v>
      </c>
      <c r="K758" s="419">
        <v>10</v>
      </c>
      <c r="M758" s="251"/>
      <c r="N758" s="239"/>
    </row>
    <row r="759" spans="10:14">
      <c r="J759" s="416">
        <v>0.25223744292237438</v>
      </c>
      <c r="K759" s="419">
        <v>8</v>
      </c>
      <c r="M759" s="251"/>
      <c r="N759" s="239"/>
    </row>
    <row r="760" spans="10:14">
      <c r="J760" s="416">
        <v>0.25215078870900787</v>
      </c>
      <c r="K760" s="419">
        <v>11</v>
      </c>
      <c r="M760" s="251"/>
      <c r="N760" s="239"/>
    </row>
    <row r="761" spans="10:14">
      <c r="J761" s="416">
        <v>0.25195433789954336</v>
      </c>
      <c r="K761" s="419">
        <v>7</v>
      </c>
      <c r="M761" s="251"/>
      <c r="N761" s="239"/>
    </row>
    <row r="762" spans="10:14">
      <c r="J762" s="416">
        <v>0.2515220700152207</v>
      </c>
      <c r="K762" s="419">
        <v>17</v>
      </c>
      <c r="M762" s="251"/>
      <c r="N762" s="239"/>
    </row>
    <row r="763" spans="10:14">
      <c r="J763" s="416">
        <v>0.25133039353789405</v>
      </c>
      <c r="K763" s="419">
        <v>10</v>
      </c>
      <c r="M763" s="251"/>
      <c r="N763" s="239"/>
    </row>
    <row r="764" spans="10:14">
      <c r="J764" s="416">
        <v>0.25128910011493177</v>
      </c>
      <c r="K764" s="419">
        <v>7</v>
      </c>
      <c r="M764" s="251"/>
      <c r="N764" s="239"/>
    </row>
    <row r="765" spans="10:14">
      <c r="J765" s="416">
        <v>0.25095763571790969</v>
      </c>
      <c r="K765" s="419">
        <v>3</v>
      </c>
      <c r="M765" s="251"/>
      <c r="N765" s="239"/>
    </row>
    <row r="766" spans="10:14">
      <c r="J766" s="416">
        <v>0.24967988209997347</v>
      </c>
      <c r="K766" s="419">
        <v>8</v>
      </c>
      <c r="M766" s="251"/>
      <c r="N766" s="239"/>
    </row>
    <row r="767" spans="10:14">
      <c r="J767" s="416">
        <v>0.24945036360561473</v>
      </c>
      <c r="K767" s="419">
        <v>5</v>
      </c>
      <c r="M767" s="251"/>
      <c r="N767" s="239"/>
    </row>
    <row r="768" spans="10:14">
      <c r="J768" s="416">
        <v>0.24934768427919102</v>
      </c>
      <c r="K768" s="419">
        <v>7</v>
      </c>
      <c r="M768" s="251"/>
      <c r="N768" s="239"/>
    </row>
    <row r="769" spans="10:14">
      <c r="J769" s="416">
        <v>0.24807518423075192</v>
      </c>
      <c r="K769" s="419">
        <v>14</v>
      </c>
      <c r="M769" s="251"/>
      <c r="N769" s="239"/>
    </row>
    <row r="770" spans="10:14">
      <c r="J770" s="416">
        <v>0.24748858447488584</v>
      </c>
      <c r="K770" s="419">
        <v>6</v>
      </c>
      <c r="M770" s="251"/>
      <c r="N770" s="239"/>
    </row>
    <row r="771" spans="10:14">
      <c r="J771" s="416">
        <v>0.24672983257229833</v>
      </c>
      <c r="K771" s="419">
        <v>10</v>
      </c>
      <c r="M771" s="251"/>
      <c r="N771" s="239"/>
    </row>
    <row r="772" spans="10:14">
      <c r="J772" s="416">
        <v>0.24594441989492807</v>
      </c>
      <c r="K772" s="419">
        <v>15</v>
      </c>
      <c r="M772" s="251"/>
      <c r="N772" s="239"/>
    </row>
    <row r="773" spans="10:14">
      <c r="J773" s="416">
        <v>0.24544040765005626</v>
      </c>
      <c r="K773" s="419">
        <v>7</v>
      </c>
      <c r="M773" s="251"/>
      <c r="N773" s="239"/>
    </row>
    <row r="774" spans="10:14">
      <c r="J774" s="416">
        <v>0.24526748971193416</v>
      </c>
      <c r="K774" s="419">
        <v>10</v>
      </c>
      <c r="M774" s="251"/>
      <c r="N774" s="239"/>
    </row>
    <row r="775" spans="10:14">
      <c r="J775" s="416">
        <v>0.2450887297633873</v>
      </c>
      <c r="K775" s="419">
        <v>7</v>
      </c>
      <c r="M775" s="251"/>
      <c r="N775" s="239"/>
    </row>
    <row r="776" spans="10:14">
      <c r="J776" s="416">
        <v>0.24504109589041098</v>
      </c>
      <c r="K776" s="419">
        <v>2</v>
      </c>
      <c r="M776" s="251"/>
      <c r="N776" s="239"/>
    </row>
    <row r="777" spans="10:14">
      <c r="J777" s="416">
        <v>0.24501712328767122</v>
      </c>
      <c r="K777" s="419">
        <v>4</v>
      </c>
      <c r="M777" s="251"/>
      <c r="N777" s="239"/>
    </row>
    <row r="778" spans="10:14">
      <c r="J778" s="416">
        <v>0.24492009132420095</v>
      </c>
      <c r="K778" s="419">
        <v>10</v>
      </c>
      <c r="M778" s="251"/>
      <c r="N778" s="239"/>
    </row>
    <row r="779" spans="10:14">
      <c r="J779" s="416">
        <v>0.24487932159165032</v>
      </c>
      <c r="K779" s="419">
        <v>6</v>
      </c>
      <c r="M779" s="251"/>
      <c r="N779" s="239"/>
    </row>
    <row r="780" spans="10:14">
      <c r="J780" s="416">
        <v>0.24452054794520547</v>
      </c>
      <c r="K780" s="419">
        <v>5</v>
      </c>
      <c r="M780" s="251"/>
      <c r="N780" s="239"/>
    </row>
    <row r="781" spans="10:14">
      <c r="J781" s="416">
        <v>0.24434562348076966</v>
      </c>
      <c r="K781" s="419">
        <v>7</v>
      </c>
      <c r="M781" s="251"/>
      <c r="N781" s="239"/>
    </row>
    <row r="782" spans="10:14">
      <c r="J782" s="416">
        <v>0.24414003044140031</v>
      </c>
      <c r="K782" s="419">
        <v>15</v>
      </c>
      <c r="M782" s="251"/>
      <c r="N782" s="239"/>
    </row>
    <row r="783" spans="10:14">
      <c r="J783" s="416">
        <v>0.24322678843226789</v>
      </c>
      <c r="K783" s="419">
        <v>17</v>
      </c>
      <c r="M783" s="251"/>
      <c r="N783" s="239"/>
    </row>
    <row r="784" spans="10:14">
      <c r="J784" s="416">
        <v>0.24291035808699835</v>
      </c>
      <c r="K784" s="419">
        <v>3</v>
      </c>
      <c r="M784" s="251"/>
      <c r="N784" s="239"/>
    </row>
    <row r="785" spans="10:14">
      <c r="J785" s="416">
        <v>0.24246575342465759</v>
      </c>
      <c r="K785" s="419">
        <v>4</v>
      </c>
      <c r="M785" s="251"/>
      <c r="N785" s="239"/>
    </row>
    <row r="786" spans="10:14">
      <c r="J786" s="416">
        <v>0.24203537500656064</v>
      </c>
      <c r="K786" s="419">
        <v>9</v>
      </c>
      <c r="M786" s="251"/>
      <c r="N786" s="239"/>
    </row>
    <row r="787" spans="10:14">
      <c r="J787" s="416">
        <v>0.24151445966514459</v>
      </c>
      <c r="K787" s="419">
        <v>17</v>
      </c>
      <c r="M787" s="251"/>
      <c r="N787" s="239"/>
    </row>
    <row r="788" spans="10:14">
      <c r="J788" s="416">
        <v>0.24132039573820396</v>
      </c>
      <c r="K788" s="419">
        <v>14</v>
      </c>
      <c r="M788" s="251"/>
      <c r="N788" s="239"/>
    </row>
    <row r="789" spans="10:14">
      <c r="J789" s="416">
        <v>0.2409404810344048</v>
      </c>
      <c r="K789" s="419">
        <v>19</v>
      </c>
      <c r="M789" s="251"/>
      <c r="N789" s="239"/>
    </row>
    <row r="790" spans="10:14">
      <c r="J790" s="416">
        <v>0.24082191780821918</v>
      </c>
      <c r="K790" s="419">
        <v>11</v>
      </c>
      <c r="M790" s="251"/>
      <c r="N790" s="239"/>
    </row>
    <row r="791" spans="10:14">
      <c r="J791" s="416">
        <v>0.24082191780821918</v>
      </c>
      <c r="K791" s="419">
        <v>11</v>
      </c>
      <c r="M791" s="251"/>
      <c r="N791" s="239"/>
    </row>
    <row r="792" spans="10:14">
      <c r="J792" s="416">
        <v>0.24073249619482492</v>
      </c>
      <c r="K792" s="419">
        <v>5</v>
      </c>
      <c r="M792" s="251"/>
      <c r="N792" s="239"/>
    </row>
    <row r="793" spans="10:14">
      <c r="J793" s="416">
        <v>0.2403968656632279</v>
      </c>
      <c r="K793" s="419">
        <v>3</v>
      </c>
      <c r="M793" s="251"/>
      <c r="N793" s="239"/>
    </row>
    <row r="794" spans="10:14">
      <c r="J794" s="416">
        <v>0.23979162063632348</v>
      </c>
      <c r="K794" s="419">
        <v>11</v>
      </c>
      <c r="M794" s="251"/>
      <c r="N794" s="239"/>
    </row>
    <row r="795" spans="10:14">
      <c r="J795" s="416">
        <v>0.23955815202793446</v>
      </c>
      <c r="K795" s="419">
        <v>12</v>
      </c>
      <c r="M795" s="251"/>
      <c r="N795" s="239"/>
    </row>
    <row r="796" spans="10:14">
      <c r="J796" s="416">
        <v>0.2389532841587636</v>
      </c>
      <c r="K796" s="419">
        <v>4</v>
      </c>
      <c r="M796" s="251"/>
      <c r="N796" s="239"/>
    </row>
    <row r="797" spans="10:14">
      <c r="J797" s="416">
        <v>0.23888427655550934</v>
      </c>
      <c r="K797" s="419">
        <v>11</v>
      </c>
      <c r="M797" s="251"/>
      <c r="N797" s="239"/>
    </row>
    <row r="798" spans="10:14">
      <c r="J798" s="416">
        <v>0.23860825722983262</v>
      </c>
      <c r="K798" s="419">
        <v>2</v>
      </c>
      <c r="M798" s="251"/>
      <c r="N798" s="239"/>
    </row>
    <row r="799" spans="10:14">
      <c r="J799" s="416">
        <v>0.23805261519302626</v>
      </c>
      <c r="K799" s="419">
        <v>7</v>
      </c>
      <c r="M799" s="251"/>
      <c r="N799" s="239"/>
    </row>
    <row r="800" spans="10:14">
      <c r="J800" s="416">
        <v>0.23787224538415719</v>
      </c>
      <c r="K800" s="419">
        <v>11</v>
      </c>
      <c r="M800" s="251"/>
      <c r="N800" s="239"/>
    </row>
    <row r="801" spans="10:14">
      <c r="J801" s="416">
        <v>0.23771159079378265</v>
      </c>
      <c r="K801" s="419">
        <v>11</v>
      </c>
      <c r="M801" s="251"/>
      <c r="N801" s="239"/>
    </row>
    <row r="802" spans="10:14">
      <c r="J802" s="416">
        <v>0.2373316210045662</v>
      </c>
      <c r="K802" s="419">
        <v>8</v>
      </c>
      <c r="M802" s="251"/>
      <c r="N802" s="239"/>
    </row>
    <row r="803" spans="10:14">
      <c r="J803" s="416">
        <v>0.23675107236751078</v>
      </c>
      <c r="K803" s="419">
        <v>4</v>
      </c>
      <c r="M803" s="251"/>
      <c r="N803" s="239"/>
    </row>
    <row r="804" spans="10:14">
      <c r="J804" s="416">
        <v>0.23653123624579195</v>
      </c>
      <c r="K804" s="419">
        <v>8</v>
      </c>
      <c r="M804" s="251"/>
      <c r="N804" s="239"/>
    </row>
    <row r="805" spans="10:14">
      <c r="J805" s="416">
        <v>0.23639199649615136</v>
      </c>
      <c r="K805" s="419">
        <v>8</v>
      </c>
      <c r="M805" s="251"/>
      <c r="N805" s="239"/>
    </row>
    <row r="806" spans="10:14">
      <c r="J806" s="416">
        <v>0.23634703196347032</v>
      </c>
      <c r="K806" s="419">
        <v>10</v>
      </c>
      <c r="M806" s="251"/>
      <c r="N806" s="239"/>
    </row>
    <row r="807" spans="10:14">
      <c r="J807" s="416">
        <v>0.23625570776255708</v>
      </c>
      <c r="K807" s="419">
        <v>5</v>
      </c>
      <c r="M807" s="251"/>
      <c r="N807" s="239"/>
    </row>
    <row r="808" spans="10:14">
      <c r="J808" s="416">
        <v>0.23625570776255708</v>
      </c>
      <c r="K808" s="419">
        <v>5</v>
      </c>
      <c r="M808" s="251"/>
      <c r="N808" s="239"/>
    </row>
    <row r="809" spans="10:14">
      <c r="J809" s="416">
        <v>0.23625570776255708</v>
      </c>
      <c r="K809" s="419">
        <v>5</v>
      </c>
      <c r="M809" s="251"/>
      <c r="N809" s="239"/>
    </row>
    <row r="810" spans="10:14">
      <c r="J810" s="416">
        <v>0.23625570776255708</v>
      </c>
      <c r="K810" s="419">
        <v>5</v>
      </c>
      <c r="M810" s="251"/>
      <c r="N810" s="239"/>
    </row>
    <row r="811" spans="10:14">
      <c r="J811" s="416">
        <v>0.23625570776255708</v>
      </c>
      <c r="K811" s="419">
        <v>5</v>
      </c>
      <c r="M811" s="251"/>
      <c r="N811" s="239"/>
    </row>
    <row r="812" spans="10:14">
      <c r="J812" s="416">
        <v>0.23617138777764307</v>
      </c>
      <c r="K812" s="419">
        <v>7</v>
      </c>
      <c r="M812" s="251"/>
      <c r="N812" s="239"/>
    </row>
    <row r="813" spans="10:14">
      <c r="J813" s="416">
        <v>0.23592085235920851</v>
      </c>
      <c r="K813" s="419">
        <v>17</v>
      </c>
      <c r="M813" s="251"/>
      <c r="N813" s="239"/>
    </row>
    <row r="814" spans="10:14">
      <c r="J814" s="416">
        <v>0.23556785161704219</v>
      </c>
      <c r="K814" s="419">
        <v>7</v>
      </c>
      <c r="M814" s="251"/>
      <c r="N814" s="239"/>
    </row>
    <row r="815" spans="10:14">
      <c r="J815" s="416">
        <v>0.23521689497716894</v>
      </c>
      <c r="K815" s="419">
        <v>8</v>
      </c>
      <c r="M815" s="251"/>
      <c r="N815" s="239"/>
    </row>
    <row r="816" spans="10:14">
      <c r="J816" s="416">
        <v>0.23515796116865276</v>
      </c>
      <c r="K816" s="419">
        <v>3</v>
      </c>
      <c r="M816" s="251"/>
      <c r="N816" s="239"/>
    </row>
    <row r="817" spans="10:14">
      <c r="J817" s="416">
        <v>0.23481030497773273</v>
      </c>
      <c r="K817" s="419">
        <v>8</v>
      </c>
      <c r="M817" s="251"/>
      <c r="N817" s="239"/>
    </row>
    <row r="818" spans="10:14">
      <c r="J818" s="416">
        <v>0.23436073059360732</v>
      </c>
      <c r="K818" s="419">
        <v>8</v>
      </c>
      <c r="M818" s="251"/>
      <c r="N818" s="239"/>
    </row>
    <row r="819" spans="10:14">
      <c r="J819" s="416">
        <v>0.2341704718417047</v>
      </c>
      <c r="K819" s="419">
        <v>15</v>
      </c>
      <c r="M819" s="251"/>
      <c r="N819" s="239"/>
    </row>
    <row r="820" spans="10:14">
      <c r="J820" s="416">
        <v>0.23409436834094369</v>
      </c>
      <c r="K820" s="419">
        <v>17</v>
      </c>
      <c r="M820" s="251"/>
      <c r="N820" s="239"/>
    </row>
    <row r="821" spans="10:14">
      <c r="J821" s="416">
        <v>0.23407951887738054</v>
      </c>
      <c r="K821" s="419">
        <v>11</v>
      </c>
      <c r="M821" s="251"/>
      <c r="N821" s="239"/>
    </row>
    <row r="822" spans="10:14">
      <c r="J822" s="416">
        <v>0.23392003822873528</v>
      </c>
      <c r="K822" s="419">
        <v>3</v>
      </c>
      <c r="M822" s="251"/>
      <c r="N822" s="239"/>
    </row>
    <row r="823" spans="10:14">
      <c r="J823" s="416">
        <v>0.23391833095029443</v>
      </c>
      <c r="K823" s="419">
        <v>2</v>
      </c>
      <c r="M823" s="251"/>
      <c r="N823" s="239"/>
    </row>
    <row r="824" spans="10:14">
      <c r="J824" s="416">
        <v>0.23352960025634864</v>
      </c>
      <c r="K824" s="419">
        <v>8</v>
      </c>
      <c r="M824" s="251"/>
      <c r="N824" s="239"/>
    </row>
    <row r="825" spans="10:14">
      <c r="J825" s="416">
        <v>0.23319477634546126</v>
      </c>
      <c r="K825" s="419">
        <v>8</v>
      </c>
      <c r="M825" s="251"/>
      <c r="N825" s="239"/>
    </row>
    <row r="826" spans="10:14">
      <c r="J826" s="416">
        <v>0.23317514677103718</v>
      </c>
      <c r="K826" s="419">
        <v>8</v>
      </c>
      <c r="M826" s="251"/>
      <c r="N826" s="239"/>
    </row>
    <row r="827" spans="10:14">
      <c r="J827" s="416">
        <v>0.23310502283105022</v>
      </c>
      <c r="K827" s="419">
        <v>15</v>
      </c>
      <c r="M827" s="251"/>
      <c r="N827" s="239"/>
    </row>
    <row r="828" spans="10:14">
      <c r="J828" s="416">
        <v>0.23296179029895753</v>
      </c>
      <c r="K828" s="419">
        <v>8</v>
      </c>
      <c r="M828" s="251"/>
      <c r="N828" s="239"/>
    </row>
    <row r="829" spans="10:14">
      <c r="J829" s="416">
        <v>0.23197690034918078</v>
      </c>
      <c r="K829" s="419">
        <v>9</v>
      </c>
      <c r="M829" s="251"/>
      <c r="N829" s="239"/>
    </row>
    <row r="830" spans="10:14">
      <c r="J830" s="416">
        <v>0.23128424657534247</v>
      </c>
      <c r="K830" s="419">
        <v>8</v>
      </c>
      <c r="M830" s="251"/>
      <c r="N830" s="239"/>
    </row>
    <row r="831" spans="10:14">
      <c r="J831" s="416">
        <v>0.23124348699293282</v>
      </c>
      <c r="K831" s="419">
        <v>9</v>
      </c>
      <c r="M831" s="251"/>
      <c r="N831" s="239"/>
    </row>
    <row r="832" spans="10:14">
      <c r="J832" s="416">
        <v>0.22965232716494441</v>
      </c>
      <c r="K832" s="419">
        <v>7</v>
      </c>
      <c r="M832" s="251"/>
      <c r="N832" s="239"/>
    </row>
    <row r="833" spans="10:18">
      <c r="J833" s="416">
        <v>0.22883110040644294</v>
      </c>
      <c r="K833" s="419">
        <v>9</v>
      </c>
      <c r="M833" s="251"/>
      <c r="N833" s="239"/>
    </row>
    <row r="834" spans="10:18">
      <c r="J834" s="416">
        <v>0.22866552511415525</v>
      </c>
      <c r="K834" s="419">
        <v>19</v>
      </c>
      <c r="M834" s="251"/>
      <c r="N834" s="239"/>
    </row>
    <row r="835" spans="10:18">
      <c r="J835" s="416">
        <v>0.22828675799086764</v>
      </c>
      <c r="K835" s="419">
        <v>8</v>
      </c>
      <c r="M835" s="251"/>
      <c r="N835" s="239"/>
    </row>
    <row r="836" spans="10:18">
      <c r="J836" s="416">
        <v>0.22810082937284509</v>
      </c>
      <c r="K836" s="419">
        <v>7</v>
      </c>
      <c r="M836" s="251"/>
      <c r="N836" s="239"/>
    </row>
    <row r="837" spans="10:18">
      <c r="J837" s="416">
        <v>0.22787986783977429</v>
      </c>
      <c r="K837" s="419">
        <v>7</v>
      </c>
      <c r="M837" s="251"/>
      <c r="N837" s="239"/>
    </row>
    <row r="838" spans="10:18">
      <c r="J838" s="416">
        <v>0.2278705749496735</v>
      </c>
      <c r="K838" s="419">
        <v>6</v>
      </c>
      <c r="M838" s="251"/>
      <c r="N838" s="239"/>
    </row>
    <row r="839" spans="10:18">
      <c r="J839" s="416">
        <v>0.22742922374429222</v>
      </c>
      <c r="K839" s="419">
        <v>4</v>
      </c>
    </row>
    <row r="840" spans="10:18">
      <c r="J840" s="416">
        <v>0.22729578893962454</v>
      </c>
      <c r="K840" s="419">
        <v>16</v>
      </c>
    </row>
    <row r="841" spans="10:18">
      <c r="J841" s="416">
        <v>0.22630251962813316</v>
      </c>
      <c r="K841" s="419">
        <v>10</v>
      </c>
      <c r="Q841" s="273"/>
      <c r="R841" s="239"/>
    </row>
    <row r="842" spans="10:18">
      <c r="J842" s="416">
        <v>0.22615313347892263</v>
      </c>
      <c r="K842" s="419">
        <v>1</v>
      </c>
      <c r="Q842" s="273"/>
      <c r="R842" s="239"/>
    </row>
    <row r="843" spans="10:18">
      <c r="J843" s="416">
        <v>0.22588660578386605</v>
      </c>
      <c r="K843" s="419">
        <v>11</v>
      </c>
      <c r="Q843" s="273"/>
      <c r="R843" s="239"/>
    </row>
    <row r="844" spans="10:18">
      <c r="J844" s="416">
        <v>0.22568844889553996</v>
      </c>
      <c r="K844" s="419">
        <v>17</v>
      </c>
      <c r="Q844" s="273"/>
      <c r="R844" s="239"/>
    </row>
    <row r="845" spans="10:18">
      <c r="J845" s="416">
        <v>0.2256468797564688</v>
      </c>
      <c r="K845" s="419">
        <v>16</v>
      </c>
      <c r="Q845" s="273"/>
      <c r="R845" s="239"/>
    </row>
    <row r="846" spans="10:18">
      <c r="J846" s="416">
        <v>0.22544799594114662</v>
      </c>
      <c r="K846" s="419">
        <v>8</v>
      </c>
      <c r="Q846" s="273"/>
      <c r="R846" s="239"/>
    </row>
    <row r="847" spans="10:18">
      <c r="J847" s="416">
        <v>0.22531392694063918</v>
      </c>
      <c r="K847" s="419">
        <v>9</v>
      </c>
      <c r="Q847" s="273"/>
      <c r="R847" s="239"/>
    </row>
    <row r="848" spans="10:18">
      <c r="J848" s="416">
        <v>0.22479452054794521</v>
      </c>
      <c r="K848" s="419">
        <v>6</v>
      </c>
      <c r="Q848" s="273"/>
      <c r="R848" s="239"/>
    </row>
    <row r="849" spans="10:18">
      <c r="J849" s="416">
        <v>0.22475519373515523</v>
      </c>
      <c r="K849" s="419">
        <v>8</v>
      </c>
      <c r="Q849" s="273"/>
      <c r="R849" s="239"/>
    </row>
    <row r="850" spans="10:18">
      <c r="J850" s="416">
        <v>0.22462084148727984</v>
      </c>
      <c r="K850" s="419">
        <v>18</v>
      </c>
      <c r="Q850" s="273"/>
      <c r="R850" s="239"/>
    </row>
    <row r="851" spans="10:18">
      <c r="J851" s="416">
        <v>0.22435174487905971</v>
      </c>
      <c r="K851" s="419">
        <v>2</v>
      </c>
      <c r="Q851" s="273"/>
      <c r="R851" s="239"/>
    </row>
    <row r="852" spans="10:18">
      <c r="J852" s="416">
        <v>0.22433002107798855</v>
      </c>
      <c r="K852" s="419">
        <v>10</v>
      </c>
      <c r="Q852" s="273"/>
      <c r="R852" s="239"/>
    </row>
    <row r="853" spans="10:18">
      <c r="J853" s="416">
        <v>0.22431506849315069</v>
      </c>
      <c r="K853" s="419">
        <v>8</v>
      </c>
      <c r="Q853" s="273"/>
      <c r="R853" s="239"/>
    </row>
    <row r="854" spans="10:18">
      <c r="J854" s="416">
        <v>0.22359208523592086</v>
      </c>
      <c r="K854" s="419">
        <v>11</v>
      </c>
      <c r="Q854" s="273"/>
      <c r="R854" s="239"/>
    </row>
    <row r="855" spans="10:18">
      <c r="J855" s="416">
        <v>0.22348934550989349</v>
      </c>
      <c r="K855" s="419">
        <v>11</v>
      </c>
      <c r="Q855" s="273"/>
      <c r="R855" s="239"/>
    </row>
    <row r="856" spans="10:18">
      <c r="J856" s="416">
        <v>0.22306271823798013</v>
      </c>
      <c r="K856" s="419">
        <v>10</v>
      </c>
      <c r="Q856" s="273"/>
      <c r="R856" s="239"/>
    </row>
    <row r="857" spans="10:18">
      <c r="J857" s="416">
        <v>0.2219923896499239</v>
      </c>
      <c r="K857" s="419">
        <v>14</v>
      </c>
      <c r="Q857" s="273"/>
      <c r="R857" s="239"/>
    </row>
    <row r="858" spans="10:18">
      <c r="J858" s="416">
        <v>0.22086384652939317</v>
      </c>
      <c r="K858" s="419">
        <v>1</v>
      </c>
      <c r="Q858" s="273"/>
      <c r="R858" s="239"/>
    </row>
    <row r="859" spans="10:18">
      <c r="J859" s="416">
        <v>0.22081747843734145</v>
      </c>
      <c r="K859" s="419">
        <v>11</v>
      </c>
      <c r="Q859" s="273"/>
      <c r="R859" s="239"/>
    </row>
    <row r="860" spans="10:18">
      <c r="J860" s="416">
        <v>0.22070627547717767</v>
      </c>
      <c r="K860" s="419">
        <v>6</v>
      </c>
      <c r="Q860" s="273"/>
      <c r="R860" s="239"/>
    </row>
    <row r="861" spans="10:18">
      <c r="J861" s="416">
        <v>0.22053367579908673</v>
      </c>
      <c r="K861" s="419">
        <v>10</v>
      </c>
      <c r="Q861" s="273"/>
      <c r="R861" s="239"/>
    </row>
    <row r="862" spans="10:18">
      <c r="J862" s="416">
        <v>0.22043946932006633</v>
      </c>
      <c r="K862" s="419">
        <v>6</v>
      </c>
      <c r="Q862" s="273"/>
      <c r="R862" s="239"/>
    </row>
    <row r="863" spans="10:18">
      <c r="J863" s="416">
        <v>0.21935831798845498</v>
      </c>
      <c r="K863" s="419">
        <v>4</v>
      </c>
      <c r="Q863" s="273"/>
      <c r="R863" s="239"/>
    </row>
    <row r="864" spans="10:18">
      <c r="J864" s="416">
        <v>0.21889649923896498</v>
      </c>
      <c r="K864" s="419">
        <v>5</v>
      </c>
      <c r="Q864" s="273"/>
      <c r="R864" s="239"/>
    </row>
    <row r="865" spans="10:18">
      <c r="J865" s="416">
        <v>0.21861733911244283</v>
      </c>
      <c r="K865" s="419">
        <v>9</v>
      </c>
      <c r="Q865" s="273"/>
      <c r="R865" s="239"/>
    </row>
    <row r="866" spans="10:18">
      <c r="J866" s="416">
        <v>0.21849315068493147</v>
      </c>
      <c r="K866" s="419">
        <v>10</v>
      </c>
      <c r="Q866" s="273"/>
      <c r="R866" s="239"/>
    </row>
    <row r="867" spans="10:18">
      <c r="J867" s="416">
        <v>0.21765827716170183</v>
      </c>
      <c r="K867" s="419">
        <v>7</v>
      </c>
      <c r="Q867" s="273"/>
      <c r="R867" s="239"/>
    </row>
    <row r="868" spans="10:18">
      <c r="J868" s="416">
        <v>0.21725522119919161</v>
      </c>
      <c r="K868" s="419">
        <v>10</v>
      </c>
      <c r="Q868" s="273"/>
      <c r="R868" s="239"/>
    </row>
    <row r="869" spans="10:18">
      <c r="J869" s="416">
        <v>0.21699511335416161</v>
      </c>
      <c r="K869" s="419">
        <v>10</v>
      </c>
      <c r="Q869" s="273"/>
      <c r="R869" s="239"/>
    </row>
    <row r="870" spans="10:18">
      <c r="J870" s="416">
        <v>0.21675949326336466</v>
      </c>
      <c r="K870" s="419">
        <v>7</v>
      </c>
      <c r="Q870" s="273"/>
      <c r="R870" s="239"/>
    </row>
    <row r="871" spans="10:18">
      <c r="J871" s="416">
        <v>0.21667127900004612</v>
      </c>
      <c r="K871" s="419">
        <v>8</v>
      </c>
      <c r="Q871" s="273"/>
      <c r="R871" s="239"/>
    </row>
    <row r="872" spans="10:18">
      <c r="J872" s="416">
        <v>0.21656392694063922</v>
      </c>
      <c r="K872" s="419">
        <v>5</v>
      </c>
      <c r="Q872" s="273"/>
      <c r="R872" s="239"/>
    </row>
    <row r="873" spans="10:18">
      <c r="J873" s="416">
        <v>0.21473689932594042</v>
      </c>
      <c r="K873" s="419">
        <v>8</v>
      </c>
      <c r="Q873" s="233"/>
      <c r="R873" s="239"/>
    </row>
    <row r="874" spans="10:18">
      <c r="J874" s="416">
        <v>0.21420220526831596</v>
      </c>
      <c r="K874" s="419">
        <v>19</v>
      </c>
      <c r="Q874" s="273"/>
      <c r="R874" s="239"/>
    </row>
    <row r="875" spans="10:18">
      <c r="J875" s="416">
        <v>0.21413051750380521</v>
      </c>
      <c r="K875" s="419">
        <v>7</v>
      </c>
      <c r="Q875" s="273"/>
      <c r="R875" s="239"/>
    </row>
    <row r="876" spans="10:18">
      <c r="J876" s="416">
        <v>0.21358943815763351</v>
      </c>
      <c r="K876" s="419">
        <v>11</v>
      </c>
      <c r="Q876" s="273"/>
      <c r="R876" s="239"/>
    </row>
    <row r="877" spans="10:18">
      <c r="J877" s="416">
        <v>0.21297117020324113</v>
      </c>
      <c r="K877" s="419">
        <v>8</v>
      </c>
      <c r="Q877" s="273"/>
      <c r="R877" s="239"/>
    </row>
    <row r="878" spans="10:18">
      <c r="J878" s="416">
        <v>0.21243137095020656</v>
      </c>
      <c r="K878" s="419">
        <v>11</v>
      </c>
      <c r="Q878" s="273"/>
      <c r="R878" s="239"/>
    </row>
    <row r="879" spans="10:18">
      <c r="J879" s="416">
        <v>0.21083206494165399</v>
      </c>
      <c r="K879" s="419">
        <v>8</v>
      </c>
      <c r="Q879" s="273"/>
      <c r="R879" s="239"/>
    </row>
    <row r="880" spans="10:18">
      <c r="J880" s="416">
        <v>0.21059529849484182</v>
      </c>
      <c r="K880" s="419">
        <v>6</v>
      </c>
      <c r="Q880" s="273"/>
      <c r="R880" s="239"/>
    </row>
    <row r="881" spans="10:18">
      <c r="J881" s="416">
        <v>0.20915525114155251</v>
      </c>
      <c r="K881" s="419">
        <v>10</v>
      </c>
      <c r="Q881" s="273"/>
      <c r="R881" s="239"/>
    </row>
    <row r="882" spans="10:18">
      <c r="J882" s="416">
        <v>0.20889884897838945</v>
      </c>
      <c r="K882" s="419">
        <v>9</v>
      </c>
      <c r="Q882" s="273"/>
      <c r="R882" s="239"/>
    </row>
    <row r="883" spans="10:18">
      <c r="J883" s="416">
        <v>0.20856164383561643</v>
      </c>
      <c r="K883" s="419">
        <v>12</v>
      </c>
      <c r="Q883" s="273"/>
      <c r="R883" s="239"/>
    </row>
    <row r="884" spans="10:18">
      <c r="J884" s="416">
        <v>0.20849777170776868</v>
      </c>
      <c r="K884" s="419">
        <v>8</v>
      </c>
      <c r="Q884" s="273"/>
      <c r="R884" s="239"/>
    </row>
    <row r="885" spans="10:18">
      <c r="J885" s="416">
        <v>0.20805578945686973</v>
      </c>
      <c r="K885" s="419">
        <v>11</v>
      </c>
      <c r="Q885" s="273"/>
      <c r="R885" s="239"/>
    </row>
    <row r="886" spans="10:18">
      <c r="J886" s="416">
        <v>0.20743150684931508</v>
      </c>
      <c r="K886" s="419">
        <v>8</v>
      </c>
      <c r="Q886" s="273"/>
      <c r="R886" s="239"/>
    </row>
    <row r="887" spans="10:18">
      <c r="J887" s="416">
        <v>0.20649416539827498</v>
      </c>
      <c r="K887" s="419">
        <v>15</v>
      </c>
      <c r="Q887" s="273"/>
      <c r="R887" s="239"/>
    </row>
    <row r="888" spans="10:18">
      <c r="J888" s="416">
        <v>0.20637095020656665</v>
      </c>
      <c r="K888" s="419">
        <v>8</v>
      </c>
      <c r="Q888" s="273"/>
      <c r="R888" s="239"/>
    </row>
    <row r="889" spans="10:18">
      <c r="J889" s="416">
        <v>0.20507990867579909</v>
      </c>
      <c r="K889" s="419">
        <v>11</v>
      </c>
      <c r="Q889" s="273"/>
      <c r="R889" s="239"/>
    </row>
    <row r="890" spans="10:18">
      <c r="J890" s="416">
        <v>0.20358592447633544</v>
      </c>
      <c r="K890" s="419">
        <v>7</v>
      </c>
      <c r="Q890" s="273"/>
      <c r="R890" s="239"/>
    </row>
    <row r="891" spans="10:18">
      <c r="J891" s="416">
        <v>0.2035587899543379</v>
      </c>
      <c r="K891" s="419">
        <v>7</v>
      </c>
      <c r="Q891" s="273"/>
      <c r="R891" s="239"/>
    </row>
    <row r="892" spans="10:18">
      <c r="J892" s="416">
        <v>0.20198344748858446</v>
      </c>
      <c r="K892" s="419">
        <v>10</v>
      </c>
      <c r="Q892" s="273"/>
      <c r="R892" s="239"/>
    </row>
    <row r="893" spans="10:18">
      <c r="J893" s="416">
        <v>0.20171419144021885</v>
      </c>
      <c r="K893" s="419">
        <v>1</v>
      </c>
      <c r="Q893" s="273"/>
      <c r="R893" s="239"/>
    </row>
    <row r="894" spans="10:18">
      <c r="J894" s="416">
        <v>0.19929103580869992</v>
      </c>
      <c r="K894" s="419">
        <v>3</v>
      </c>
      <c r="Q894" s="273"/>
      <c r="R894" s="239"/>
    </row>
    <row r="895" spans="10:18">
      <c r="J895" s="416">
        <v>0.19929103580869992</v>
      </c>
      <c r="K895" s="419">
        <v>3</v>
      </c>
      <c r="Q895" s="273"/>
      <c r="R895" s="239"/>
    </row>
    <row r="896" spans="10:18">
      <c r="J896" s="416">
        <v>0.19929103580869992</v>
      </c>
      <c r="K896" s="419">
        <v>3</v>
      </c>
      <c r="Q896" s="273"/>
      <c r="R896" s="239"/>
    </row>
    <row r="897" spans="10:18">
      <c r="J897" s="416">
        <v>0.19901177365923536</v>
      </c>
      <c r="K897" s="419">
        <v>10</v>
      </c>
      <c r="Q897" s="273"/>
      <c r="R897" s="239"/>
    </row>
    <row r="898" spans="10:18">
      <c r="J898" s="416">
        <v>0.19892284275845926</v>
      </c>
      <c r="K898" s="419">
        <v>3</v>
      </c>
      <c r="Q898" s="273"/>
      <c r="R898" s="239"/>
    </row>
    <row r="899" spans="10:18">
      <c r="J899" s="416">
        <v>0.19815749419210127</v>
      </c>
      <c r="K899" s="419">
        <v>14</v>
      </c>
      <c r="Q899" s="273"/>
      <c r="R899" s="239"/>
    </row>
    <row r="900" spans="10:18">
      <c r="J900" s="416">
        <v>0.19801369863013699</v>
      </c>
      <c r="K900" s="419">
        <v>2</v>
      </c>
      <c r="Q900" s="273"/>
      <c r="R900" s="239"/>
    </row>
    <row r="901" spans="10:18">
      <c r="J901" s="416">
        <v>0.19750805281228984</v>
      </c>
      <c r="K901" s="419">
        <v>3</v>
      </c>
      <c r="Q901" s="273"/>
      <c r="R901" s="239"/>
    </row>
    <row r="902" spans="10:18">
      <c r="J902" s="416">
        <v>0.19738567178635669</v>
      </c>
      <c r="K902" s="419">
        <v>11</v>
      </c>
      <c r="Q902" s="273"/>
      <c r="R902" s="239"/>
    </row>
    <row r="903" spans="10:18">
      <c r="J903" s="416">
        <v>0.19686073059360731</v>
      </c>
      <c r="K903" s="419">
        <v>10</v>
      </c>
      <c r="Q903" s="273"/>
      <c r="R903" s="239"/>
    </row>
    <row r="904" spans="10:18">
      <c r="J904" s="416">
        <v>0.19616430758477119</v>
      </c>
      <c r="K904" s="419">
        <v>6</v>
      </c>
      <c r="Q904" s="273"/>
      <c r="R904" s="239"/>
    </row>
    <row r="905" spans="10:18">
      <c r="J905" s="416">
        <v>0.19535314296099413</v>
      </c>
      <c r="K905" s="419">
        <v>9</v>
      </c>
      <c r="Q905" s="273"/>
      <c r="R905" s="239"/>
    </row>
    <row r="906" spans="10:18">
      <c r="J906" s="416">
        <v>0.19445716691417653</v>
      </c>
      <c r="K906" s="419">
        <v>9</v>
      </c>
      <c r="Q906" s="273"/>
      <c r="R906" s="239"/>
    </row>
    <row r="907" spans="10:18">
      <c r="J907" s="416">
        <v>0.19417529791736271</v>
      </c>
      <c r="K907" s="419">
        <v>3</v>
      </c>
      <c r="Q907" s="273"/>
      <c r="R907" s="239"/>
    </row>
    <row r="908" spans="10:18">
      <c r="J908" s="416">
        <v>0.19406392694063923</v>
      </c>
      <c r="K908" s="419">
        <v>1</v>
      </c>
      <c r="Q908" s="273"/>
      <c r="R908" s="239"/>
    </row>
    <row r="909" spans="10:18">
      <c r="J909" s="416">
        <v>0.19390205356704471</v>
      </c>
      <c r="K909" s="419">
        <v>9</v>
      </c>
      <c r="Q909" s="273"/>
      <c r="R909" s="239"/>
    </row>
    <row r="910" spans="10:18">
      <c r="J910" s="416">
        <v>0.1938356164383562</v>
      </c>
      <c r="K910" s="419">
        <v>11</v>
      </c>
      <c r="Q910" s="273"/>
      <c r="R910" s="239"/>
    </row>
    <row r="911" spans="10:18">
      <c r="J911" s="416">
        <v>0.19067978747392755</v>
      </c>
      <c r="K911" s="419">
        <v>10</v>
      </c>
      <c r="Q911" s="273"/>
      <c r="R911" s="239"/>
    </row>
    <row r="912" spans="10:18">
      <c r="J912" s="416">
        <v>0.19036747118938893</v>
      </c>
      <c r="K912" s="419">
        <v>7</v>
      </c>
      <c r="Q912" s="273"/>
      <c r="R912" s="239"/>
    </row>
    <row r="913" spans="10:18">
      <c r="J913" s="416">
        <v>0.18881278538812785</v>
      </c>
      <c r="K913" s="419">
        <v>15</v>
      </c>
      <c r="Q913" s="273"/>
      <c r="R913" s="239"/>
    </row>
    <row r="914" spans="10:18">
      <c r="J914" s="416">
        <v>0.18876558195094692</v>
      </c>
      <c r="K914" s="419">
        <v>11</v>
      </c>
      <c r="Q914" s="273"/>
      <c r="R914" s="239"/>
    </row>
    <row r="915" spans="10:18">
      <c r="J915" s="416">
        <v>0.18843283582089551</v>
      </c>
      <c r="K915" s="419">
        <v>7</v>
      </c>
      <c r="Q915" s="273"/>
      <c r="R915" s="239"/>
    </row>
    <row r="916" spans="10:18">
      <c r="J916" s="416">
        <v>0.18816590563165905</v>
      </c>
      <c r="K916" s="419">
        <v>8</v>
      </c>
      <c r="Q916" s="273"/>
      <c r="R916" s="239"/>
    </row>
    <row r="917" spans="10:18">
      <c r="J917" s="416">
        <v>0.18797564687975646</v>
      </c>
      <c r="K917" s="419">
        <v>11</v>
      </c>
      <c r="Q917" s="273"/>
      <c r="R917" s="239"/>
    </row>
    <row r="918" spans="10:18">
      <c r="J918" s="416">
        <v>0.18767123287671234</v>
      </c>
      <c r="K918" s="419">
        <v>15</v>
      </c>
      <c r="Q918" s="273"/>
      <c r="R918" s="239"/>
    </row>
    <row r="919" spans="10:18">
      <c r="J919" s="416">
        <v>0.18634689606436181</v>
      </c>
      <c r="K919" s="419">
        <v>10</v>
      </c>
      <c r="Q919" s="273"/>
      <c r="R919" s="239"/>
    </row>
    <row r="920" spans="10:18">
      <c r="J920" s="416">
        <v>0.18552531442762155</v>
      </c>
      <c r="K920" s="419">
        <v>8</v>
      </c>
      <c r="Q920" s="273"/>
      <c r="R920" s="239"/>
    </row>
    <row r="921" spans="10:18">
      <c r="J921" s="416">
        <v>0.18432267884322678</v>
      </c>
      <c r="K921" s="419">
        <v>3</v>
      </c>
      <c r="Q921" s="273"/>
      <c r="R921" s="239"/>
    </row>
    <row r="922" spans="10:18">
      <c r="J922" s="416">
        <v>0.18330977748785968</v>
      </c>
      <c r="K922" s="419">
        <v>8</v>
      </c>
      <c r="Q922" s="273"/>
      <c r="R922" s="239"/>
    </row>
    <row r="923" spans="10:18">
      <c r="J923" s="416">
        <v>0.18241746706555401</v>
      </c>
      <c r="K923" s="419">
        <v>3</v>
      </c>
      <c r="Q923" s="273"/>
      <c r="R923" s="239"/>
    </row>
    <row r="924" spans="10:18">
      <c r="J924" s="416">
        <v>0.18239726027397257</v>
      </c>
      <c r="K924" s="419">
        <v>8</v>
      </c>
      <c r="Q924" s="273"/>
      <c r="R924" s="239"/>
    </row>
    <row r="925" spans="10:18">
      <c r="J925" s="416">
        <v>0.18127853881278541</v>
      </c>
      <c r="K925" s="419">
        <v>11</v>
      </c>
      <c r="Q925" s="273"/>
      <c r="R925" s="239"/>
    </row>
    <row r="926" spans="10:18">
      <c r="J926" s="416">
        <v>0.18013237396799039</v>
      </c>
      <c r="K926" s="419">
        <v>7</v>
      </c>
      <c r="Q926" s="273"/>
      <c r="R926" s="239"/>
    </row>
    <row r="927" spans="10:18">
      <c r="J927" s="416">
        <v>0.17837084148727983</v>
      </c>
      <c r="K927" s="419">
        <v>9</v>
      </c>
      <c r="Q927" s="273"/>
      <c r="R927" s="239"/>
    </row>
    <row r="928" spans="10:18">
      <c r="J928" s="416">
        <v>0.17738299086757991</v>
      </c>
      <c r="K928" s="419">
        <v>12</v>
      </c>
      <c r="Q928" s="273"/>
      <c r="R928" s="239"/>
    </row>
    <row r="929" spans="10:18">
      <c r="J929" s="416">
        <v>0.17715468036529683</v>
      </c>
      <c r="K929" s="419">
        <v>15</v>
      </c>
      <c r="Q929" s="273"/>
      <c r="R929" s="239"/>
    </row>
    <row r="930" spans="10:18">
      <c r="J930" s="416">
        <v>0.17700405885337392</v>
      </c>
      <c r="K930" s="419">
        <v>9</v>
      </c>
      <c r="Q930" s="273"/>
      <c r="R930" s="239"/>
    </row>
    <row r="931" spans="10:18">
      <c r="J931" s="416">
        <v>0.17554899999319487</v>
      </c>
      <c r="K931" s="419">
        <v>10</v>
      </c>
      <c r="Q931" s="273"/>
      <c r="R931" s="239"/>
    </row>
    <row r="932" spans="10:18">
      <c r="J932" s="416">
        <v>0.17541666666666667</v>
      </c>
      <c r="K932" s="419">
        <v>10</v>
      </c>
      <c r="Q932" s="273"/>
      <c r="R932" s="239"/>
    </row>
    <row r="933" spans="10:18">
      <c r="J933" s="416">
        <v>0.17519025875190258</v>
      </c>
      <c r="K933" s="419">
        <v>11</v>
      </c>
      <c r="Q933" s="273"/>
      <c r="R933" s="239"/>
    </row>
    <row r="934" spans="10:18">
      <c r="J934" s="416">
        <v>0.17418361699183618</v>
      </c>
      <c r="K934" s="419">
        <v>8</v>
      </c>
      <c r="Q934" s="273"/>
      <c r="R934" s="239"/>
    </row>
    <row r="935" spans="10:18">
      <c r="J935" s="416">
        <v>0.17344463470319627</v>
      </c>
      <c r="K935" s="419">
        <v>10</v>
      </c>
      <c r="Q935" s="273"/>
      <c r="R935" s="239"/>
    </row>
    <row r="936" spans="10:18">
      <c r="J936" s="416">
        <v>0.17309540975726992</v>
      </c>
      <c r="K936" s="419">
        <v>3</v>
      </c>
      <c r="Q936" s="273"/>
      <c r="R936" s="239"/>
    </row>
    <row r="937" spans="10:18">
      <c r="J937" s="416">
        <v>0.17150961671509621</v>
      </c>
      <c r="K937" s="419">
        <v>5</v>
      </c>
      <c r="Q937" s="273"/>
      <c r="R937" s="239"/>
    </row>
    <row r="938" spans="10:18">
      <c r="J938" s="416">
        <v>0.17146618671466188</v>
      </c>
      <c r="K938" s="419">
        <v>6</v>
      </c>
      <c r="Q938" s="273"/>
      <c r="R938" s="239"/>
    </row>
    <row r="939" spans="10:18">
      <c r="J939" s="416">
        <v>0.17133632990867581</v>
      </c>
      <c r="K939" s="419">
        <v>3</v>
      </c>
      <c r="Q939" s="273"/>
      <c r="R939" s="239"/>
    </row>
    <row r="940" spans="10:18">
      <c r="J940" s="416">
        <v>0.17068353276661796</v>
      </c>
      <c r="K940" s="419">
        <v>8</v>
      </c>
      <c r="Q940" s="273"/>
      <c r="R940" s="239"/>
    </row>
    <row r="941" spans="10:18">
      <c r="J941" s="416">
        <v>0.16905162738496071</v>
      </c>
      <c r="K941" s="419">
        <v>4</v>
      </c>
      <c r="Q941" s="273"/>
      <c r="R941" s="239"/>
    </row>
    <row r="942" spans="10:18">
      <c r="J942" s="416">
        <v>0.16853881278538813</v>
      </c>
      <c r="K942" s="419">
        <v>10</v>
      </c>
      <c r="Q942" s="273"/>
      <c r="R942" s="239"/>
    </row>
    <row r="943" spans="10:18">
      <c r="J943" s="416">
        <v>0.16837899543378995</v>
      </c>
      <c r="K943" s="419">
        <v>11</v>
      </c>
      <c r="Q943" s="273"/>
      <c r="R943" s="239"/>
    </row>
    <row r="944" spans="10:18">
      <c r="J944" s="416">
        <v>0.16820776255707762</v>
      </c>
      <c r="K944" s="419">
        <v>10</v>
      </c>
      <c r="Q944" s="273"/>
      <c r="R944" s="239"/>
    </row>
    <row r="945" spans="10:18">
      <c r="J945" s="416">
        <v>0.166897199168972</v>
      </c>
      <c r="K945" s="419">
        <v>10</v>
      </c>
      <c r="Q945" s="273"/>
      <c r="R945" s="239"/>
    </row>
    <row r="946" spans="10:18">
      <c r="J946" s="416">
        <v>0.1665347539320142</v>
      </c>
      <c r="K946" s="419">
        <v>1</v>
      </c>
      <c r="Q946" s="273"/>
      <c r="R946" s="239"/>
    </row>
    <row r="947" spans="10:18">
      <c r="J947" s="416">
        <v>0.16643835616438357</v>
      </c>
      <c r="K947" s="419">
        <v>8</v>
      </c>
      <c r="Q947" s="273"/>
      <c r="R947" s="239"/>
    </row>
    <row r="948" spans="10:18">
      <c r="J948" s="416">
        <v>0.16625924388481461</v>
      </c>
      <c r="K948" s="419">
        <v>3</v>
      </c>
      <c r="Q948" s="273"/>
      <c r="R948" s="239"/>
    </row>
    <row r="949" spans="10:18">
      <c r="J949" s="416">
        <v>0.16407534246575348</v>
      </c>
      <c r="K949" s="419">
        <v>10</v>
      </c>
      <c r="Q949" s="273"/>
      <c r="R949" s="239"/>
    </row>
    <row r="950" spans="10:18">
      <c r="J950" s="416">
        <v>0.16050920160509202</v>
      </c>
      <c r="K950" s="419">
        <v>5</v>
      </c>
      <c r="Q950" s="273"/>
      <c r="R950" s="239"/>
    </row>
    <row r="951" spans="10:18">
      <c r="J951" s="416">
        <v>0.15969200465574357</v>
      </c>
      <c r="K951" s="419">
        <v>3</v>
      </c>
      <c r="Q951" s="273"/>
      <c r="R951" s="239"/>
    </row>
    <row r="952" spans="10:18">
      <c r="J952" s="416">
        <v>0.15951163445299305</v>
      </c>
      <c r="K952" s="419">
        <v>8</v>
      </c>
      <c r="Q952" s="273"/>
      <c r="R952" s="239"/>
    </row>
    <row r="953" spans="10:18">
      <c r="J953" s="416">
        <v>0.15777466445274665</v>
      </c>
      <c r="K953" s="419">
        <v>3</v>
      </c>
      <c r="Q953" s="273"/>
      <c r="R953" s="239"/>
    </row>
    <row r="954" spans="10:18">
      <c r="J954" s="416">
        <v>0.1563898401826484</v>
      </c>
      <c r="K954" s="419">
        <v>2</v>
      </c>
      <c r="Q954" s="273"/>
      <c r="R954" s="239"/>
    </row>
    <row r="955" spans="10:18">
      <c r="J955" s="416">
        <v>0.15429223744292236</v>
      </c>
      <c r="K955" s="419">
        <v>7</v>
      </c>
      <c r="Q955" s="273"/>
      <c r="R955" s="239"/>
    </row>
    <row r="956" spans="10:18">
      <c r="J956" s="416">
        <v>0.15413620261651084</v>
      </c>
      <c r="K956" s="419">
        <v>8</v>
      </c>
      <c r="Q956" s="273"/>
      <c r="R956" s="239"/>
    </row>
    <row r="957" spans="10:18">
      <c r="J957" s="416">
        <v>0.15375982042648709</v>
      </c>
      <c r="K957" s="419">
        <v>7</v>
      </c>
      <c r="Q957" s="273"/>
      <c r="R957" s="239"/>
    </row>
    <row r="958" spans="10:18">
      <c r="J958" s="416">
        <v>0.15355657026889905</v>
      </c>
      <c r="K958" s="419">
        <v>7</v>
      </c>
      <c r="Q958" s="273"/>
      <c r="R958" s="239"/>
    </row>
    <row r="959" spans="10:18">
      <c r="J959" s="416">
        <v>0.15243436073059358</v>
      </c>
      <c r="K959" s="419">
        <v>7</v>
      </c>
      <c r="Q959" s="273"/>
      <c r="R959" s="239"/>
    </row>
    <row r="960" spans="10:18">
      <c r="J960" s="416">
        <v>0.15170846254649639</v>
      </c>
      <c r="K960" s="419">
        <v>1</v>
      </c>
      <c r="Q960" s="273"/>
      <c r="R960" s="239"/>
    </row>
    <row r="961" spans="10:18">
      <c r="J961" s="416">
        <v>0.14912480974124809</v>
      </c>
      <c r="K961" s="419">
        <v>8</v>
      </c>
      <c r="Q961" s="273"/>
      <c r="R961" s="239"/>
    </row>
    <row r="962" spans="10:18">
      <c r="J962" s="416">
        <v>0.1475301648336976</v>
      </c>
      <c r="K962" s="419">
        <v>10</v>
      </c>
      <c r="Q962" s="273"/>
      <c r="R962" s="239"/>
    </row>
    <row r="963" spans="10:18">
      <c r="J963" s="416">
        <v>0.14588192982210021</v>
      </c>
      <c r="K963" s="419">
        <v>11</v>
      </c>
      <c r="Q963" s="273"/>
      <c r="R963" s="239"/>
    </row>
    <row r="964" spans="10:18">
      <c r="J964" s="416">
        <v>0.14585331050228312</v>
      </c>
      <c r="K964" s="419">
        <v>6</v>
      </c>
      <c r="Q964" s="273"/>
      <c r="R964" s="239"/>
    </row>
    <row r="965" spans="10:18">
      <c r="J965" s="416">
        <v>0.14397398643973991</v>
      </c>
      <c r="K965" s="419">
        <v>4</v>
      </c>
      <c r="Q965" s="273"/>
      <c r="R965" s="239"/>
    </row>
    <row r="966" spans="10:18">
      <c r="J966" s="416">
        <v>0.14349771689497717</v>
      </c>
      <c r="K966" s="419">
        <v>11</v>
      </c>
      <c r="Q966" s="273"/>
      <c r="R966" s="239"/>
    </row>
    <row r="967" spans="10:18">
      <c r="J967" s="416">
        <v>0.1428956476045517</v>
      </c>
      <c r="K967" s="419">
        <v>9</v>
      </c>
      <c r="Q967" s="273"/>
      <c r="R967" s="239"/>
    </row>
    <row r="968" spans="10:18">
      <c r="J968" s="416">
        <v>0.14087219224205522</v>
      </c>
      <c r="K968" s="419">
        <v>14</v>
      </c>
      <c r="Q968" s="273"/>
      <c r="R968" s="239"/>
    </row>
    <row r="969" spans="10:18">
      <c r="J969" s="416">
        <v>0.14052511415525118</v>
      </c>
      <c r="K969" s="419">
        <v>7</v>
      </c>
      <c r="Q969" s="273"/>
      <c r="R969" s="239"/>
    </row>
    <row r="970" spans="10:18">
      <c r="J970" s="416">
        <v>0.14052511415525118</v>
      </c>
      <c r="K970" s="419">
        <v>7</v>
      </c>
    </row>
    <row r="971" spans="10:18">
      <c r="J971" s="416">
        <v>0.14052511415525118</v>
      </c>
      <c r="K971" s="419">
        <v>7</v>
      </c>
    </row>
    <row r="972" spans="10:18">
      <c r="J972" s="416">
        <v>0.14052511415525118</v>
      </c>
      <c r="K972" s="419">
        <v>7</v>
      </c>
    </row>
    <row r="973" spans="10:18">
      <c r="J973" s="416">
        <v>0.14052511415525118</v>
      </c>
      <c r="K973" s="419">
        <v>7</v>
      </c>
    </row>
    <row r="974" spans="10:18">
      <c r="J974" s="416">
        <v>0.13976027397260277</v>
      </c>
      <c r="K974" s="419">
        <v>8</v>
      </c>
    </row>
    <row r="975" spans="10:18">
      <c r="J975" s="416">
        <v>0.13964992389649925</v>
      </c>
      <c r="K975" s="419">
        <v>5</v>
      </c>
    </row>
    <row r="976" spans="10:18">
      <c r="J976" s="416">
        <v>0.13768391679350583</v>
      </c>
      <c r="K976" s="419">
        <v>3</v>
      </c>
    </row>
    <row r="977" spans="10:11">
      <c r="J977" s="416">
        <v>0.13755707762557073</v>
      </c>
      <c r="K977" s="419">
        <v>15</v>
      </c>
    </row>
    <row r="978" spans="10:11">
      <c r="J978" s="416">
        <v>0.13508371385083714</v>
      </c>
      <c r="K978" s="419">
        <v>12</v>
      </c>
    </row>
    <row r="979" spans="10:11">
      <c r="J979" s="416">
        <v>0.13363774733637748</v>
      </c>
      <c r="K979" s="419">
        <v>11</v>
      </c>
    </row>
    <row r="980" spans="10:11">
      <c r="J980" s="416">
        <v>0.12824657534246575</v>
      </c>
      <c r="K980" s="419">
        <v>9</v>
      </c>
    </row>
    <row r="981" spans="10:11">
      <c r="J981" s="416">
        <v>0.12619591215481621</v>
      </c>
      <c r="K981" s="419">
        <v>7</v>
      </c>
    </row>
    <row r="982" spans="10:11">
      <c r="J982" s="416">
        <v>0.12619591215481621</v>
      </c>
      <c r="K982" s="419">
        <v>7</v>
      </c>
    </row>
    <row r="983" spans="10:11">
      <c r="J983" s="416">
        <v>0.12619591215481621</v>
      </c>
      <c r="K983" s="419">
        <v>7</v>
      </c>
    </row>
    <row r="984" spans="10:11">
      <c r="J984" s="416">
        <v>0.12616873233311585</v>
      </c>
      <c r="K984" s="419">
        <v>7</v>
      </c>
    </row>
    <row r="985" spans="10:11">
      <c r="J985" s="416">
        <v>0.12616873233311585</v>
      </c>
      <c r="K985" s="419">
        <v>7</v>
      </c>
    </row>
    <row r="986" spans="10:11">
      <c r="J986" s="416">
        <v>0.12616873233311585</v>
      </c>
      <c r="K986" s="419">
        <v>7</v>
      </c>
    </row>
    <row r="987" spans="10:11">
      <c r="J987" s="416">
        <v>0.12602739726027398</v>
      </c>
      <c r="K987" s="419">
        <v>10</v>
      </c>
    </row>
    <row r="988" spans="10:11">
      <c r="J988" s="416">
        <v>0.12197524482352601</v>
      </c>
      <c r="K988" s="419">
        <v>1</v>
      </c>
    </row>
    <row r="989" spans="10:11">
      <c r="J989" s="416">
        <v>0.12101788432267885</v>
      </c>
      <c r="K989" s="419">
        <v>5</v>
      </c>
    </row>
    <row r="990" spans="10:11">
      <c r="J990" s="416">
        <v>0.11916962624725182</v>
      </c>
      <c r="K990" s="419">
        <v>4</v>
      </c>
    </row>
    <row r="991" spans="10:11">
      <c r="J991" s="416">
        <v>0.11570075478603979</v>
      </c>
      <c r="K991" s="419">
        <v>2</v>
      </c>
    </row>
    <row r="992" spans="10:11">
      <c r="J992" s="416">
        <v>0.11567641762131643</v>
      </c>
      <c r="K992" s="419">
        <v>2</v>
      </c>
    </row>
    <row r="993" spans="10:11">
      <c r="J993" s="416">
        <v>0.11453576864535768</v>
      </c>
      <c r="K993" s="419">
        <v>2</v>
      </c>
    </row>
    <row r="994" spans="10:11">
      <c r="J994" s="416">
        <v>0.10713153221714865</v>
      </c>
      <c r="K994" s="419">
        <v>3</v>
      </c>
    </row>
    <row r="995" spans="10:11">
      <c r="J995" s="416">
        <v>0.1052511415525114</v>
      </c>
      <c r="K995" s="419">
        <v>1</v>
      </c>
    </row>
    <row r="996" spans="10:11">
      <c r="J996" s="416">
        <v>0.10419837645865043</v>
      </c>
      <c r="K996" s="419">
        <v>2</v>
      </c>
    </row>
    <row r="997" spans="10:11">
      <c r="J997" s="416">
        <v>0.10237506341958397</v>
      </c>
      <c r="K997" s="419">
        <v>7</v>
      </c>
    </row>
    <row r="998" spans="10:11">
      <c r="J998" s="416">
        <v>0.10159817351598172</v>
      </c>
      <c r="K998" s="419">
        <v>8</v>
      </c>
    </row>
    <row r="999" spans="10:11">
      <c r="J999" s="416">
        <v>9.9615477048786386E-2</v>
      </c>
      <c r="K999" s="419">
        <v>3</v>
      </c>
    </row>
    <row r="1000" spans="10:11">
      <c r="J1000" s="416">
        <v>9.9615477048786386E-2</v>
      </c>
      <c r="K1000" s="419">
        <v>3</v>
      </c>
    </row>
    <row r="1001" spans="10:11">
      <c r="J1001" s="416">
        <v>9.9211290992112885E-2</v>
      </c>
      <c r="K1001" s="419">
        <v>2</v>
      </c>
    </row>
    <row r="1002" spans="10:11">
      <c r="J1002" s="416">
        <v>9.8569401181040781E-2</v>
      </c>
      <c r="K1002" s="419">
        <v>1</v>
      </c>
    </row>
    <row r="1003" spans="10:11">
      <c r="J1003" s="416">
        <v>9.7123287671232877E-2</v>
      </c>
      <c r="K1003" s="419">
        <v>7</v>
      </c>
    </row>
    <row r="1004" spans="10:11">
      <c r="J1004" s="416">
        <v>7.62861491628615E-2</v>
      </c>
      <c r="K1004" s="419">
        <v>4</v>
      </c>
    </row>
    <row r="1005" spans="10:11">
      <c r="J1005" s="416">
        <v>7.2686608890131385E-2</v>
      </c>
      <c r="K1005" s="419">
        <v>11</v>
      </c>
    </row>
    <row r="1006" spans="10:11">
      <c r="J1006" s="416">
        <v>7.232876712328766E-2</v>
      </c>
      <c r="K1006" s="419">
        <v>11</v>
      </c>
    </row>
    <row r="1007" spans="10:11">
      <c r="J1007" s="416">
        <v>6.4948329728430676E-2</v>
      </c>
      <c r="K1007" s="419">
        <v>3</v>
      </c>
    </row>
    <row r="1008" spans="10:11">
      <c r="J1008" s="416">
        <v>6.4948329728430676E-2</v>
      </c>
      <c r="K1008" s="419">
        <v>3</v>
      </c>
    </row>
    <row r="1009" spans="10:11">
      <c r="J1009" s="416">
        <v>6.4003044140030441E-2</v>
      </c>
      <c r="K1009" s="419">
        <v>2</v>
      </c>
    </row>
    <row r="1010" spans="10:11">
      <c r="J1010" s="416">
        <v>5.9543223682166954E-2</v>
      </c>
      <c r="K1010" s="419">
        <v>7</v>
      </c>
    </row>
    <row r="1011" spans="10:11">
      <c r="J1011" s="416">
        <v>5.7907845579078472E-2</v>
      </c>
      <c r="K1011" s="419">
        <v>10</v>
      </c>
    </row>
    <row r="1012" spans="10:11">
      <c r="J1012" s="416">
        <v>5.5313408053134068E-2</v>
      </c>
      <c r="K1012" s="419">
        <v>3</v>
      </c>
    </row>
    <row r="1013" spans="10:11">
      <c r="J1013" s="416">
        <v>4.1940639269406395E-2</v>
      </c>
      <c r="K1013" s="419">
        <v>7</v>
      </c>
    </row>
    <row r="1014" spans="10:11">
      <c r="J1014" s="416">
        <v>4.0936764909367651E-2</v>
      </c>
      <c r="K1014" s="419">
        <v>1</v>
      </c>
    </row>
    <row r="1015" spans="10:11">
      <c r="J1015" s="416">
        <v>2.9345971126793047E-2</v>
      </c>
      <c r="K1015" s="419">
        <v>3</v>
      </c>
    </row>
    <row r="1016" spans="10:11">
      <c r="J1016" s="416">
        <v>2.9161477791614786E-2</v>
      </c>
      <c r="K1016" s="419">
        <v>2</v>
      </c>
    </row>
    <row r="1017" spans="10:11">
      <c r="J1017" s="417">
        <v>2.5860554970144004E-2</v>
      </c>
      <c r="K1017" s="420">
        <v>2</v>
      </c>
    </row>
  </sheetData>
  <pageMargins left="0.75" right="0.75" top="1" bottom="1" header="0.5" footer="0.5"/>
  <pageSetup orientation="portrait" r:id="rId1"/>
  <headerFooter alignWithMargins="0"/>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9">
    <tabColor theme="7" tint="0.39997558519241921"/>
  </sheetPr>
  <dimension ref="A1:F82"/>
  <sheetViews>
    <sheetView zoomScale="75" zoomScaleNormal="75" workbookViewId="0">
      <selection activeCell="V28" sqref="V28"/>
    </sheetView>
  </sheetViews>
  <sheetFormatPr defaultColWidth="8.6640625" defaultRowHeight="13.2"/>
  <cols>
    <col min="1" max="1" width="6.109375" style="598" customWidth="1"/>
    <col min="2" max="2" width="8.6640625" style="598"/>
    <col min="3" max="3" width="9.6640625" style="598" bestFit="1" customWidth="1"/>
    <col min="4" max="16384" width="8.6640625" style="598"/>
  </cols>
  <sheetData>
    <row r="1" spans="1:1" ht="14.4">
      <c r="A1" s="138" t="s">
        <v>935</v>
      </c>
    </row>
    <row r="25" spans="1:6">
      <c r="A25" s="107" t="s">
        <v>643</v>
      </c>
    </row>
    <row r="26" spans="1:6">
      <c r="A26" s="107" t="s">
        <v>648</v>
      </c>
    </row>
    <row r="28" spans="1:6">
      <c r="A28" s="110"/>
      <c r="B28" s="398" t="s">
        <v>369</v>
      </c>
      <c r="C28" s="398" t="s">
        <v>917</v>
      </c>
      <c r="D28" s="110"/>
      <c r="E28" s="110"/>
      <c r="F28" s="110"/>
    </row>
    <row r="29" spans="1:6">
      <c r="A29" s="110"/>
      <c r="B29" s="399">
        <v>2020</v>
      </c>
      <c r="C29" s="399">
        <v>2020</v>
      </c>
      <c r="D29" s="110"/>
      <c r="E29" s="110"/>
      <c r="F29" s="110"/>
    </row>
    <row r="30" spans="1:6">
      <c r="A30" s="110"/>
      <c r="B30" s="399" t="s">
        <v>368</v>
      </c>
      <c r="C30" s="399" t="s">
        <v>368</v>
      </c>
      <c r="D30" s="110"/>
      <c r="E30" s="110"/>
      <c r="F30" s="110"/>
    </row>
    <row r="31" spans="1:6">
      <c r="A31" s="1315" t="s">
        <v>66</v>
      </c>
      <c r="B31" s="1316">
        <v>0.42128723635572951</v>
      </c>
      <c r="C31" s="1317">
        <v>0.45729634027702815</v>
      </c>
      <c r="D31" s="110"/>
      <c r="E31" s="110"/>
      <c r="F31" s="110"/>
    </row>
    <row r="32" spans="1:6">
      <c r="A32" s="1318" t="s">
        <v>165</v>
      </c>
      <c r="B32" s="1319">
        <v>0.41509731343464235</v>
      </c>
      <c r="C32" s="1320">
        <v>0.44509658126570084</v>
      </c>
      <c r="D32" s="110"/>
      <c r="E32" s="110"/>
      <c r="F32" s="110"/>
    </row>
    <row r="33" spans="1:6">
      <c r="A33" s="1318" t="s">
        <v>320</v>
      </c>
      <c r="B33" s="1319">
        <v>0.41341601592049715</v>
      </c>
      <c r="C33" s="1320">
        <v>0.42078377318482418</v>
      </c>
      <c r="D33" s="110"/>
      <c r="E33" s="110"/>
      <c r="F33" s="110"/>
    </row>
    <row r="34" spans="1:6">
      <c r="A34" s="1318" t="s">
        <v>302</v>
      </c>
      <c r="B34" s="1319">
        <v>0.40733578881232868</v>
      </c>
      <c r="C34" s="1320">
        <v>0.43422279211027875</v>
      </c>
      <c r="D34" s="110"/>
      <c r="E34" s="110"/>
      <c r="F34" s="110"/>
    </row>
    <row r="35" spans="1:6">
      <c r="A35" s="1318" t="s">
        <v>300</v>
      </c>
      <c r="B35" s="1319">
        <v>0.39910258048638469</v>
      </c>
      <c r="C35" s="1320">
        <v>0.42113068042187229</v>
      </c>
      <c r="D35" s="110"/>
      <c r="E35" s="110"/>
      <c r="F35" s="110"/>
    </row>
    <row r="36" spans="1:6">
      <c r="A36" s="1318" t="s">
        <v>68</v>
      </c>
      <c r="B36" s="1319">
        <v>0.38246522188146953</v>
      </c>
      <c r="C36" s="1320">
        <v>0.45822421256476925</v>
      </c>
      <c r="D36" s="110"/>
      <c r="E36" s="110"/>
      <c r="F36" s="110"/>
    </row>
    <row r="37" spans="1:6">
      <c r="A37" s="1318" t="s">
        <v>296</v>
      </c>
      <c r="B37" s="1319">
        <v>0.36720924736561966</v>
      </c>
      <c r="C37" s="1320">
        <v>0.41038578191241587</v>
      </c>
      <c r="D37" s="110"/>
      <c r="E37" s="110"/>
      <c r="F37" s="110"/>
    </row>
    <row r="38" spans="1:6">
      <c r="A38" s="1318" t="s">
        <v>322</v>
      </c>
      <c r="B38" s="1319">
        <v>0.36331815211387797</v>
      </c>
      <c r="C38" s="1320">
        <v>0.4013804595413546</v>
      </c>
      <c r="D38" s="110"/>
      <c r="E38" s="110"/>
      <c r="F38" s="110"/>
    </row>
    <row r="39" spans="1:6">
      <c r="A39" s="1318" t="s">
        <v>139</v>
      </c>
      <c r="B39" s="1319">
        <v>0.35848431498188926</v>
      </c>
      <c r="C39" s="1320">
        <v>0.38183418195775753</v>
      </c>
      <c r="D39" s="110"/>
      <c r="E39" s="110"/>
      <c r="F39" s="110"/>
    </row>
    <row r="40" spans="1:6">
      <c r="A40" s="1318" t="s">
        <v>311</v>
      </c>
      <c r="B40" s="1319">
        <v>0.3526540176444139</v>
      </c>
      <c r="C40" s="1320">
        <v>0.40908196159745702</v>
      </c>
      <c r="D40" s="110"/>
      <c r="E40" s="110"/>
      <c r="F40" s="110"/>
    </row>
    <row r="41" spans="1:6">
      <c r="A41" s="1318" t="s">
        <v>69</v>
      </c>
      <c r="B41" s="1319">
        <v>0.34988548300146022</v>
      </c>
      <c r="C41" s="1320">
        <v>0.38914925551315682</v>
      </c>
      <c r="D41" s="110"/>
      <c r="E41" s="110"/>
      <c r="F41" s="110"/>
    </row>
    <row r="42" spans="1:6">
      <c r="A42" s="1318" t="s">
        <v>65</v>
      </c>
      <c r="B42" s="1319">
        <v>0.3381389790589458</v>
      </c>
      <c r="C42" s="1320">
        <v>0.37265326587773318</v>
      </c>
      <c r="D42" s="110"/>
      <c r="E42" s="110"/>
      <c r="F42" s="110"/>
    </row>
    <row r="43" spans="1:6">
      <c r="A43" s="1318" t="s">
        <v>63</v>
      </c>
      <c r="B43" s="1319">
        <v>0.33738415242033748</v>
      </c>
      <c r="C43" s="1320">
        <v>0.4045190589636688</v>
      </c>
      <c r="D43" s="110"/>
      <c r="E43" s="110"/>
      <c r="F43" s="110"/>
    </row>
    <row r="44" spans="1:6">
      <c r="A44" s="1318" t="s">
        <v>154</v>
      </c>
      <c r="B44" s="1319">
        <v>0.31715825956791732</v>
      </c>
      <c r="C44" s="1320">
        <v>0.34588090555046858</v>
      </c>
      <c r="D44" s="110"/>
      <c r="E44" s="110"/>
      <c r="F44" s="110"/>
    </row>
    <row r="45" spans="1:6">
      <c r="A45" s="1318" t="s">
        <v>173</v>
      </c>
      <c r="B45" s="1319">
        <v>0.31576419787193655</v>
      </c>
      <c r="C45" s="1320">
        <v>0.33476674423012293</v>
      </c>
      <c r="D45" s="110"/>
      <c r="E45" s="110"/>
      <c r="F45" s="110"/>
    </row>
    <row r="46" spans="1:6">
      <c r="A46" s="1318" t="s">
        <v>326</v>
      </c>
      <c r="B46" s="1319">
        <v>0.31412688813254191</v>
      </c>
      <c r="C46" s="1320"/>
      <c r="D46" s="110"/>
      <c r="E46" s="110"/>
      <c r="F46" s="110"/>
    </row>
    <row r="47" spans="1:6">
      <c r="A47" s="1318" t="s">
        <v>107</v>
      </c>
      <c r="B47" s="1319">
        <v>0.31088139870223502</v>
      </c>
      <c r="C47" s="1320"/>
      <c r="D47" s="110"/>
      <c r="E47" s="110"/>
      <c r="F47" s="110"/>
    </row>
    <row r="48" spans="1:6">
      <c r="A48" s="1318" t="s">
        <v>112</v>
      </c>
      <c r="B48" s="1319">
        <v>0.30803001332519808</v>
      </c>
      <c r="C48" s="1320">
        <v>0.32870020087784502</v>
      </c>
      <c r="D48" s="110"/>
      <c r="E48" s="110"/>
      <c r="F48" s="110"/>
    </row>
    <row r="49" spans="1:6">
      <c r="A49" s="1318" t="s">
        <v>137</v>
      </c>
      <c r="B49" s="1319">
        <v>0.30532336178827613</v>
      </c>
      <c r="C49" s="1320">
        <v>0.29985048284047733</v>
      </c>
      <c r="D49" s="110"/>
      <c r="E49" s="110"/>
      <c r="F49" s="110"/>
    </row>
    <row r="50" spans="1:6">
      <c r="A50" s="1318" t="s">
        <v>109</v>
      </c>
      <c r="B50" s="1319">
        <v>0.30028919330289194</v>
      </c>
      <c r="C50" s="1320"/>
      <c r="D50" s="110"/>
      <c r="E50" s="110"/>
      <c r="F50" s="110"/>
    </row>
    <row r="51" spans="1:6">
      <c r="A51" s="1318" t="s">
        <v>144</v>
      </c>
      <c r="B51" s="1319">
        <v>0.29864196643867719</v>
      </c>
      <c r="C51" s="1320">
        <v>0.36085945722562535</v>
      </c>
      <c r="D51" s="110"/>
      <c r="E51" s="110"/>
      <c r="F51" s="110"/>
    </row>
    <row r="52" spans="1:6">
      <c r="A52" s="1318" t="s">
        <v>187</v>
      </c>
      <c r="B52" s="1319">
        <v>0.29613359920829657</v>
      </c>
      <c r="C52" s="1320">
        <v>0.34944698703279942</v>
      </c>
      <c r="D52" s="110"/>
      <c r="E52" s="110"/>
      <c r="F52" s="110"/>
    </row>
    <row r="53" spans="1:6">
      <c r="A53" s="1318" t="s">
        <v>152</v>
      </c>
      <c r="B53" s="1319">
        <v>0.29517724634667769</v>
      </c>
      <c r="C53" s="1320">
        <v>0.41282555832165202</v>
      </c>
      <c r="D53" s="110"/>
      <c r="E53" s="110"/>
      <c r="F53" s="110"/>
    </row>
    <row r="54" spans="1:6">
      <c r="A54" s="1318" t="s">
        <v>111</v>
      </c>
      <c r="B54" s="1319">
        <v>0.29140410500080755</v>
      </c>
      <c r="C54" s="1320">
        <v>0.31708192836854832</v>
      </c>
      <c r="D54" s="110"/>
      <c r="E54" s="110"/>
      <c r="F54" s="110"/>
    </row>
    <row r="55" spans="1:6">
      <c r="A55" s="1318" t="s">
        <v>110</v>
      </c>
      <c r="B55" s="1319">
        <v>0.29127853881278537</v>
      </c>
      <c r="C55" s="1320"/>
      <c r="D55" s="110"/>
      <c r="E55" s="110"/>
      <c r="F55" s="110"/>
    </row>
    <row r="56" spans="1:6">
      <c r="A56" s="1318" t="s">
        <v>316</v>
      </c>
      <c r="B56" s="1319">
        <v>0.29005148128492497</v>
      </c>
      <c r="C56" s="1320">
        <v>0.34714142098327599</v>
      </c>
      <c r="D56" s="110"/>
      <c r="E56" s="110"/>
      <c r="F56" s="110"/>
    </row>
    <row r="57" spans="1:6">
      <c r="A57" s="1318" t="s">
        <v>142</v>
      </c>
      <c r="B57" s="1319">
        <v>0.28848285923355976</v>
      </c>
      <c r="C57" s="1320">
        <v>0.37413956929999653</v>
      </c>
      <c r="D57" s="110"/>
      <c r="E57" s="110"/>
      <c r="F57" s="110"/>
    </row>
    <row r="58" spans="1:6">
      <c r="A58" s="1318" t="s">
        <v>329</v>
      </c>
      <c r="B58" s="1319">
        <v>0.27724578503688091</v>
      </c>
      <c r="C58" s="1320">
        <v>0.27724578503688091</v>
      </c>
      <c r="D58" s="110"/>
      <c r="E58" s="110"/>
      <c r="F58" s="110"/>
    </row>
    <row r="59" spans="1:6">
      <c r="A59" s="1318" t="s">
        <v>105</v>
      </c>
      <c r="B59" s="1319">
        <v>0.27676940639269404</v>
      </c>
      <c r="C59" s="1320"/>
      <c r="D59" s="110"/>
      <c r="E59" s="110"/>
      <c r="F59" s="110"/>
    </row>
    <row r="60" spans="1:6">
      <c r="A60" s="1318" t="s">
        <v>108</v>
      </c>
      <c r="B60" s="1319">
        <v>0.26891147994910081</v>
      </c>
      <c r="C60" s="1320">
        <v>0.30938451293759511</v>
      </c>
      <c r="D60" s="110"/>
      <c r="E60" s="110"/>
      <c r="F60" s="110"/>
    </row>
    <row r="61" spans="1:6">
      <c r="A61" s="1318" t="s">
        <v>182</v>
      </c>
      <c r="B61" s="1319">
        <v>0.26863636363636356</v>
      </c>
      <c r="C61" s="1320"/>
      <c r="D61" s="110"/>
      <c r="E61" s="110"/>
      <c r="F61" s="110"/>
    </row>
    <row r="62" spans="1:6">
      <c r="A62" s="1318" t="s">
        <v>67</v>
      </c>
      <c r="B62" s="1319">
        <v>0.26617667027612713</v>
      </c>
      <c r="C62" s="1320">
        <v>0.3168418980529456</v>
      </c>
      <c r="D62" s="110"/>
      <c r="E62" s="110"/>
      <c r="F62" s="110"/>
    </row>
    <row r="63" spans="1:6">
      <c r="A63" s="1318" t="s">
        <v>185</v>
      </c>
      <c r="B63" s="1319">
        <v>0.26121435641983587</v>
      </c>
      <c r="C63" s="1320">
        <v>0.35544520547945208</v>
      </c>
      <c r="D63" s="110"/>
      <c r="E63" s="110"/>
      <c r="F63" s="110"/>
    </row>
    <row r="64" spans="1:6">
      <c r="A64" s="1318" t="s">
        <v>148</v>
      </c>
      <c r="B64" s="1319">
        <v>0.25688012435175256</v>
      </c>
      <c r="C64" s="1320">
        <v>0.32518391679350578</v>
      </c>
      <c r="D64" s="110"/>
      <c r="E64" s="110"/>
      <c r="F64" s="110"/>
    </row>
    <row r="65" spans="1:6">
      <c r="A65" s="1318" t="s">
        <v>330</v>
      </c>
      <c r="B65" s="1319">
        <v>0.25564158559989414</v>
      </c>
      <c r="C65" s="1320"/>
      <c r="D65" s="110"/>
      <c r="E65" s="110"/>
      <c r="F65" s="110"/>
    </row>
    <row r="66" spans="1:6">
      <c r="A66" s="1318" t="s">
        <v>106</v>
      </c>
      <c r="B66" s="1319">
        <v>0.25038138020480788</v>
      </c>
      <c r="C66" s="1320">
        <v>0.21027397260273972</v>
      </c>
      <c r="D66" s="110"/>
      <c r="E66" s="110"/>
      <c r="F66" s="110"/>
    </row>
    <row r="67" spans="1:6">
      <c r="A67" s="1318" t="s">
        <v>70</v>
      </c>
      <c r="B67" s="1319">
        <v>0.25037461322750892</v>
      </c>
      <c r="C67" s="1320">
        <v>0.3294497529873141</v>
      </c>
      <c r="D67" s="110"/>
      <c r="E67" s="110"/>
      <c r="F67" s="110"/>
    </row>
    <row r="68" spans="1:6">
      <c r="A68" s="1318" t="s">
        <v>177</v>
      </c>
      <c r="B68" s="1319">
        <v>0.24749853114248196</v>
      </c>
      <c r="C68" s="1320">
        <v>0.42355325691920603</v>
      </c>
      <c r="D68" s="110"/>
      <c r="E68" s="110"/>
      <c r="F68" s="110"/>
    </row>
    <row r="69" spans="1:6">
      <c r="A69" s="1318" t="s">
        <v>328</v>
      </c>
      <c r="B69" s="1319">
        <v>0.24173524183806067</v>
      </c>
      <c r="C69" s="1320">
        <v>0.28772542602809653</v>
      </c>
      <c r="D69" s="110"/>
      <c r="E69" s="110"/>
      <c r="F69" s="110"/>
    </row>
    <row r="70" spans="1:6">
      <c r="A70" s="1318" t="s">
        <v>113</v>
      </c>
      <c r="B70" s="1319">
        <v>0.23097684279191127</v>
      </c>
      <c r="C70" s="1320">
        <v>0.23949771689497718</v>
      </c>
      <c r="D70" s="110"/>
      <c r="E70" s="110"/>
      <c r="F70" s="110"/>
    </row>
    <row r="71" spans="1:6">
      <c r="A71" s="1321" t="s">
        <v>331</v>
      </c>
      <c r="B71" s="1322">
        <v>0.11916962624725182</v>
      </c>
      <c r="C71" s="368"/>
      <c r="D71" s="110"/>
      <c r="E71" s="110"/>
      <c r="F71" s="110"/>
    </row>
    <row r="72" spans="1:6">
      <c r="A72" s="1323" t="s">
        <v>429</v>
      </c>
      <c r="B72" s="1324">
        <v>0.34817604857136991</v>
      </c>
      <c r="C72" s="1325">
        <v>0.39809769889365765</v>
      </c>
      <c r="D72" s="110"/>
      <c r="E72" s="110"/>
      <c r="F72" s="110"/>
    </row>
    <row r="73" spans="1:6">
      <c r="A73" s="110"/>
      <c r="B73" s="110"/>
      <c r="C73" s="110"/>
      <c r="D73" s="110"/>
      <c r="E73" s="110"/>
      <c r="F73" s="110"/>
    </row>
    <row r="74" spans="1:6">
      <c r="A74" s="110"/>
      <c r="B74" s="110"/>
      <c r="C74" s="110"/>
      <c r="D74" s="110"/>
      <c r="E74" s="110"/>
      <c r="F74" s="110"/>
    </row>
    <row r="75" spans="1:6">
      <c r="A75" s="110"/>
      <c r="B75" s="110"/>
      <c r="C75" s="110"/>
      <c r="D75" s="110"/>
      <c r="E75" s="110"/>
      <c r="F75" s="110"/>
    </row>
    <row r="76" spans="1:6">
      <c r="A76" s="110"/>
      <c r="B76" s="110"/>
      <c r="C76" s="110"/>
      <c r="D76" s="110"/>
      <c r="E76" s="110"/>
      <c r="F76" s="110"/>
    </row>
    <row r="77" spans="1:6">
      <c r="A77" s="110"/>
      <c r="B77" s="110"/>
      <c r="C77" s="110"/>
      <c r="D77" s="110"/>
      <c r="E77" s="110"/>
      <c r="F77" s="110"/>
    </row>
    <row r="78" spans="1:6">
      <c r="A78" s="110"/>
      <c r="B78" s="110"/>
      <c r="C78" s="110"/>
      <c r="D78" s="110"/>
      <c r="E78" s="110"/>
      <c r="F78" s="110"/>
    </row>
    <row r="79" spans="1:6">
      <c r="A79" s="110"/>
      <c r="B79" s="110"/>
      <c r="C79" s="110"/>
      <c r="D79" s="110"/>
      <c r="E79" s="110"/>
      <c r="F79" s="110"/>
    </row>
    <row r="80" spans="1:6">
      <c r="A80" s="110"/>
      <c r="B80" s="110"/>
      <c r="C80" s="110"/>
      <c r="D80" s="110"/>
      <c r="E80" s="110"/>
      <c r="F80" s="110"/>
    </row>
    <row r="81" spans="1:6">
      <c r="A81" s="110"/>
      <c r="B81" s="110"/>
      <c r="C81" s="110"/>
      <c r="D81" s="110"/>
      <c r="E81" s="110"/>
      <c r="F81" s="110"/>
    </row>
    <row r="82" spans="1:6">
      <c r="A82" s="110"/>
      <c r="B82" s="110"/>
      <c r="C82" s="110"/>
      <c r="D82" s="110"/>
      <c r="E82" s="110"/>
      <c r="F82" s="110"/>
    </row>
  </sheetData>
  <pageMargins left="0.75" right="0.75" top="1" bottom="1" header="0.5" footer="0.5"/>
  <headerFooter alignWithMargins="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theme="7" tint="0.39997558519241921"/>
  </sheetPr>
  <dimension ref="A1:E50"/>
  <sheetViews>
    <sheetView zoomScale="75" zoomScaleNormal="75" workbookViewId="0">
      <selection activeCell="P9" sqref="P9"/>
    </sheetView>
  </sheetViews>
  <sheetFormatPr defaultColWidth="8.6640625" defaultRowHeight="13.2"/>
  <cols>
    <col min="1" max="1" width="8.6640625" style="598"/>
    <col min="2" max="2" width="9.109375" style="598" customWidth="1"/>
    <col min="3" max="3" width="9.6640625" style="598" bestFit="1" customWidth="1"/>
    <col min="4" max="16384" width="8.6640625" style="598"/>
  </cols>
  <sheetData>
    <row r="1" spans="1:1" ht="14.4">
      <c r="A1" s="138" t="s">
        <v>918</v>
      </c>
    </row>
    <row r="3" spans="1:1">
      <c r="A3" s="233"/>
    </row>
    <row r="4" spans="1:1">
      <c r="A4" s="274"/>
    </row>
    <row r="5" spans="1:1">
      <c r="A5" s="232"/>
    </row>
    <row r="22" spans="1:5">
      <c r="A22" s="274" t="s">
        <v>370</v>
      </c>
    </row>
    <row r="23" spans="1:5">
      <c r="A23" s="232" t="s">
        <v>643</v>
      </c>
    </row>
    <row r="26" spans="1:5">
      <c r="B26" s="301" t="s">
        <v>371</v>
      </c>
      <c r="C26" s="1298" t="s">
        <v>372</v>
      </c>
      <c r="D26" s="301" t="s">
        <v>372</v>
      </c>
      <c r="E26" s="301" t="s">
        <v>372</v>
      </c>
    </row>
    <row r="27" spans="1:5">
      <c r="B27" s="250" t="s">
        <v>0</v>
      </c>
      <c r="C27" s="227" t="s">
        <v>373</v>
      </c>
      <c r="D27" s="250" t="s">
        <v>374</v>
      </c>
      <c r="E27" s="250" t="s">
        <v>375</v>
      </c>
    </row>
    <row r="28" spans="1:5">
      <c r="B28" s="250" t="s">
        <v>239</v>
      </c>
      <c r="C28" s="227" t="s">
        <v>376</v>
      </c>
      <c r="D28" s="250" t="s">
        <v>377</v>
      </c>
      <c r="E28" s="250" t="s">
        <v>378</v>
      </c>
    </row>
    <row r="29" spans="1:5">
      <c r="B29" s="250" t="s">
        <v>366</v>
      </c>
      <c r="C29" s="227" t="s">
        <v>379</v>
      </c>
      <c r="D29" s="250" t="s">
        <v>380</v>
      </c>
      <c r="E29" s="250" t="s">
        <v>381</v>
      </c>
    </row>
    <row r="30" spans="1:5">
      <c r="B30" s="250" t="s">
        <v>877</v>
      </c>
      <c r="C30" s="227" t="s">
        <v>382</v>
      </c>
      <c r="D30" s="250" t="s">
        <v>383</v>
      </c>
      <c r="E30" s="250" t="s">
        <v>919</v>
      </c>
    </row>
    <row r="31" spans="1:5">
      <c r="A31" s="1296" t="s">
        <v>229</v>
      </c>
      <c r="B31" s="411">
        <v>0.21465397569440861</v>
      </c>
      <c r="C31" s="409">
        <v>100</v>
      </c>
      <c r="D31" s="878">
        <v>100</v>
      </c>
      <c r="E31" s="879">
        <v>100</v>
      </c>
    </row>
    <row r="32" spans="1:5">
      <c r="A32" s="1292" t="s">
        <v>384</v>
      </c>
      <c r="B32" s="412">
        <v>0.17866114094338531</v>
      </c>
      <c r="C32" s="408">
        <v>100.75844180094148</v>
      </c>
      <c r="D32" s="880">
        <v>102.87498652129105</v>
      </c>
      <c r="E32" s="881">
        <v>93.654633074273121</v>
      </c>
    </row>
    <row r="33" spans="1:5">
      <c r="A33" s="1292" t="s">
        <v>385</v>
      </c>
      <c r="B33" s="412">
        <v>0.2272618041378317</v>
      </c>
      <c r="C33" s="408">
        <v>104.19058905094563</v>
      </c>
      <c r="D33" s="880">
        <v>116.9563042352313</v>
      </c>
      <c r="E33" s="881">
        <v>92.245030151007057</v>
      </c>
    </row>
    <row r="34" spans="1:5">
      <c r="A34" s="1292" t="s">
        <v>386</v>
      </c>
      <c r="B34" s="412">
        <v>0.2725819881528751</v>
      </c>
      <c r="C34" s="408">
        <v>115.51825336099093</v>
      </c>
      <c r="D34" s="880">
        <v>130.99908609934116</v>
      </c>
      <c r="E34" s="881">
        <v>92.33152059094472</v>
      </c>
    </row>
    <row r="35" spans="1:5">
      <c r="A35" s="1292">
        <v>2006</v>
      </c>
      <c r="B35" s="412">
        <v>0.26773822056734536</v>
      </c>
      <c r="C35" s="408">
        <v>117.52169378776556</v>
      </c>
      <c r="D35" s="880">
        <v>134.28205767296495</v>
      </c>
      <c r="E35" s="881">
        <v>88.304540721286301</v>
      </c>
    </row>
    <row r="36" spans="1:5">
      <c r="A36" s="1292">
        <v>2007</v>
      </c>
      <c r="B36" s="412">
        <v>0.2724648677263305</v>
      </c>
      <c r="C36" s="408">
        <v>118.7709580308771</v>
      </c>
      <c r="D36" s="880">
        <v>138.16622385793352</v>
      </c>
      <c r="E36" s="881">
        <v>90.740089346644169</v>
      </c>
    </row>
    <row r="37" spans="1:5">
      <c r="A37" s="1292">
        <v>2008</v>
      </c>
      <c r="B37" s="412">
        <v>0.24580180806731283</v>
      </c>
      <c r="C37" s="408">
        <v>118.12392877117651</v>
      </c>
      <c r="D37" s="880">
        <v>138.71527133303988</v>
      </c>
      <c r="E37" s="881">
        <v>91.097329359670468</v>
      </c>
    </row>
    <row r="38" spans="1:5">
      <c r="A38" s="1292">
        <v>2009</v>
      </c>
      <c r="B38" s="412">
        <v>0.26213390999487063</v>
      </c>
      <c r="C38" s="408">
        <v>119.30042419515895</v>
      </c>
      <c r="D38" s="880">
        <v>139.3336126298596</v>
      </c>
      <c r="E38" s="881">
        <v>85.714635526533584</v>
      </c>
    </row>
    <row r="39" spans="1:5">
      <c r="A39" s="1292">
        <v>2010</v>
      </c>
      <c r="B39" s="412">
        <v>0.27286152961585858</v>
      </c>
      <c r="C39" s="408">
        <v>123.073831083814</v>
      </c>
      <c r="D39" s="880">
        <v>140.82590457604377</v>
      </c>
      <c r="E39" s="881">
        <v>84.962817511427502</v>
      </c>
    </row>
    <row r="40" spans="1:5">
      <c r="A40" s="1292">
        <v>2011</v>
      </c>
      <c r="B40" s="412">
        <v>0.26899180780880172</v>
      </c>
      <c r="C40" s="408">
        <v>124.74399294789804</v>
      </c>
      <c r="D40" s="880">
        <v>143.12303011983232</v>
      </c>
      <c r="E40" s="881">
        <v>82.384762525742488</v>
      </c>
    </row>
    <row r="41" spans="1:5">
      <c r="A41" s="1292">
        <v>2012</v>
      </c>
      <c r="B41" s="412">
        <v>0.32996296893849636</v>
      </c>
      <c r="C41" s="408">
        <v>137.40270660407623</v>
      </c>
      <c r="D41" s="880">
        <v>148.08549302023835</v>
      </c>
      <c r="E41" s="881">
        <v>82.065164353284231</v>
      </c>
    </row>
    <row r="42" spans="1:5">
      <c r="A42" s="1292">
        <v>2013</v>
      </c>
      <c r="B42" s="412">
        <v>0.367037428807579</v>
      </c>
      <c r="C42" s="408">
        <v>153.8977729530165</v>
      </c>
      <c r="D42" s="880">
        <v>142.29062040950521</v>
      </c>
      <c r="E42" s="881">
        <v>85.824290176051576</v>
      </c>
    </row>
    <row r="43" spans="1:5">
      <c r="A43" s="1292">
        <v>2014</v>
      </c>
      <c r="B43" s="412">
        <v>0.38811357724430945</v>
      </c>
      <c r="C43" s="408">
        <v>156.74132623645153</v>
      </c>
      <c r="D43" s="880">
        <v>146.14844787142454</v>
      </c>
      <c r="E43" s="881">
        <v>91.404326631083862</v>
      </c>
    </row>
    <row r="44" spans="1:5">
      <c r="A44" s="1292">
        <v>2015</v>
      </c>
      <c r="B44" s="412">
        <v>0.3872529287389192</v>
      </c>
      <c r="C44" s="408">
        <v>160.33138433383158</v>
      </c>
      <c r="D44" s="880">
        <v>145.71589179557608</v>
      </c>
      <c r="E44" s="881">
        <v>90.172226613174516</v>
      </c>
    </row>
    <row r="45" spans="1:5">
      <c r="A45" s="1292">
        <v>2016</v>
      </c>
      <c r="B45" s="412">
        <v>0.40340376047631299</v>
      </c>
      <c r="C45" s="408">
        <v>168.2848779551627</v>
      </c>
      <c r="D45" s="880">
        <v>146.71305110242574</v>
      </c>
      <c r="E45" s="881">
        <v>90.992107367541294</v>
      </c>
    </row>
    <row r="46" spans="1:5">
      <c r="A46" s="1292">
        <v>2017</v>
      </c>
      <c r="B46" s="412">
        <v>0.40430669644861283</v>
      </c>
      <c r="C46" s="408">
        <v>170.29241018402766</v>
      </c>
      <c r="D46" s="880">
        <v>152.03559439780656</v>
      </c>
      <c r="E46" s="881">
        <v>87.30778263821044</v>
      </c>
    </row>
    <row r="47" spans="1:5">
      <c r="A47" s="1292">
        <v>2018</v>
      </c>
      <c r="B47" s="412">
        <v>0.41260975773064451</v>
      </c>
      <c r="C47" s="408">
        <v>170.92027598881643</v>
      </c>
      <c r="D47" s="880">
        <v>155.72195500497602</v>
      </c>
      <c r="E47" s="881">
        <v>87.838968706511253</v>
      </c>
    </row>
    <row r="48" spans="1:5">
      <c r="A48" s="1292">
        <v>2019</v>
      </c>
      <c r="B48" s="412">
        <v>0.40117058503537739</v>
      </c>
      <c r="C48" s="408">
        <v>178.70153702264875</v>
      </c>
      <c r="D48" s="880">
        <v>159.24285893580947</v>
      </c>
      <c r="E48" s="881">
        <v>89.970862427115861</v>
      </c>
    </row>
    <row r="49" spans="1:5">
      <c r="A49" s="1292">
        <v>2020</v>
      </c>
      <c r="B49" s="412">
        <v>0.38163141548454166</v>
      </c>
      <c r="C49" s="408">
        <v>176.04028307315059</v>
      </c>
      <c r="D49" s="880">
        <v>159.19141887938451</v>
      </c>
      <c r="E49" s="881">
        <v>85.811993126521273</v>
      </c>
    </row>
    <row r="50" spans="1:5">
      <c r="A50" s="1294">
        <v>2021</v>
      </c>
      <c r="B50" s="413"/>
      <c r="C50" s="1048">
        <v>170.07211829860049</v>
      </c>
      <c r="D50" s="1049">
        <v>166.00148133220901</v>
      </c>
      <c r="E50" s="1050">
        <v>85.6003158625862</v>
      </c>
    </row>
  </sheetData>
  <pageMargins left="0.75" right="0.75" top="1" bottom="1" header="0.5" footer="0.5"/>
  <headerFooter alignWithMargins="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theme="7" tint="0.39997558519241921"/>
  </sheetPr>
  <dimension ref="A1:Q53"/>
  <sheetViews>
    <sheetView zoomScale="75" zoomScaleNormal="75" workbookViewId="0">
      <selection activeCell="U26" sqref="U26"/>
    </sheetView>
  </sheetViews>
  <sheetFormatPr defaultColWidth="8.6640625" defaultRowHeight="13.2"/>
  <cols>
    <col min="1" max="1" width="12.6640625" style="598" customWidth="1"/>
    <col min="2" max="2" width="10.6640625" style="598" bestFit="1" customWidth="1"/>
    <col min="3" max="3" width="8.44140625" style="8" customWidth="1"/>
    <col min="4" max="5" width="7.6640625" style="8" bestFit="1" customWidth="1"/>
    <col min="6" max="6" width="7.6640625" style="598" bestFit="1" customWidth="1"/>
    <col min="7" max="9" width="8.6640625" style="598"/>
    <col min="10" max="10" width="11.6640625" style="598" customWidth="1"/>
    <col min="11" max="11" width="10.6640625" style="598" bestFit="1" customWidth="1"/>
    <col min="12" max="12" width="7.6640625" style="598" bestFit="1" customWidth="1"/>
    <col min="13" max="13" width="7.5546875" style="598" bestFit="1" customWidth="1"/>
    <col min="14" max="14" width="7.6640625" style="598" bestFit="1" customWidth="1"/>
    <col min="15" max="15" width="7.109375" style="598" bestFit="1" customWidth="1"/>
    <col min="16" max="16384" width="8.6640625" style="598"/>
  </cols>
  <sheetData>
    <row r="1" spans="1:17" ht="14.4">
      <c r="A1" s="138" t="s">
        <v>920</v>
      </c>
      <c r="B1" s="113"/>
      <c r="C1" s="15"/>
      <c r="D1" s="15"/>
      <c r="E1" s="15"/>
      <c r="F1" s="110"/>
      <c r="G1" s="110"/>
      <c r="H1" s="110"/>
      <c r="L1" s="79"/>
      <c r="M1" s="110"/>
      <c r="N1" s="110"/>
      <c r="O1" s="110"/>
      <c r="P1" s="110"/>
      <c r="Q1" s="110"/>
    </row>
    <row r="2" spans="1:17">
      <c r="A2" s="113"/>
      <c r="B2" s="113"/>
      <c r="C2" s="15"/>
      <c r="D2" s="15"/>
      <c r="E2" s="15"/>
      <c r="F2" s="110"/>
      <c r="G2" s="110"/>
      <c r="H2" s="110"/>
      <c r="L2" s="110"/>
      <c r="M2" s="110"/>
      <c r="N2" s="110"/>
      <c r="O2" s="110"/>
      <c r="P2" s="110"/>
      <c r="Q2" s="110"/>
    </row>
    <row r="3" spans="1:17">
      <c r="A3" s="113"/>
      <c r="B3" s="113"/>
      <c r="C3" s="15"/>
      <c r="D3" s="15"/>
      <c r="E3" s="15"/>
      <c r="F3" s="110"/>
      <c r="G3" s="110"/>
      <c r="H3" s="110"/>
      <c r="L3" s="110"/>
      <c r="M3" s="110"/>
      <c r="N3" s="110"/>
      <c r="O3" s="110"/>
      <c r="P3" s="110"/>
      <c r="Q3" s="110"/>
    </row>
    <row r="4" spans="1:17">
      <c r="A4" s="113"/>
      <c r="B4" s="113"/>
      <c r="C4" s="15"/>
      <c r="D4" s="15"/>
      <c r="E4" s="15"/>
      <c r="F4" s="110"/>
      <c r="G4" s="110"/>
      <c r="H4" s="110"/>
      <c r="L4" s="110"/>
      <c r="M4" s="110"/>
      <c r="N4" s="110"/>
      <c r="O4" s="110"/>
      <c r="P4" s="110"/>
      <c r="Q4" s="110"/>
    </row>
    <row r="5" spans="1:17">
      <c r="A5" s="113"/>
      <c r="B5" s="113"/>
      <c r="C5" s="15"/>
      <c r="D5" s="15"/>
      <c r="E5" s="15"/>
      <c r="F5" s="110"/>
      <c r="G5" s="110"/>
      <c r="H5" s="110"/>
      <c r="L5" s="110"/>
      <c r="M5" s="110"/>
      <c r="N5" s="110"/>
      <c r="O5" s="110"/>
      <c r="P5" s="110"/>
      <c r="Q5" s="110"/>
    </row>
    <row r="6" spans="1:17">
      <c r="A6" s="113"/>
      <c r="B6" s="113"/>
      <c r="C6" s="15"/>
      <c r="D6" s="15"/>
      <c r="E6" s="15"/>
      <c r="F6" s="110"/>
      <c r="G6" s="110"/>
      <c r="H6" s="110"/>
      <c r="L6" s="110"/>
      <c r="M6" s="110"/>
      <c r="N6" s="110"/>
      <c r="O6" s="110"/>
      <c r="P6" s="110"/>
      <c r="Q6" s="110"/>
    </row>
    <row r="7" spans="1:17">
      <c r="A7" s="113"/>
      <c r="B7" s="113"/>
      <c r="C7" s="15"/>
      <c r="D7" s="15"/>
      <c r="E7" s="15"/>
      <c r="F7" s="110"/>
      <c r="G7" s="110"/>
      <c r="H7" s="110"/>
    </row>
    <row r="8" spans="1:17">
      <c r="A8" s="113"/>
      <c r="B8" s="113"/>
      <c r="C8" s="15"/>
      <c r="D8" s="15"/>
      <c r="E8" s="15"/>
      <c r="F8" s="110"/>
      <c r="G8" s="110"/>
      <c r="H8" s="110"/>
    </row>
    <row r="9" spans="1:17">
      <c r="A9" s="113"/>
      <c r="B9" s="113"/>
      <c r="C9" s="15"/>
      <c r="D9" s="15"/>
      <c r="E9" s="15"/>
      <c r="F9" s="110"/>
      <c r="G9" s="110"/>
      <c r="H9" s="110"/>
    </row>
    <row r="10" spans="1:17">
      <c r="A10" s="113"/>
      <c r="B10" s="113"/>
      <c r="C10" s="15"/>
      <c r="D10" s="15"/>
      <c r="E10" s="15"/>
      <c r="F10" s="110"/>
      <c r="G10" s="110"/>
      <c r="H10" s="110"/>
    </row>
    <row r="11" spans="1:17">
      <c r="A11" s="113"/>
      <c r="B11" s="113"/>
      <c r="C11" s="15"/>
      <c r="D11" s="15"/>
      <c r="E11" s="15"/>
      <c r="F11" s="110"/>
      <c r="G11" s="110"/>
      <c r="H11" s="110"/>
    </row>
    <row r="12" spans="1:17">
      <c r="A12" s="113"/>
      <c r="B12" s="113"/>
      <c r="C12" s="15"/>
      <c r="D12" s="15"/>
      <c r="E12" s="15"/>
      <c r="F12" s="110"/>
      <c r="G12" s="110"/>
      <c r="H12" s="110"/>
    </row>
    <row r="13" spans="1:17">
      <c r="A13" s="113"/>
      <c r="B13" s="113"/>
      <c r="C13" s="15"/>
      <c r="D13" s="15"/>
      <c r="E13" s="15"/>
      <c r="F13" s="110"/>
      <c r="G13" s="110"/>
      <c r="H13" s="110"/>
    </row>
    <row r="14" spans="1:17">
      <c r="A14" s="113"/>
      <c r="B14" s="113"/>
      <c r="C14" s="15"/>
      <c r="D14" s="15"/>
      <c r="E14" s="15"/>
      <c r="F14" s="110"/>
      <c r="G14" s="110"/>
      <c r="H14" s="110"/>
    </row>
    <row r="15" spans="1:17">
      <c r="A15" s="113"/>
      <c r="B15" s="113"/>
      <c r="C15" s="15"/>
      <c r="D15" s="15"/>
      <c r="E15" s="15"/>
      <c r="F15" s="110"/>
      <c r="G15" s="110"/>
      <c r="H15" s="110"/>
    </row>
    <row r="16" spans="1:17">
      <c r="A16" s="113"/>
      <c r="B16" s="113"/>
      <c r="C16" s="15"/>
      <c r="D16" s="15"/>
      <c r="E16" s="15"/>
      <c r="F16" s="110"/>
      <c r="G16" s="110"/>
      <c r="H16" s="110"/>
    </row>
    <row r="17" spans="1:15">
      <c r="A17" s="113"/>
      <c r="B17" s="113"/>
      <c r="C17" s="15"/>
      <c r="D17" s="15"/>
      <c r="E17" s="15"/>
      <c r="F17" s="110"/>
      <c r="G17" s="110"/>
      <c r="H17" s="110"/>
    </row>
    <row r="18" spans="1:15">
      <c r="A18" s="113"/>
      <c r="B18" s="113"/>
      <c r="C18" s="15"/>
      <c r="D18" s="15"/>
      <c r="E18" s="15"/>
      <c r="F18" s="110"/>
      <c r="G18" s="110"/>
      <c r="H18" s="110"/>
    </row>
    <row r="19" spans="1:15">
      <c r="A19" s="113"/>
      <c r="B19" s="113"/>
      <c r="C19" s="15"/>
      <c r="D19" s="15"/>
      <c r="E19" s="15"/>
      <c r="F19" s="110"/>
      <c r="G19" s="110"/>
      <c r="H19" s="110"/>
    </row>
    <row r="20" spans="1:15">
      <c r="A20" s="113"/>
      <c r="B20" s="113"/>
      <c r="C20" s="15"/>
      <c r="D20" s="15"/>
      <c r="E20" s="15"/>
      <c r="F20" s="110"/>
      <c r="G20" s="110"/>
      <c r="H20" s="110"/>
    </row>
    <row r="21" spans="1:15">
      <c r="A21" s="113"/>
      <c r="B21" s="113"/>
      <c r="C21" s="15"/>
      <c r="D21" s="15"/>
      <c r="E21" s="15"/>
      <c r="F21" s="110"/>
      <c r="G21" s="110"/>
      <c r="H21" s="110"/>
    </row>
    <row r="22" spans="1:15">
      <c r="A22" s="245" t="s">
        <v>643</v>
      </c>
      <c r="B22" s="113"/>
      <c r="C22" s="15"/>
      <c r="D22" s="15"/>
      <c r="E22" s="15"/>
      <c r="F22" s="110"/>
      <c r="G22" s="110"/>
      <c r="H22" s="110"/>
    </row>
    <row r="23" spans="1:15" ht="57" customHeight="1">
      <c r="A23" s="1591" t="s">
        <v>921</v>
      </c>
      <c r="B23" s="1591"/>
      <c r="C23" s="1591"/>
      <c r="D23" s="1591"/>
      <c r="E23" s="1591"/>
      <c r="F23" s="1591"/>
      <c r="G23" s="1591"/>
      <c r="H23" s="1591"/>
      <c r="I23" s="1591"/>
      <c r="J23" s="1591"/>
    </row>
    <row r="24" spans="1:15" ht="12.3" customHeight="1">
      <c r="A24" s="1291"/>
      <c r="B24" s="1291"/>
      <c r="C24" s="1291"/>
      <c r="D24" s="1291"/>
      <c r="E24" s="1291"/>
      <c r="F24" s="1291"/>
      <c r="G24" s="1291"/>
      <c r="H24" s="1291"/>
      <c r="I24" s="1291"/>
      <c r="J24" s="1291"/>
    </row>
    <row r="25" spans="1:15">
      <c r="A25" s="882" t="s">
        <v>922</v>
      </c>
      <c r="J25" s="882" t="s">
        <v>923</v>
      </c>
    </row>
    <row r="26" spans="1:15">
      <c r="A26" s="421" t="s">
        <v>387</v>
      </c>
      <c r="B26" s="1290"/>
      <c r="C26" s="1588" t="s">
        <v>388</v>
      </c>
      <c r="D26" s="1589"/>
      <c r="E26" s="1589"/>
      <c r="F26" s="1590"/>
      <c r="J26" s="421" t="s">
        <v>387</v>
      </c>
      <c r="K26" s="1290"/>
      <c r="L26" s="1588" t="s">
        <v>388</v>
      </c>
      <c r="M26" s="1589"/>
      <c r="N26" s="1589"/>
      <c r="O26" s="1590"/>
    </row>
    <row r="27" spans="1:15">
      <c r="A27" s="1592" t="s">
        <v>389</v>
      </c>
      <c r="B27" s="1593"/>
      <c r="C27" s="1292" t="s">
        <v>390</v>
      </c>
      <c r="D27" s="1293" t="s">
        <v>391</v>
      </c>
      <c r="E27" s="1293" t="s">
        <v>392</v>
      </c>
      <c r="F27" s="227" t="s">
        <v>393</v>
      </c>
      <c r="J27" s="1592" t="s">
        <v>389</v>
      </c>
      <c r="K27" s="1593"/>
      <c r="L27" s="1292" t="s">
        <v>390</v>
      </c>
      <c r="M27" s="1293" t="s">
        <v>391</v>
      </c>
      <c r="N27" s="1293" t="s">
        <v>392</v>
      </c>
      <c r="O27" s="227" t="s">
        <v>393</v>
      </c>
    </row>
    <row r="28" spans="1:15" ht="15.6">
      <c r="A28" s="1296"/>
      <c r="B28" s="1297" t="s">
        <v>394</v>
      </c>
      <c r="C28" s="433">
        <v>0.19545847674073547</v>
      </c>
      <c r="D28" s="434">
        <v>0.20916433285911556</v>
      </c>
      <c r="E28" s="434">
        <v>0.25082898939640802</v>
      </c>
      <c r="F28" s="435">
        <v>0.22997650495351893</v>
      </c>
      <c r="J28" s="1296"/>
      <c r="K28" s="1297" t="s">
        <v>924</v>
      </c>
      <c r="L28" s="433">
        <v>0.29855922813370644</v>
      </c>
      <c r="M28" s="434">
        <v>0.31134015068156656</v>
      </c>
      <c r="N28" s="434">
        <v>0.35829625457380776</v>
      </c>
      <c r="O28" s="435">
        <v>0.38359013290823607</v>
      </c>
    </row>
    <row r="29" spans="1:15" ht="15.6">
      <c r="A29" s="1292" t="s">
        <v>395</v>
      </c>
      <c r="B29" s="1293" t="s">
        <v>396</v>
      </c>
      <c r="C29" s="436">
        <v>0.19563205960105745</v>
      </c>
      <c r="D29" s="437">
        <v>0.21421482770784533</v>
      </c>
      <c r="E29" s="437">
        <v>0.26713178724143571</v>
      </c>
      <c r="F29" s="438">
        <v>0.2600273974863212</v>
      </c>
      <c r="J29" s="1292" t="s">
        <v>925</v>
      </c>
      <c r="K29" s="1293" t="s">
        <v>400</v>
      </c>
      <c r="L29" s="436">
        <v>0.30964440703141866</v>
      </c>
      <c r="M29" s="437">
        <v>0.3382791163435947</v>
      </c>
      <c r="N29" s="437">
        <v>0.40481250052433082</v>
      </c>
      <c r="O29" s="438">
        <v>0.41420198996273644</v>
      </c>
    </row>
    <row r="30" spans="1:15" ht="15.6">
      <c r="A30" s="1292" t="s">
        <v>397</v>
      </c>
      <c r="B30" s="1293" t="s">
        <v>398</v>
      </c>
      <c r="C30" s="436">
        <v>0.2733926385982498</v>
      </c>
      <c r="D30" s="437">
        <v>0.2802474093665458</v>
      </c>
      <c r="E30" s="437">
        <v>0.27638524743637727</v>
      </c>
      <c r="F30" s="438">
        <v>0.29126979355852545</v>
      </c>
      <c r="J30" s="1292" t="s">
        <v>401</v>
      </c>
      <c r="K30" s="1293" t="s">
        <v>926</v>
      </c>
      <c r="L30" s="436">
        <v>0.30882777070385642</v>
      </c>
      <c r="M30" s="437">
        <v>0.34592317176967363</v>
      </c>
      <c r="N30" s="437">
        <v>0.39271014452325897</v>
      </c>
      <c r="O30" s="438">
        <v>0.4402870353635448</v>
      </c>
    </row>
    <row r="31" spans="1:15" ht="15.6">
      <c r="A31" s="1292" t="s">
        <v>399</v>
      </c>
      <c r="B31" s="1293" t="s">
        <v>400</v>
      </c>
      <c r="C31" s="436">
        <v>0.28324900882430076</v>
      </c>
      <c r="D31" s="437">
        <v>0.31480562306887999</v>
      </c>
      <c r="E31" s="437">
        <v>0.38292763854779233</v>
      </c>
      <c r="F31" s="438">
        <v>0.4013832091682506</v>
      </c>
      <c r="J31" s="1292" t="s">
        <v>927</v>
      </c>
      <c r="K31" s="1293" t="s">
        <v>928</v>
      </c>
      <c r="L31" s="436">
        <v>0.33887504253583467</v>
      </c>
      <c r="M31" s="437">
        <v>0.38384067195238103</v>
      </c>
      <c r="N31" s="437">
        <v>0.42471133257860744</v>
      </c>
      <c r="O31" s="438">
        <v>0.44933497610774309</v>
      </c>
    </row>
    <row r="32" spans="1:15" ht="15.6">
      <c r="A32" s="1294" t="s">
        <v>401</v>
      </c>
      <c r="B32" s="1295"/>
      <c r="C32" s="439">
        <v>0.32887099814096138</v>
      </c>
      <c r="D32" s="440">
        <v>0.37531420433956519</v>
      </c>
      <c r="E32" s="440">
        <v>0.4198166323870422</v>
      </c>
      <c r="F32" s="441">
        <v>0.44761620052626888</v>
      </c>
      <c r="J32" s="1294" t="s">
        <v>929</v>
      </c>
      <c r="K32" s="1295"/>
      <c r="L32" s="439">
        <v>0.31098273381528607</v>
      </c>
      <c r="M32" s="440">
        <v>0.3942901369906322</v>
      </c>
      <c r="N32" s="440">
        <v>0.44635944829368635</v>
      </c>
      <c r="O32" s="441">
        <v>0.45499439995020374</v>
      </c>
    </row>
    <row r="33" spans="1:15">
      <c r="A33" s="1293"/>
      <c r="B33" s="1293"/>
      <c r="C33" s="437"/>
      <c r="D33" s="437"/>
      <c r="E33" s="437"/>
      <c r="F33" s="437"/>
      <c r="J33" s="1293"/>
      <c r="K33" s="1293"/>
      <c r="L33" s="437"/>
      <c r="M33" s="437"/>
      <c r="N33" s="437"/>
      <c r="O33" s="437"/>
    </row>
    <row r="34" spans="1:15">
      <c r="A34" s="1293"/>
      <c r="B34" s="1293"/>
      <c r="C34" s="437"/>
      <c r="D34" s="437"/>
      <c r="E34" s="437"/>
      <c r="F34" s="437"/>
      <c r="J34" s="1293"/>
      <c r="K34" s="1293"/>
      <c r="L34" s="437"/>
      <c r="M34" s="437"/>
      <c r="N34" s="437"/>
      <c r="O34" s="437"/>
    </row>
    <row r="35" spans="1:15">
      <c r="A35" s="421" t="s">
        <v>402</v>
      </c>
      <c r="B35" s="423"/>
      <c r="C35" s="1588" t="s">
        <v>388</v>
      </c>
      <c r="D35" s="1589"/>
      <c r="E35" s="1589"/>
      <c r="F35" s="1590"/>
      <c r="J35" s="421" t="s">
        <v>402</v>
      </c>
      <c r="K35" s="423"/>
      <c r="L35" s="1588" t="s">
        <v>388</v>
      </c>
      <c r="M35" s="1589"/>
      <c r="N35" s="1589"/>
      <c r="O35" s="1590"/>
    </row>
    <row r="36" spans="1:15">
      <c r="A36" s="1586" t="s">
        <v>389</v>
      </c>
      <c r="B36" s="1587"/>
      <c r="C36" s="1294" t="s">
        <v>390</v>
      </c>
      <c r="D36" s="1295" t="s">
        <v>391</v>
      </c>
      <c r="E36" s="1295" t="s">
        <v>392</v>
      </c>
      <c r="F36" s="96" t="s">
        <v>393</v>
      </c>
      <c r="J36" s="1586" t="s">
        <v>389</v>
      </c>
      <c r="K36" s="1587"/>
      <c r="L36" s="1294" t="s">
        <v>390</v>
      </c>
      <c r="M36" s="1295" t="s">
        <v>391</v>
      </c>
      <c r="N36" s="1295" t="s">
        <v>392</v>
      </c>
      <c r="O36" s="96" t="s">
        <v>393</v>
      </c>
    </row>
    <row r="37" spans="1:15" ht="15.6">
      <c r="A37" s="1292"/>
      <c r="B37" s="1293" t="s">
        <v>394</v>
      </c>
      <c r="C37" s="442">
        <v>3</v>
      </c>
      <c r="D37" s="443">
        <v>8</v>
      </c>
      <c r="E37" s="443">
        <v>10</v>
      </c>
      <c r="F37" s="444">
        <v>13</v>
      </c>
      <c r="J37" s="1296"/>
      <c r="K37" s="1297" t="s">
        <v>924</v>
      </c>
      <c r="L37" s="442">
        <v>17</v>
      </c>
      <c r="M37" s="443">
        <v>7</v>
      </c>
      <c r="N37" s="443">
        <v>13</v>
      </c>
      <c r="O37" s="444">
        <v>22</v>
      </c>
    </row>
    <row r="38" spans="1:15" ht="15.6">
      <c r="A38" s="1292" t="s">
        <v>395</v>
      </c>
      <c r="B38" s="1293" t="s">
        <v>396</v>
      </c>
      <c r="C38" s="442">
        <v>11</v>
      </c>
      <c r="D38" s="443">
        <v>26</v>
      </c>
      <c r="E38" s="443">
        <v>8</v>
      </c>
      <c r="F38" s="444">
        <v>35</v>
      </c>
      <c r="J38" s="1292" t="s">
        <v>925</v>
      </c>
      <c r="K38" s="1293" t="s">
        <v>400</v>
      </c>
      <c r="L38" s="442">
        <v>23</v>
      </c>
      <c r="M38" s="443">
        <v>12</v>
      </c>
      <c r="N38" s="443">
        <v>33</v>
      </c>
      <c r="O38" s="444">
        <v>19</v>
      </c>
    </row>
    <row r="39" spans="1:15" ht="15.6">
      <c r="A39" s="1292" t="s">
        <v>397</v>
      </c>
      <c r="B39" s="1293" t="s">
        <v>398</v>
      </c>
      <c r="C39" s="442">
        <v>93</v>
      </c>
      <c r="D39" s="443">
        <v>66</v>
      </c>
      <c r="E39" s="443">
        <v>78</v>
      </c>
      <c r="F39" s="444">
        <v>75</v>
      </c>
      <c r="J39" s="1292" t="s">
        <v>401</v>
      </c>
      <c r="K39" s="1293" t="s">
        <v>926</v>
      </c>
      <c r="L39" s="442">
        <v>14</v>
      </c>
      <c r="M39" s="443">
        <v>25</v>
      </c>
      <c r="N39" s="443">
        <v>27</v>
      </c>
      <c r="O39" s="444">
        <v>13</v>
      </c>
    </row>
    <row r="40" spans="1:15" ht="15.6">
      <c r="A40" s="1292" t="s">
        <v>399</v>
      </c>
      <c r="B40" s="1293" t="s">
        <v>400</v>
      </c>
      <c r="C40" s="442">
        <v>83</v>
      </c>
      <c r="D40" s="443">
        <v>38</v>
      </c>
      <c r="E40" s="443">
        <v>66</v>
      </c>
      <c r="F40" s="444">
        <v>40</v>
      </c>
      <c r="J40" s="1292" t="s">
        <v>927</v>
      </c>
      <c r="K40" s="1293" t="s">
        <v>928</v>
      </c>
      <c r="L40" s="442">
        <v>20</v>
      </c>
      <c r="M40" s="443">
        <v>32</v>
      </c>
      <c r="N40" s="443">
        <v>52</v>
      </c>
      <c r="O40" s="444">
        <v>32</v>
      </c>
    </row>
    <row r="41" spans="1:15" ht="15.6">
      <c r="A41" s="1294" t="s">
        <v>401</v>
      </c>
      <c r="B41" s="1295"/>
      <c r="C41" s="445">
        <v>60</v>
      </c>
      <c r="D41" s="446">
        <v>81</v>
      </c>
      <c r="E41" s="446">
        <v>92</v>
      </c>
      <c r="F41" s="447">
        <v>51</v>
      </c>
      <c r="J41" s="1294" t="s">
        <v>929</v>
      </c>
      <c r="K41" s="1295"/>
      <c r="L41" s="445">
        <v>9</v>
      </c>
      <c r="M41" s="446">
        <v>13</v>
      </c>
      <c r="N41" s="446">
        <v>9</v>
      </c>
      <c r="O41" s="447">
        <v>6</v>
      </c>
    </row>
    <row r="42" spans="1:15">
      <c r="A42" s="1293"/>
      <c r="B42" s="1293"/>
      <c r="C42" s="443"/>
      <c r="D42" s="443"/>
      <c r="E42" s="443"/>
      <c r="F42" s="443"/>
      <c r="J42" s="1293"/>
      <c r="K42" s="1293"/>
      <c r="L42" s="443"/>
      <c r="M42" s="443"/>
      <c r="N42" s="443"/>
      <c r="O42" s="443"/>
    </row>
    <row r="43" spans="1:15">
      <c r="A43" s="1293"/>
      <c r="B43" s="1293"/>
      <c r="C43" s="443"/>
      <c r="D43" s="443"/>
      <c r="E43" s="443"/>
      <c r="F43" s="443"/>
      <c r="J43" s="1293"/>
      <c r="K43" s="1293"/>
      <c r="L43" s="443"/>
      <c r="M43" s="443"/>
      <c r="N43" s="443"/>
      <c r="O43" s="443"/>
    </row>
    <row r="44" spans="1:15">
      <c r="A44" s="421" t="s">
        <v>403</v>
      </c>
      <c r="B44" s="423"/>
      <c r="C44" s="1588" t="s">
        <v>388</v>
      </c>
      <c r="D44" s="1589"/>
      <c r="E44" s="1589"/>
      <c r="F44" s="1590"/>
      <c r="J44" s="421" t="s">
        <v>403</v>
      </c>
      <c r="K44" s="423"/>
      <c r="L44" s="1588" t="s">
        <v>388</v>
      </c>
      <c r="M44" s="1589"/>
      <c r="N44" s="1589"/>
      <c r="O44" s="1590"/>
    </row>
    <row r="45" spans="1:15">
      <c r="A45" s="1586" t="s">
        <v>389</v>
      </c>
      <c r="B45" s="1587"/>
      <c r="C45" s="1294" t="s">
        <v>390</v>
      </c>
      <c r="D45" s="1295" t="s">
        <v>391</v>
      </c>
      <c r="E45" s="1295" t="s">
        <v>392</v>
      </c>
      <c r="F45" s="96" t="s">
        <v>393</v>
      </c>
      <c r="J45" s="1586" t="s">
        <v>389</v>
      </c>
      <c r="K45" s="1587"/>
      <c r="L45" s="1294" t="s">
        <v>390</v>
      </c>
      <c r="M45" s="1295" t="s">
        <v>391</v>
      </c>
      <c r="N45" s="1295" t="s">
        <v>392</v>
      </c>
      <c r="O45" s="96" t="s">
        <v>393</v>
      </c>
    </row>
    <row r="46" spans="1:15" ht="15.6">
      <c r="A46" s="1292"/>
      <c r="B46" s="1293" t="s">
        <v>394</v>
      </c>
      <c r="C46" s="442">
        <v>135.02500000000001</v>
      </c>
      <c r="D46" s="443">
        <v>688.95</v>
      </c>
      <c r="E46" s="443">
        <v>843.3</v>
      </c>
      <c r="F46" s="444">
        <v>854.45</v>
      </c>
      <c r="H46" s="275"/>
      <c r="I46" s="276"/>
      <c r="J46" s="1296"/>
      <c r="K46" s="1297" t="s">
        <v>924</v>
      </c>
      <c r="L46" s="442">
        <v>599.20000000000005</v>
      </c>
      <c r="M46" s="443">
        <v>271.40000000000003</v>
      </c>
      <c r="N46" s="443">
        <v>1900.65</v>
      </c>
      <c r="O46" s="444">
        <v>2725.3499999999995</v>
      </c>
    </row>
    <row r="47" spans="1:15" ht="15.6">
      <c r="A47" s="1292" t="s">
        <v>395</v>
      </c>
      <c r="B47" s="1293" t="s">
        <v>396</v>
      </c>
      <c r="C47" s="442">
        <v>323</v>
      </c>
      <c r="D47" s="443">
        <v>2007.6999999999998</v>
      </c>
      <c r="E47" s="443">
        <v>682.28</v>
      </c>
      <c r="F47" s="444">
        <v>1616.02</v>
      </c>
      <c r="H47" s="275"/>
      <c r="I47" s="276"/>
      <c r="J47" s="1292" t="s">
        <v>925</v>
      </c>
      <c r="K47" s="1293" t="s">
        <v>400</v>
      </c>
      <c r="L47" s="442">
        <v>1242.1299999999999</v>
      </c>
      <c r="M47" s="443">
        <v>2165.375</v>
      </c>
      <c r="N47" s="443">
        <v>5619.2520000000004</v>
      </c>
      <c r="O47" s="444">
        <v>3867.1030000000001</v>
      </c>
    </row>
    <row r="48" spans="1:15" ht="15.6">
      <c r="A48" s="1292" t="s">
        <v>397</v>
      </c>
      <c r="B48" s="1293" t="s">
        <v>398</v>
      </c>
      <c r="C48" s="442">
        <v>5313.665</v>
      </c>
      <c r="D48" s="443">
        <v>6678.2999999999993</v>
      </c>
      <c r="E48" s="443">
        <v>8005.340000000002</v>
      </c>
      <c r="F48" s="444">
        <v>8156.57</v>
      </c>
      <c r="H48" s="275"/>
      <c r="I48" s="276"/>
      <c r="J48" s="1292" t="s">
        <v>401</v>
      </c>
      <c r="K48" s="1293" t="s">
        <v>926</v>
      </c>
      <c r="L48" s="442">
        <v>1597.18</v>
      </c>
      <c r="M48" s="443">
        <v>2604.3199999999997</v>
      </c>
      <c r="N48" s="443">
        <v>4201.1550000000007</v>
      </c>
      <c r="O48" s="444">
        <v>2110.0800000000004</v>
      </c>
    </row>
    <row r="49" spans="1:15" ht="15.6">
      <c r="A49" s="1292" t="s">
        <v>399</v>
      </c>
      <c r="B49" s="1293" t="s">
        <v>400</v>
      </c>
      <c r="C49" s="442">
        <v>3793.9700000000003</v>
      </c>
      <c r="D49" s="443">
        <v>4999.6049999999987</v>
      </c>
      <c r="E49" s="443">
        <v>9183.8519999999971</v>
      </c>
      <c r="F49" s="444">
        <v>6350.5029999999988</v>
      </c>
      <c r="H49" s="275"/>
      <c r="I49" s="276"/>
      <c r="J49" s="1292" t="s">
        <v>927</v>
      </c>
      <c r="K49" s="1293" t="s">
        <v>928</v>
      </c>
      <c r="L49" s="442">
        <v>2707.36</v>
      </c>
      <c r="M49" s="443">
        <v>6140.77</v>
      </c>
      <c r="N49" s="443">
        <v>8753.7299999999959</v>
      </c>
      <c r="O49" s="444">
        <v>5130.7150000000001</v>
      </c>
    </row>
    <row r="50" spans="1:15" ht="15.6">
      <c r="A50" s="1294" t="s">
        <v>401</v>
      </c>
      <c r="B50" s="1295"/>
      <c r="C50" s="445">
        <v>6118.84</v>
      </c>
      <c r="D50" s="446">
        <v>12143.96</v>
      </c>
      <c r="E50" s="446">
        <v>16495.114999999994</v>
      </c>
      <c r="F50" s="447">
        <v>8141.6349999999993</v>
      </c>
      <c r="H50" s="275"/>
      <c r="I50" s="276"/>
      <c r="J50" s="1294" t="s">
        <v>929</v>
      </c>
      <c r="K50" s="1295"/>
      <c r="L50" s="445">
        <v>562.4</v>
      </c>
      <c r="M50" s="446">
        <v>2108.7000000000003</v>
      </c>
      <c r="N50" s="446">
        <v>2755.4300000000003</v>
      </c>
      <c r="O50" s="447">
        <v>900.84</v>
      </c>
    </row>
    <row r="51" spans="1:15">
      <c r="C51" s="277"/>
      <c r="D51" s="277"/>
      <c r="E51" s="277"/>
      <c r="F51" s="277"/>
    </row>
    <row r="52" spans="1:15">
      <c r="C52" s="278"/>
      <c r="D52" s="278"/>
      <c r="E52" s="278"/>
      <c r="F52" s="278"/>
      <c r="H52" s="275"/>
    </row>
    <row r="53" spans="1:15">
      <c r="C53" s="279"/>
      <c r="D53" s="279"/>
      <c r="E53" s="279"/>
      <c r="F53" s="279"/>
    </row>
  </sheetData>
  <mergeCells count="13">
    <mergeCell ref="C35:F35"/>
    <mergeCell ref="L35:O35"/>
    <mergeCell ref="A23:J23"/>
    <mergeCell ref="C26:F26"/>
    <mergeCell ref="L26:O26"/>
    <mergeCell ref="A27:B27"/>
    <mergeCell ref="J27:K27"/>
    <mergeCell ref="A36:B36"/>
    <mergeCell ref="J36:K36"/>
    <mergeCell ref="C44:F44"/>
    <mergeCell ref="L44:O44"/>
    <mergeCell ref="A45:B45"/>
    <mergeCell ref="J45:K45"/>
  </mergeCells>
  <pageMargins left="0.75" right="0.75" top="1" bottom="1" header="0.5" footer="0.5"/>
  <headerFooter alignWithMargins="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0">
    <tabColor theme="7" tint="0.39997558519241921"/>
  </sheetPr>
  <dimension ref="A1:M153"/>
  <sheetViews>
    <sheetView zoomScale="75" zoomScaleNormal="75" workbookViewId="0">
      <selection activeCell="D23" sqref="D23:D136"/>
    </sheetView>
  </sheetViews>
  <sheetFormatPr defaultColWidth="8.6640625" defaultRowHeight="13.2"/>
  <cols>
    <col min="1" max="1" width="7.44140625" style="3" customWidth="1"/>
    <col min="2" max="3" width="2" style="3" customWidth="1"/>
    <col min="4" max="4" width="11.77734375" style="3" customWidth="1"/>
    <col min="5" max="5" width="11.5546875" style="3" customWidth="1"/>
    <col min="6" max="6" width="9.88671875" style="3" customWidth="1"/>
    <col min="7" max="8" width="8.6640625" style="3"/>
    <col min="9" max="9" width="11.77734375" style="3" customWidth="1"/>
    <col min="10" max="16384" width="8.6640625" style="3"/>
  </cols>
  <sheetData>
    <row r="1" spans="1:1" ht="14.4">
      <c r="A1" s="6" t="s">
        <v>404</v>
      </c>
    </row>
    <row r="2" spans="1:1" ht="14.4">
      <c r="A2" s="6"/>
    </row>
    <row r="3" spans="1:1" ht="14.4">
      <c r="A3" s="6"/>
    </row>
    <row r="4" spans="1:1" ht="14.4">
      <c r="A4" s="6"/>
    </row>
    <row r="5" spans="1:1" ht="14.4">
      <c r="A5" s="6"/>
    </row>
    <row r="6" spans="1:1" ht="14.4">
      <c r="A6" s="6"/>
    </row>
    <row r="7" spans="1:1" ht="14.4">
      <c r="A7" s="6"/>
    </row>
    <row r="8" spans="1:1" ht="14.4">
      <c r="A8" s="6"/>
    </row>
    <row r="9" spans="1:1" ht="14.4">
      <c r="A9" s="6"/>
    </row>
    <row r="10" spans="1:1" ht="14.4">
      <c r="A10" s="6"/>
    </row>
    <row r="11" spans="1:1" ht="14.4">
      <c r="A11" s="6"/>
    </row>
    <row r="12" spans="1:1" ht="14.4">
      <c r="A12" s="6"/>
    </row>
    <row r="13" spans="1:1" ht="14.4">
      <c r="A13" s="6"/>
    </row>
    <row r="14" spans="1:1" ht="14.4">
      <c r="A14" s="6"/>
    </row>
    <row r="15" spans="1:1" ht="14.4">
      <c r="A15" s="6"/>
    </row>
    <row r="16" spans="1:1" ht="14.4">
      <c r="A16" s="6"/>
    </row>
    <row r="17" spans="1:13" ht="14.4">
      <c r="A17" s="6"/>
    </row>
    <row r="18" spans="1:13" ht="14.4">
      <c r="A18" s="6"/>
    </row>
    <row r="19" spans="1:13" ht="13.8">
      <c r="A19" s="280"/>
    </row>
    <row r="20" spans="1:13" ht="13.8">
      <c r="A20" s="280"/>
    </row>
    <row r="21" spans="1:13">
      <c r="A21" s="245" t="s">
        <v>405</v>
      </c>
      <c r="M21" s="245" t="s">
        <v>405</v>
      </c>
    </row>
    <row r="23" spans="1:13">
      <c r="A23" s="598"/>
      <c r="B23" s="598"/>
      <c r="C23" s="281"/>
      <c r="D23" s="282" t="s">
        <v>13</v>
      </c>
      <c r="E23" s="282" t="s">
        <v>13</v>
      </c>
      <c r="F23" s="193"/>
    </row>
    <row r="24" spans="1:13">
      <c r="A24" s="598"/>
      <c r="B24" s="598"/>
      <c r="C24" s="281"/>
      <c r="D24" s="283" t="s">
        <v>12</v>
      </c>
      <c r="E24" s="283" t="s">
        <v>406</v>
      </c>
      <c r="F24" s="194"/>
    </row>
    <row r="25" spans="1:13">
      <c r="A25" s="598"/>
      <c r="B25" s="598"/>
      <c r="C25" s="281"/>
      <c r="D25" s="283" t="s">
        <v>407</v>
      </c>
      <c r="E25" s="283" t="s">
        <v>407</v>
      </c>
      <c r="F25" s="424" t="s">
        <v>408</v>
      </c>
    </row>
    <row r="26" spans="1:13" ht="39.6">
      <c r="A26" s="285" t="s">
        <v>846</v>
      </c>
      <c r="B26" s="286"/>
      <c r="C26" s="286" t="s">
        <v>409</v>
      </c>
      <c r="D26" s="282"/>
      <c r="E26" s="301"/>
      <c r="F26" s="1299">
        <v>2007</v>
      </c>
    </row>
    <row r="27" spans="1:13">
      <c r="A27" s="287"/>
      <c r="B27" s="288"/>
      <c r="C27" s="288" t="s">
        <v>409</v>
      </c>
      <c r="D27" s="283"/>
      <c r="E27" s="250"/>
      <c r="F27" s="61">
        <v>2008</v>
      </c>
    </row>
    <row r="28" spans="1:13">
      <c r="A28" s="287"/>
      <c r="B28" s="288"/>
      <c r="C28" s="288" t="s">
        <v>409</v>
      </c>
      <c r="D28" s="283"/>
      <c r="E28" s="250"/>
      <c r="F28" s="61">
        <v>2009</v>
      </c>
    </row>
    <row r="29" spans="1:13">
      <c r="A29" s="287"/>
      <c r="B29" s="288"/>
      <c r="C29" s="288" t="s">
        <v>409</v>
      </c>
      <c r="D29" s="283"/>
      <c r="E29" s="250"/>
      <c r="F29" s="61">
        <v>2010</v>
      </c>
      <c r="H29" s="50"/>
      <c r="I29" s="495" t="s">
        <v>13</v>
      </c>
    </row>
    <row r="30" spans="1:13">
      <c r="A30" s="287"/>
      <c r="B30" s="288"/>
      <c r="C30" s="288" t="s">
        <v>409</v>
      </c>
      <c r="D30" s="283"/>
      <c r="E30" s="250"/>
      <c r="F30" s="61">
        <v>2011</v>
      </c>
      <c r="H30" s="81" t="s">
        <v>444</v>
      </c>
      <c r="I30" s="496" t="s">
        <v>406</v>
      </c>
    </row>
    <row r="31" spans="1:13">
      <c r="A31" s="287"/>
      <c r="B31" s="288"/>
      <c r="C31" s="288" t="s">
        <v>409</v>
      </c>
      <c r="D31" s="283"/>
      <c r="E31" s="250"/>
      <c r="F31" s="61">
        <v>2012</v>
      </c>
      <c r="H31" s="95" t="s">
        <v>53</v>
      </c>
      <c r="I31" s="497" t="s">
        <v>847</v>
      </c>
    </row>
    <row r="32" spans="1:13">
      <c r="A32" s="287"/>
      <c r="B32" s="288"/>
      <c r="C32" s="288" t="s">
        <v>409</v>
      </c>
      <c r="D32" s="283"/>
      <c r="E32" s="250"/>
      <c r="F32" s="61">
        <v>2013</v>
      </c>
      <c r="H32" s="50" t="s">
        <v>11</v>
      </c>
      <c r="I32" s="495">
        <v>3.8833242361294915E-3</v>
      </c>
    </row>
    <row r="33" spans="1:9">
      <c r="A33" s="287"/>
      <c r="B33" s="288"/>
      <c r="C33" s="288" t="s">
        <v>409</v>
      </c>
      <c r="D33" s="283">
        <v>0.11964950573242429</v>
      </c>
      <c r="E33" s="283">
        <v>7.1198866459092364E-3</v>
      </c>
      <c r="F33" s="61">
        <v>2014</v>
      </c>
      <c r="H33" s="81" t="s">
        <v>1</v>
      </c>
      <c r="I33" s="451">
        <v>1.7662190470181402E-2</v>
      </c>
    </row>
    <row r="34" spans="1:9">
      <c r="A34" s="287"/>
      <c r="B34" s="288"/>
      <c r="C34" s="288" t="s">
        <v>409</v>
      </c>
      <c r="D34" s="283">
        <v>0.13476785886017098</v>
      </c>
      <c r="E34" s="283">
        <v>9.2995951803307893E-3</v>
      </c>
      <c r="F34" s="61">
        <v>2015</v>
      </c>
      <c r="H34" s="81" t="s">
        <v>7</v>
      </c>
      <c r="I34" s="496">
        <v>1.8131155826177071E-2</v>
      </c>
    </row>
    <row r="35" spans="1:9">
      <c r="A35" s="287"/>
      <c r="B35" s="288"/>
      <c r="C35" s="288" t="s">
        <v>409</v>
      </c>
      <c r="D35" s="283">
        <v>0.17539551159693523</v>
      </c>
      <c r="E35" s="283">
        <v>1.6559751110877052E-2</v>
      </c>
      <c r="F35" s="61">
        <v>2016</v>
      </c>
      <c r="H35" s="81" t="s">
        <v>6</v>
      </c>
      <c r="I35" s="496">
        <v>1.9795345554095591E-2</v>
      </c>
    </row>
    <row r="36" spans="1:9">
      <c r="A36" s="287"/>
      <c r="B36" s="288"/>
      <c r="C36" s="288" t="s">
        <v>409</v>
      </c>
      <c r="D36" s="283">
        <v>0.22980084269956411</v>
      </c>
      <c r="E36" s="283">
        <v>2.8009685745081999E-2</v>
      </c>
      <c r="F36" s="61">
        <v>2017</v>
      </c>
      <c r="H36" s="81" t="s">
        <v>5</v>
      </c>
      <c r="I36" s="496">
        <v>4.7378571970098121E-2</v>
      </c>
    </row>
    <row r="37" spans="1:9">
      <c r="A37" s="287"/>
      <c r="B37" s="288"/>
      <c r="C37" s="288" t="s">
        <v>409</v>
      </c>
      <c r="D37" s="283">
        <v>0.23830811558442855</v>
      </c>
      <c r="E37" s="283">
        <v>1.2860819399372935E-2</v>
      </c>
      <c r="F37" s="61">
        <v>2018</v>
      </c>
      <c r="H37" s="81" t="s">
        <v>2</v>
      </c>
      <c r="I37" s="496">
        <v>5.150225525738629E-2</v>
      </c>
    </row>
    <row r="38" spans="1:9">
      <c r="A38" s="287"/>
      <c r="B38" s="288"/>
      <c r="C38" s="288" t="s">
        <v>409</v>
      </c>
      <c r="D38" s="283">
        <v>0.27513135799921107</v>
      </c>
      <c r="E38" s="283">
        <v>1.5704618978089738E-2</v>
      </c>
      <c r="F38" s="61">
        <v>2019</v>
      </c>
      <c r="H38" s="95" t="s">
        <v>3</v>
      </c>
      <c r="I38" s="498">
        <v>6.3534990461426563E-2</v>
      </c>
    </row>
    <row r="39" spans="1:9">
      <c r="A39" s="287"/>
      <c r="B39" s="288"/>
      <c r="C39" s="288" t="s">
        <v>409</v>
      </c>
      <c r="D39" s="283">
        <v>0.31263480564490165</v>
      </c>
      <c r="E39" s="283">
        <v>2.5285915832455836E-2</v>
      </c>
      <c r="F39" s="61">
        <v>2020</v>
      </c>
      <c r="H39" s="5"/>
      <c r="I39" s="448"/>
    </row>
    <row r="40" spans="1:9">
      <c r="A40" s="289"/>
      <c r="B40" s="290"/>
      <c r="C40" s="290" t="s">
        <v>409</v>
      </c>
      <c r="D40" s="284">
        <v>0.348442520503215</v>
      </c>
      <c r="E40" s="284">
        <v>6.3534990461426563E-2</v>
      </c>
      <c r="F40" s="24">
        <v>2021</v>
      </c>
    </row>
    <row r="41" spans="1:9">
      <c r="A41" s="288" t="s">
        <v>409</v>
      </c>
      <c r="B41" s="288"/>
      <c r="C41" s="288"/>
      <c r="D41" s="448"/>
      <c r="E41" s="448"/>
      <c r="F41" s="19"/>
    </row>
    <row r="42" spans="1:9" ht="39.6">
      <c r="A42" s="285" t="s">
        <v>848</v>
      </c>
      <c r="B42" s="286"/>
      <c r="C42" s="286" t="s">
        <v>409</v>
      </c>
      <c r="D42" s="282">
        <v>2.8669885348156943E-2</v>
      </c>
      <c r="E42" s="282">
        <v>1.2211037848541214E-2</v>
      </c>
      <c r="F42" s="1299">
        <v>2007</v>
      </c>
    </row>
    <row r="43" spans="1:9">
      <c r="A43" s="287"/>
      <c r="B43" s="288"/>
      <c r="C43" s="288" t="s">
        <v>409</v>
      </c>
      <c r="D43" s="283">
        <v>4.8775053757538635E-2</v>
      </c>
      <c r="E43" s="283">
        <v>8.5060836508921822E-2</v>
      </c>
      <c r="F43" s="61">
        <v>2008</v>
      </c>
    </row>
    <row r="44" spans="1:9">
      <c r="A44" s="287"/>
      <c r="B44" s="288"/>
      <c r="C44" s="288" t="s">
        <v>409</v>
      </c>
      <c r="D44" s="283">
        <v>6.1021251014030095E-2</v>
      </c>
      <c r="E44" s="283">
        <v>0.17070361876225379</v>
      </c>
      <c r="F44" s="61">
        <v>2009</v>
      </c>
    </row>
    <row r="45" spans="1:9">
      <c r="A45" s="287"/>
      <c r="B45" s="288"/>
      <c r="C45" s="288" t="s">
        <v>409</v>
      </c>
      <c r="D45" s="283">
        <v>7.7448550468361813E-2</v>
      </c>
      <c r="E45" s="283">
        <v>7.7166635673370274E-2</v>
      </c>
      <c r="F45" s="61">
        <v>2010</v>
      </c>
    </row>
    <row r="46" spans="1:9">
      <c r="A46" s="287"/>
      <c r="B46" s="288"/>
      <c r="C46" s="288" t="s">
        <v>409</v>
      </c>
      <c r="D46" s="283">
        <v>8.4463839780662103E-2</v>
      </c>
      <c r="E46" s="283">
        <v>8.4792607734428302E-2</v>
      </c>
      <c r="F46" s="61">
        <v>2011</v>
      </c>
    </row>
    <row r="47" spans="1:9">
      <c r="A47" s="287"/>
      <c r="B47" s="288"/>
      <c r="C47" s="288" t="s">
        <v>409</v>
      </c>
      <c r="D47" s="283">
        <v>9.174225231080424E-2</v>
      </c>
      <c r="E47" s="283">
        <v>3.7943429057848435E-2</v>
      </c>
      <c r="F47" s="61">
        <v>2012</v>
      </c>
    </row>
    <row r="48" spans="1:9">
      <c r="A48" s="287"/>
      <c r="B48" s="288"/>
      <c r="C48" s="288" t="s">
        <v>409</v>
      </c>
      <c r="D48" s="283">
        <v>9.8603196473158863E-2</v>
      </c>
      <c r="E48" s="283">
        <v>1.0980667625730823E-2</v>
      </c>
      <c r="F48" s="61">
        <v>2013</v>
      </c>
    </row>
    <row r="49" spans="1:6">
      <c r="A49" s="287"/>
      <c r="B49" s="288"/>
      <c r="C49" s="288" t="s">
        <v>409</v>
      </c>
      <c r="D49" s="283">
        <v>0.10626141389337819</v>
      </c>
      <c r="E49" s="283">
        <v>5.1206474903624224E-3</v>
      </c>
      <c r="F49" s="61">
        <v>2014</v>
      </c>
    </row>
    <row r="50" spans="1:6">
      <c r="A50" s="287"/>
      <c r="B50" s="288"/>
      <c r="C50" s="288" t="s">
        <v>409</v>
      </c>
      <c r="D50" s="283">
        <v>0.11728964096182154</v>
      </c>
      <c r="E50" s="283">
        <v>9.5192597630962932E-3</v>
      </c>
      <c r="F50" s="61">
        <v>2015</v>
      </c>
    </row>
    <row r="51" spans="1:6">
      <c r="A51" s="287"/>
      <c r="B51" s="288"/>
      <c r="C51" s="288" t="s">
        <v>409</v>
      </c>
      <c r="D51" s="283">
        <v>0.15104552214131975</v>
      </c>
      <c r="E51" s="283">
        <v>1.5676695259505508E-2</v>
      </c>
      <c r="F51" s="61">
        <v>2016</v>
      </c>
    </row>
    <row r="52" spans="1:6">
      <c r="A52" s="287"/>
      <c r="B52" s="288"/>
      <c r="C52" s="288" t="s">
        <v>409</v>
      </c>
      <c r="D52" s="283">
        <v>0.17369872722552712</v>
      </c>
      <c r="E52" s="283">
        <v>2.1579377854801313E-2</v>
      </c>
      <c r="F52" s="61">
        <v>2017</v>
      </c>
    </row>
    <row r="53" spans="1:6">
      <c r="A53" s="287"/>
      <c r="B53" s="288"/>
      <c r="C53" s="288" t="s">
        <v>409</v>
      </c>
      <c r="D53" s="283">
        <v>0.1851303609020209</v>
      </c>
      <c r="E53" s="283">
        <v>2.5381712124471111E-2</v>
      </c>
      <c r="F53" s="61">
        <v>2018</v>
      </c>
    </row>
    <row r="54" spans="1:6">
      <c r="A54" s="287"/>
      <c r="B54" s="288"/>
      <c r="C54" s="288" t="s">
        <v>409</v>
      </c>
      <c r="D54" s="283">
        <v>0.19931333811952498</v>
      </c>
      <c r="E54" s="283">
        <v>2.6915351188033187E-2</v>
      </c>
      <c r="F54" s="61">
        <v>2019</v>
      </c>
    </row>
    <row r="55" spans="1:6">
      <c r="A55" s="287"/>
      <c r="B55" s="288"/>
      <c r="C55" s="288" t="s">
        <v>409</v>
      </c>
      <c r="D55" s="283">
        <v>0.22733679283581154</v>
      </c>
      <c r="E55" s="283">
        <v>4.6114869929921205E-2</v>
      </c>
      <c r="F55" s="61">
        <v>2020</v>
      </c>
    </row>
    <row r="56" spans="1:6">
      <c r="A56" s="289"/>
      <c r="B56" s="290"/>
      <c r="C56" s="290" t="s">
        <v>409</v>
      </c>
      <c r="D56" s="284">
        <v>0.24170619347398686</v>
      </c>
      <c r="E56" s="284">
        <v>5.150225525738629E-2</v>
      </c>
      <c r="F56" s="24">
        <v>2021</v>
      </c>
    </row>
    <row r="57" spans="1:6">
      <c r="A57" s="288" t="s">
        <v>409</v>
      </c>
      <c r="B57" s="288"/>
      <c r="C57" s="288"/>
      <c r="D57" s="448"/>
      <c r="E57" s="448"/>
      <c r="F57" s="19"/>
    </row>
    <row r="58" spans="1:6" ht="39.6">
      <c r="A58" s="285" t="s">
        <v>849</v>
      </c>
      <c r="B58" s="286"/>
      <c r="C58" s="286" t="s">
        <v>409</v>
      </c>
      <c r="D58" s="282"/>
      <c r="E58" s="282"/>
      <c r="F58" s="1299">
        <v>2007</v>
      </c>
    </row>
    <row r="59" spans="1:6">
      <c r="A59" s="287"/>
      <c r="B59" s="288"/>
      <c r="C59" s="288" t="s">
        <v>409</v>
      </c>
      <c r="D59" s="283"/>
      <c r="E59" s="283"/>
      <c r="F59" s="61">
        <v>2008</v>
      </c>
    </row>
    <row r="60" spans="1:6">
      <c r="A60" s="287"/>
      <c r="B60" s="288"/>
      <c r="C60" s="288" t="s">
        <v>409</v>
      </c>
      <c r="D60" s="283">
        <v>2.7144582757970694E-2</v>
      </c>
      <c r="E60" s="283">
        <v>1.9475337463428576E-2</v>
      </c>
      <c r="F60" s="61">
        <v>2009</v>
      </c>
    </row>
    <row r="61" spans="1:6">
      <c r="A61" s="287"/>
      <c r="B61" s="288"/>
      <c r="C61" s="288" t="s">
        <v>409</v>
      </c>
      <c r="D61" s="283">
        <v>3.418919387665631E-2</v>
      </c>
      <c r="E61" s="283">
        <v>3.879733092280449E-2</v>
      </c>
      <c r="F61" s="61">
        <v>2010</v>
      </c>
    </row>
    <row r="62" spans="1:6">
      <c r="A62" s="287"/>
      <c r="B62" s="288"/>
      <c r="C62" s="288" t="s">
        <v>409</v>
      </c>
      <c r="D62" s="283">
        <v>4.5605060762829677E-2</v>
      </c>
      <c r="E62" s="283">
        <v>3.1858284824347459E-2</v>
      </c>
      <c r="F62" s="61">
        <v>2011</v>
      </c>
    </row>
    <row r="63" spans="1:6">
      <c r="A63" s="287"/>
      <c r="B63" s="288"/>
      <c r="C63" s="288" t="s">
        <v>409</v>
      </c>
      <c r="D63" s="283">
        <v>6.2146602566523865E-2</v>
      </c>
      <c r="E63" s="283">
        <v>2.6019067526536342E-2</v>
      </c>
      <c r="F63" s="61">
        <v>2012</v>
      </c>
    </row>
    <row r="64" spans="1:6">
      <c r="A64" s="287"/>
      <c r="B64" s="288"/>
      <c r="C64" s="288" t="s">
        <v>409</v>
      </c>
      <c r="D64" s="283">
        <v>6.8539033685138209E-2</v>
      </c>
      <c r="E64" s="283">
        <v>4.7227651008759711E-2</v>
      </c>
      <c r="F64" s="61">
        <v>2013</v>
      </c>
    </row>
    <row r="65" spans="1:6">
      <c r="A65" s="287"/>
      <c r="B65" s="288"/>
      <c r="C65" s="288" t="s">
        <v>409</v>
      </c>
      <c r="D65" s="283">
        <v>5.6750858070523609E-2</v>
      </c>
      <c r="E65" s="283">
        <v>5.5156610553567978E-2</v>
      </c>
      <c r="F65" s="61">
        <v>2014</v>
      </c>
    </row>
    <row r="66" spans="1:6">
      <c r="A66" s="287"/>
      <c r="B66" s="288"/>
      <c r="C66" s="288" t="s">
        <v>409</v>
      </c>
      <c r="D66" s="283">
        <v>6.2222166550290448E-2</v>
      </c>
      <c r="E66" s="283">
        <v>5.4264086321387871E-2</v>
      </c>
      <c r="F66" s="61">
        <v>2015</v>
      </c>
    </row>
    <row r="67" spans="1:6">
      <c r="A67" s="287"/>
      <c r="B67" s="288"/>
      <c r="C67" s="288" t="s">
        <v>409</v>
      </c>
      <c r="D67" s="283">
        <v>6.9030765027562363E-2</v>
      </c>
      <c r="E67" s="283">
        <v>4.309120887925131E-2</v>
      </c>
      <c r="F67" s="61">
        <v>2016</v>
      </c>
    </row>
    <row r="68" spans="1:6">
      <c r="A68" s="287"/>
      <c r="B68" s="288"/>
      <c r="C68" s="288" t="s">
        <v>409</v>
      </c>
      <c r="D68" s="283">
        <v>7.6934712784517162E-2</v>
      </c>
      <c r="E68" s="283">
        <v>4.2581145284187299E-2</v>
      </c>
      <c r="F68" s="61">
        <v>2017</v>
      </c>
    </row>
    <row r="69" spans="1:6">
      <c r="A69" s="287"/>
      <c r="B69" s="288"/>
      <c r="C69" s="288" t="s">
        <v>409</v>
      </c>
      <c r="D69" s="283">
        <v>7.337324221498169E-2</v>
      </c>
      <c r="E69" s="283">
        <v>4.243139865206004E-2</v>
      </c>
      <c r="F69" s="61">
        <v>2018</v>
      </c>
    </row>
    <row r="70" spans="1:6">
      <c r="A70" s="287"/>
      <c r="B70" s="288"/>
      <c r="C70" s="288" t="s">
        <v>409</v>
      </c>
      <c r="D70" s="283">
        <v>8.5023806651959508E-2</v>
      </c>
      <c r="E70" s="283">
        <v>5.5361962099588845E-2</v>
      </c>
      <c r="F70" s="61">
        <v>2019</v>
      </c>
    </row>
    <row r="71" spans="1:6">
      <c r="A71" s="287"/>
      <c r="B71" s="288"/>
      <c r="C71" s="288" t="s">
        <v>409</v>
      </c>
      <c r="D71" s="283">
        <v>0.1097422847045674</v>
      </c>
      <c r="E71" s="283">
        <v>5.0367466991224456E-2</v>
      </c>
      <c r="F71" s="61">
        <v>2020</v>
      </c>
    </row>
    <row r="72" spans="1:6">
      <c r="A72" s="289"/>
      <c r="B72" s="290"/>
      <c r="C72" s="290" t="s">
        <v>409</v>
      </c>
      <c r="D72" s="284">
        <v>0.12040138799509133</v>
      </c>
      <c r="E72" s="284">
        <v>4.7378571970098121E-2</v>
      </c>
      <c r="F72" s="24">
        <v>2021</v>
      </c>
    </row>
    <row r="73" spans="1:6">
      <c r="A73" s="288" t="s">
        <v>409</v>
      </c>
      <c r="B73" s="288"/>
      <c r="C73" s="288"/>
      <c r="D73" s="448"/>
      <c r="E73" s="448"/>
      <c r="F73" s="19"/>
    </row>
    <row r="74" spans="1:6" ht="39.6">
      <c r="A74" s="285" t="s">
        <v>850</v>
      </c>
      <c r="B74" s="286"/>
      <c r="C74" s="286" t="s">
        <v>409</v>
      </c>
      <c r="D74" s="282"/>
      <c r="E74" s="282"/>
      <c r="F74" s="1299">
        <v>2007</v>
      </c>
    </row>
    <row r="75" spans="1:6">
      <c r="A75" s="287"/>
      <c r="B75" s="288"/>
      <c r="C75" s="288" t="s">
        <v>409</v>
      </c>
      <c r="D75" s="283"/>
      <c r="E75" s="283"/>
      <c r="F75" s="61">
        <v>2008</v>
      </c>
    </row>
    <row r="76" spans="1:6">
      <c r="A76" s="287"/>
      <c r="B76" s="288"/>
      <c r="C76" s="288" t="s">
        <v>409</v>
      </c>
      <c r="D76" s="283"/>
      <c r="E76" s="283"/>
      <c r="F76" s="61">
        <v>2009</v>
      </c>
    </row>
    <row r="77" spans="1:6">
      <c r="A77" s="287"/>
      <c r="B77" s="288"/>
      <c r="C77" s="288" t="s">
        <v>409</v>
      </c>
      <c r="D77" s="283"/>
      <c r="E77" s="283"/>
      <c r="F77" s="61">
        <v>2010</v>
      </c>
    </row>
    <row r="78" spans="1:6">
      <c r="A78" s="287"/>
      <c r="B78" s="288"/>
      <c r="C78" s="288" t="s">
        <v>409</v>
      </c>
      <c r="D78" s="283"/>
      <c r="E78" s="283"/>
      <c r="F78" s="61">
        <v>2011</v>
      </c>
    </row>
    <row r="79" spans="1:6">
      <c r="A79" s="287"/>
      <c r="B79" s="288"/>
      <c r="C79" s="288" t="s">
        <v>409</v>
      </c>
      <c r="D79" s="283"/>
      <c r="E79" s="283"/>
      <c r="F79" s="61">
        <v>2012</v>
      </c>
    </row>
    <row r="80" spans="1:6">
      <c r="A80" s="287"/>
      <c r="B80" s="288"/>
      <c r="C80" s="288" t="s">
        <v>409</v>
      </c>
      <c r="D80" s="283"/>
      <c r="E80" s="283"/>
      <c r="F80" s="61">
        <v>2013</v>
      </c>
    </row>
    <row r="81" spans="1:6">
      <c r="A81" s="287"/>
      <c r="B81" s="288"/>
      <c r="C81" s="288" t="s">
        <v>409</v>
      </c>
      <c r="D81" s="283"/>
      <c r="E81" s="283"/>
      <c r="F81" s="61">
        <v>2014</v>
      </c>
    </row>
    <row r="82" spans="1:6">
      <c r="A82" s="287"/>
      <c r="B82" s="288"/>
      <c r="C82" s="288" t="s">
        <v>409</v>
      </c>
      <c r="D82" s="283">
        <v>5.1728705484988438E-2</v>
      </c>
      <c r="E82" s="283">
        <v>4.0411277040270505E-3</v>
      </c>
      <c r="F82" s="61">
        <v>2015</v>
      </c>
    </row>
    <row r="83" spans="1:6">
      <c r="A83" s="287"/>
      <c r="B83" s="288"/>
      <c r="C83" s="288" t="s">
        <v>409</v>
      </c>
      <c r="D83" s="283">
        <v>5.8346460835373759E-2</v>
      </c>
      <c r="E83" s="283">
        <v>5.3662737564346488E-3</v>
      </c>
      <c r="F83" s="61">
        <v>2016</v>
      </c>
    </row>
    <row r="84" spans="1:6">
      <c r="A84" s="287"/>
      <c r="B84" s="288"/>
      <c r="C84" s="288" t="s">
        <v>409</v>
      </c>
      <c r="D84" s="283">
        <v>5.8206020100819246E-2</v>
      </c>
      <c r="E84" s="283">
        <v>2.4057162984534738E-3</v>
      </c>
      <c r="F84" s="61">
        <v>2017</v>
      </c>
    </row>
    <row r="85" spans="1:6">
      <c r="A85" s="287"/>
      <c r="B85" s="288"/>
      <c r="C85" s="288" t="s">
        <v>409</v>
      </c>
      <c r="D85" s="283">
        <v>6.9753107463448275E-2</v>
      </c>
      <c r="E85" s="283">
        <v>1.7306634171363714E-3</v>
      </c>
      <c r="F85" s="61">
        <v>2018</v>
      </c>
    </row>
    <row r="86" spans="1:6">
      <c r="A86" s="287"/>
      <c r="B86" s="288"/>
      <c r="C86" s="288" t="s">
        <v>409</v>
      </c>
      <c r="D86" s="283">
        <v>6.8843667513553697E-2</v>
      </c>
      <c r="E86" s="283">
        <v>2.724744009965628E-3</v>
      </c>
      <c r="F86" s="61">
        <v>2019</v>
      </c>
    </row>
    <row r="87" spans="1:6">
      <c r="A87" s="287"/>
      <c r="B87" s="288"/>
      <c r="C87" s="288" t="s">
        <v>409</v>
      </c>
      <c r="D87" s="283">
        <v>6.6247617339671883E-2</v>
      </c>
      <c r="E87" s="283">
        <v>5.8125337835843657E-3</v>
      </c>
      <c r="F87" s="61">
        <v>2020</v>
      </c>
    </row>
    <row r="88" spans="1:6">
      <c r="A88" s="289"/>
      <c r="B88" s="290"/>
      <c r="C88" s="290" t="s">
        <v>409</v>
      </c>
      <c r="D88" s="284">
        <v>8.4329112702536374E-2</v>
      </c>
      <c r="E88" s="284">
        <v>3.8833242361294915E-3</v>
      </c>
      <c r="F88" s="24">
        <v>2021</v>
      </c>
    </row>
    <row r="89" spans="1:6">
      <c r="A89" s="288" t="s">
        <v>409</v>
      </c>
      <c r="B89" s="288"/>
      <c r="C89" s="288"/>
      <c r="D89" s="448"/>
      <c r="E89" s="448"/>
      <c r="F89" s="19"/>
    </row>
    <row r="90" spans="1:6" ht="39.6">
      <c r="A90" s="285" t="s">
        <v>851</v>
      </c>
      <c r="B90" s="286"/>
      <c r="C90" s="286" t="s">
        <v>409</v>
      </c>
      <c r="D90" s="282"/>
      <c r="E90" s="282"/>
      <c r="F90" s="1299">
        <v>2007</v>
      </c>
    </row>
    <row r="91" spans="1:6">
      <c r="A91" s="287"/>
      <c r="B91" s="288"/>
      <c r="C91" s="288" t="s">
        <v>409</v>
      </c>
      <c r="D91" s="283"/>
      <c r="E91" s="283"/>
      <c r="F91" s="61">
        <v>2008</v>
      </c>
    </row>
    <row r="92" spans="1:6">
      <c r="A92" s="287"/>
      <c r="B92" s="288"/>
      <c r="C92" s="288" t="s">
        <v>409</v>
      </c>
      <c r="D92" s="283"/>
      <c r="E92" s="283"/>
      <c r="F92" s="61">
        <v>2009</v>
      </c>
    </row>
    <row r="93" spans="1:6">
      <c r="A93" s="287"/>
      <c r="B93" s="288"/>
      <c r="C93" s="288" t="s">
        <v>409</v>
      </c>
      <c r="D93" s="283"/>
      <c r="E93" s="283"/>
      <c r="F93" s="61">
        <v>2010</v>
      </c>
    </row>
    <row r="94" spans="1:6">
      <c r="A94" s="287"/>
      <c r="B94" s="288"/>
      <c r="C94" s="288" t="s">
        <v>409</v>
      </c>
      <c r="D94" s="283"/>
      <c r="E94" s="283"/>
      <c r="F94" s="61">
        <v>2011</v>
      </c>
    </row>
    <row r="95" spans="1:6">
      <c r="A95" s="287"/>
      <c r="B95" s="288"/>
      <c r="C95" s="288" t="s">
        <v>409</v>
      </c>
      <c r="D95" s="283">
        <v>1.8623378091582463E-2</v>
      </c>
      <c r="E95" s="283">
        <v>2.9435581841800104E-3</v>
      </c>
      <c r="F95" s="61">
        <v>2012</v>
      </c>
    </row>
    <row r="96" spans="1:6">
      <c r="A96" s="287"/>
      <c r="B96" s="288"/>
      <c r="C96" s="288" t="s">
        <v>409</v>
      </c>
      <c r="D96" s="283">
        <v>2.164620932882522E-2</v>
      </c>
      <c r="E96" s="283">
        <v>1.4050224699414219E-2</v>
      </c>
      <c r="F96" s="61">
        <v>2013</v>
      </c>
    </row>
    <row r="97" spans="1:6">
      <c r="A97" s="287"/>
      <c r="B97" s="288"/>
      <c r="C97" s="288" t="s">
        <v>409</v>
      </c>
      <c r="D97" s="283">
        <v>2.4790721444109161E-2</v>
      </c>
      <c r="E97" s="283">
        <v>7.3547721599132821E-3</v>
      </c>
      <c r="F97" s="61">
        <v>2014</v>
      </c>
    </row>
    <row r="98" spans="1:6">
      <c r="A98" s="287"/>
      <c r="B98" s="288"/>
      <c r="C98" s="288" t="s">
        <v>409</v>
      </c>
      <c r="D98" s="283">
        <v>2.4162203861223811E-2</v>
      </c>
      <c r="E98" s="283">
        <v>9.4500583655520286E-3</v>
      </c>
      <c r="F98" s="61">
        <v>2015</v>
      </c>
    </row>
    <row r="99" spans="1:6">
      <c r="A99" s="287"/>
      <c r="B99" s="288"/>
      <c r="C99" s="288" t="s">
        <v>409</v>
      </c>
      <c r="D99" s="283">
        <v>2.430476619838487E-2</v>
      </c>
      <c r="E99" s="283">
        <v>5.6035001338396988E-3</v>
      </c>
      <c r="F99" s="61">
        <v>2016</v>
      </c>
    </row>
    <row r="100" spans="1:6">
      <c r="A100" s="287"/>
      <c r="B100" s="288"/>
      <c r="C100" s="288" t="s">
        <v>409</v>
      </c>
      <c r="D100" s="283">
        <v>2.6504431718562923E-2</v>
      </c>
      <c r="E100" s="283">
        <v>9.9856589147434768E-3</v>
      </c>
      <c r="F100" s="61">
        <v>2017</v>
      </c>
    </row>
    <row r="101" spans="1:6">
      <c r="A101" s="287"/>
      <c r="B101" s="288"/>
      <c r="C101" s="288" t="s">
        <v>409</v>
      </c>
      <c r="D101" s="283">
        <v>2.4513635815240221E-2</v>
      </c>
      <c r="E101" s="283">
        <v>1.6427409421767302E-2</v>
      </c>
      <c r="F101" s="61">
        <v>2018</v>
      </c>
    </row>
    <row r="102" spans="1:6">
      <c r="A102" s="287"/>
      <c r="B102" s="288"/>
      <c r="C102" s="288" t="s">
        <v>409</v>
      </c>
      <c r="D102" s="283">
        <v>2.8348489738304089E-2</v>
      </c>
      <c r="E102" s="283">
        <v>1.5369242061140933E-2</v>
      </c>
      <c r="F102" s="61">
        <v>2019</v>
      </c>
    </row>
    <row r="103" spans="1:6">
      <c r="A103" s="287"/>
      <c r="B103" s="288"/>
      <c r="C103" s="288" t="s">
        <v>409</v>
      </c>
      <c r="D103" s="283">
        <v>2.9443638368959683E-2</v>
      </c>
      <c r="E103" s="283">
        <v>1.3583476779373745E-2</v>
      </c>
      <c r="F103" s="61">
        <v>2020</v>
      </c>
    </row>
    <row r="104" spans="1:6">
      <c r="A104" s="289"/>
      <c r="B104" s="290"/>
      <c r="C104" s="290" t="s">
        <v>409</v>
      </c>
      <c r="D104" s="284">
        <v>2.665574303911647E-2</v>
      </c>
      <c r="E104" s="284">
        <v>1.9795345554095591E-2</v>
      </c>
      <c r="F104" s="24">
        <v>2021</v>
      </c>
    </row>
    <row r="105" spans="1:6">
      <c r="A105" s="288" t="s">
        <v>409</v>
      </c>
      <c r="B105" s="288"/>
      <c r="C105" s="288"/>
      <c r="D105" s="448"/>
      <c r="E105" s="448"/>
      <c r="F105" s="19"/>
    </row>
    <row r="106" spans="1:6" ht="39.6">
      <c r="A106" s="285" t="s">
        <v>852</v>
      </c>
      <c r="B106" s="286"/>
      <c r="C106" s="286" t="s">
        <v>409</v>
      </c>
      <c r="D106" s="282"/>
      <c r="E106" s="282"/>
      <c r="F106" s="1299">
        <v>2007</v>
      </c>
    </row>
    <row r="107" spans="1:6">
      <c r="A107" s="287"/>
      <c r="B107" s="288"/>
      <c r="C107" s="288" t="s">
        <v>409</v>
      </c>
      <c r="D107" s="283"/>
      <c r="E107" s="283"/>
      <c r="F107" s="61">
        <v>2008</v>
      </c>
    </row>
    <row r="108" spans="1:6">
      <c r="A108" s="287"/>
      <c r="B108" s="288"/>
      <c r="C108" s="288" t="s">
        <v>409</v>
      </c>
      <c r="D108" s="283"/>
      <c r="E108" s="283"/>
      <c r="F108" s="61">
        <v>2009</v>
      </c>
    </row>
    <row r="109" spans="1:6">
      <c r="A109" s="287"/>
      <c r="B109" s="288"/>
      <c r="C109" s="288" t="s">
        <v>409</v>
      </c>
      <c r="D109" s="283"/>
      <c r="E109" s="283"/>
      <c r="F109" s="61">
        <v>2010</v>
      </c>
    </row>
    <row r="110" spans="1:6">
      <c r="A110" s="287"/>
      <c r="B110" s="288"/>
      <c r="C110" s="288" t="s">
        <v>409</v>
      </c>
      <c r="D110" s="283"/>
      <c r="E110" s="283"/>
      <c r="F110" s="61">
        <v>2011</v>
      </c>
    </row>
    <row r="111" spans="1:6">
      <c r="A111" s="287"/>
      <c r="B111" s="288"/>
      <c r="C111" s="288" t="s">
        <v>409</v>
      </c>
      <c r="D111" s="283"/>
      <c r="E111" s="283"/>
      <c r="F111" s="61">
        <v>2012</v>
      </c>
    </row>
    <row r="112" spans="1:6">
      <c r="A112" s="287"/>
      <c r="B112" s="288"/>
      <c r="C112" s="288" t="s">
        <v>409</v>
      </c>
      <c r="D112" s="283"/>
      <c r="E112" s="283"/>
      <c r="F112" s="61">
        <v>2013</v>
      </c>
    </row>
    <row r="113" spans="1:6">
      <c r="A113" s="287"/>
      <c r="B113" s="288"/>
      <c r="C113" s="288" t="s">
        <v>409</v>
      </c>
      <c r="D113" s="283">
        <v>1.5323891458484768E-2</v>
      </c>
      <c r="E113" s="283">
        <v>3.0657871005229587E-2</v>
      </c>
      <c r="F113" s="61">
        <v>2014</v>
      </c>
    </row>
    <row r="114" spans="1:6">
      <c r="A114" s="287"/>
      <c r="B114" s="288"/>
      <c r="C114" s="288" t="s">
        <v>409</v>
      </c>
      <c r="D114" s="283">
        <v>1.7218011871252735E-2</v>
      </c>
      <c r="E114" s="283">
        <v>2.3197822017300619E-2</v>
      </c>
      <c r="F114" s="61">
        <v>2015</v>
      </c>
    </row>
    <row r="115" spans="1:6">
      <c r="A115" s="287"/>
      <c r="B115" s="288"/>
      <c r="C115" s="288" t="s">
        <v>409</v>
      </c>
      <c r="D115" s="283">
        <v>2.0354116247077891E-2</v>
      </c>
      <c r="E115" s="283">
        <v>4.1791226672642075E-2</v>
      </c>
      <c r="F115" s="61">
        <v>2016</v>
      </c>
    </row>
    <row r="116" spans="1:6">
      <c r="A116" s="287"/>
      <c r="B116" s="288"/>
      <c r="C116" s="288" t="s">
        <v>409</v>
      </c>
      <c r="D116" s="283">
        <v>2.7074867383188386E-2</v>
      </c>
      <c r="E116" s="283">
        <v>2.6954056094764624E-2</v>
      </c>
      <c r="F116" s="61">
        <v>2017</v>
      </c>
    </row>
    <row r="117" spans="1:6">
      <c r="A117" s="287"/>
      <c r="B117" s="288"/>
      <c r="C117" s="288" t="s">
        <v>409</v>
      </c>
      <c r="D117" s="283">
        <v>2.7177077058750321E-2</v>
      </c>
      <c r="E117" s="283">
        <v>2.7990390398141277E-2</v>
      </c>
      <c r="F117" s="61">
        <v>2018</v>
      </c>
    </row>
    <row r="118" spans="1:6">
      <c r="A118" s="287"/>
      <c r="B118" s="288"/>
      <c r="C118" s="288" t="s">
        <v>409</v>
      </c>
      <c r="D118" s="283">
        <v>2.930642280932266E-2</v>
      </c>
      <c r="E118" s="283">
        <v>1.9167889900106028E-2</v>
      </c>
      <c r="F118" s="61">
        <v>2019</v>
      </c>
    </row>
    <row r="119" spans="1:6">
      <c r="A119" s="287"/>
      <c r="B119" s="288"/>
      <c r="C119" s="288" t="s">
        <v>409</v>
      </c>
      <c r="D119" s="283">
        <v>3.0391996541923646E-2</v>
      </c>
      <c r="E119" s="283">
        <v>1.5852932139915378E-2</v>
      </c>
      <c r="F119" s="61">
        <v>2020</v>
      </c>
    </row>
    <row r="120" spans="1:6">
      <c r="A120" s="289"/>
      <c r="B120" s="290"/>
      <c r="C120" s="290" t="s">
        <v>409</v>
      </c>
      <c r="D120" s="284">
        <v>2.9516533664061231E-2</v>
      </c>
      <c r="E120" s="284">
        <v>1.8131155826177071E-2</v>
      </c>
      <c r="F120" s="24">
        <v>2021</v>
      </c>
    </row>
    <row r="121" spans="1:6">
      <c r="A121" s="288" t="s">
        <v>409</v>
      </c>
      <c r="B121" s="288"/>
      <c r="C121" s="288"/>
      <c r="D121" s="448"/>
      <c r="E121" s="448"/>
      <c r="F121" s="19"/>
    </row>
    <row r="122" spans="1:6" ht="39.6">
      <c r="A122" s="285" t="s">
        <v>853</v>
      </c>
      <c r="B122" s="286"/>
      <c r="C122" s="286" t="s">
        <v>409</v>
      </c>
      <c r="D122" s="282"/>
      <c r="E122" s="282"/>
      <c r="F122" s="1299">
        <v>2007</v>
      </c>
    </row>
    <row r="123" spans="1:6">
      <c r="A123" s="287"/>
      <c r="B123" s="288"/>
      <c r="C123" s="288" t="s">
        <v>409</v>
      </c>
      <c r="D123" s="283"/>
      <c r="E123" s="283"/>
      <c r="F123" s="61">
        <v>2008</v>
      </c>
    </row>
    <row r="124" spans="1:6">
      <c r="A124" s="287"/>
      <c r="B124" s="288"/>
      <c r="C124" s="288" t="s">
        <v>409</v>
      </c>
      <c r="D124" s="283"/>
      <c r="E124" s="283"/>
      <c r="F124" s="61">
        <v>2009</v>
      </c>
    </row>
    <row r="125" spans="1:6">
      <c r="A125" s="287"/>
      <c r="B125" s="288"/>
      <c r="C125" s="288" t="s">
        <v>409</v>
      </c>
      <c r="D125" s="283"/>
      <c r="E125" s="283"/>
      <c r="F125" s="61">
        <v>2010</v>
      </c>
    </row>
    <row r="126" spans="1:6">
      <c r="A126" s="287"/>
      <c r="B126" s="288"/>
      <c r="C126" s="288" t="s">
        <v>409</v>
      </c>
      <c r="D126" s="283"/>
      <c r="E126" s="283"/>
      <c r="F126" s="61">
        <v>2011</v>
      </c>
    </row>
    <row r="127" spans="1:6">
      <c r="A127" s="287"/>
      <c r="B127" s="288"/>
      <c r="C127" s="288" t="s">
        <v>409</v>
      </c>
      <c r="D127" s="283">
        <v>1.6859112820211509E-2</v>
      </c>
      <c r="E127" s="283">
        <v>1.9865003159233292E-2</v>
      </c>
      <c r="F127" s="61">
        <v>2012</v>
      </c>
    </row>
    <row r="128" spans="1:6">
      <c r="A128" s="287"/>
      <c r="B128" s="288"/>
      <c r="C128" s="288" t="s">
        <v>409</v>
      </c>
      <c r="D128" s="283">
        <v>1.8685664326743148E-2</v>
      </c>
      <c r="E128" s="283">
        <v>1.9064635419838188E-2</v>
      </c>
      <c r="F128" s="61">
        <v>2013</v>
      </c>
    </row>
    <row r="129" spans="1:6">
      <c r="A129" s="287"/>
      <c r="B129" s="288"/>
      <c r="C129" s="288" t="s">
        <v>409</v>
      </c>
      <c r="D129" s="283">
        <v>1.9388243095005073E-2</v>
      </c>
      <c r="E129" s="283">
        <v>7.3623411756818767E-3</v>
      </c>
      <c r="F129" s="61">
        <v>2014</v>
      </c>
    </row>
    <row r="130" spans="1:6">
      <c r="A130" s="287"/>
      <c r="B130" s="288"/>
      <c r="C130" s="288" t="s">
        <v>409</v>
      </c>
      <c r="D130" s="283">
        <v>2.085090767241099E-2</v>
      </c>
      <c r="E130" s="283">
        <v>3.3054425155903799E-3</v>
      </c>
      <c r="F130" s="61">
        <v>2015</v>
      </c>
    </row>
    <row r="131" spans="1:6">
      <c r="A131" s="287"/>
      <c r="B131" s="288"/>
      <c r="C131" s="288" t="s">
        <v>409</v>
      </c>
      <c r="D131" s="283">
        <v>2.2220868110244107E-2</v>
      </c>
      <c r="E131" s="283">
        <v>2.1522688680904929E-3</v>
      </c>
      <c r="F131" s="61">
        <v>2016</v>
      </c>
    </row>
    <row r="132" spans="1:6">
      <c r="A132" s="287"/>
      <c r="B132" s="288"/>
      <c r="C132" s="288" t="s">
        <v>409</v>
      </c>
      <c r="D132" s="283">
        <v>2.6266978674903921E-2</v>
      </c>
      <c r="E132" s="283">
        <v>1.6209031447205043E-2</v>
      </c>
      <c r="F132" s="61">
        <v>2017</v>
      </c>
    </row>
    <row r="133" spans="1:6">
      <c r="A133" s="287"/>
      <c r="B133" s="288"/>
      <c r="C133" s="288" t="s">
        <v>409</v>
      </c>
      <c r="D133" s="283">
        <v>2.6495224332786921E-2</v>
      </c>
      <c r="E133" s="283">
        <v>1.6547200829828062E-2</v>
      </c>
      <c r="F133" s="61">
        <v>2018</v>
      </c>
    </row>
    <row r="134" spans="1:6">
      <c r="A134" s="287"/>
      <c r="B134" s="288"/>
      <c r="C134" s="288" t="s">
        <v>409</v>
      </c>
      <c r="D134" s="283">
        <v>3.0315818647447403E-2</v>
      </c>
      <c r="E134" s="283">
        <v>6.643761525402068E-3</v>
      </c>
      <c r="F134" s="61">
        <v>2019</v>
      </c>
    </row>
    <row r="135" spans="1:6">
      <c r="A135" s="287"/>
      <c r="B135" s="288"/>
      <c r="C135" s="288" t="s">
        <v>409</v>
      </c>
      <c r="D135" s="283">
        <v>3.4005868160254672E-2</v>
      </c>
      <c r="E135" s="283">
        <v>8.1456855323112365E-3</v>
      </c>
      <c r="F135" s="61">
        <v>2020</v>
      </c>
    </row>
    <row r="136" spans="1:6">
      <c r="A136" s="289"/>
      <c r="B136" s="290"/>
      <c r="C136" s="290" t="s">
        <v>409</v>
      </c>
      <c r="D136" s="284">
        <v>3.5270789464212672E-2</v>
      </c>
      <c r="E136" s="284">
        <v>1.7662190470181402E-2</v>
      </c>
      <c r="F136" s="24">
        <v>2021</v>
      </c>
    </row>
    <row r="137" spans="1:6">
      <c r="A137" s="288" t="s">
        <v>409</v>
      </c>
      <c r="B137" s="288"/>
      <c r="C137" s="288"/>
      <c r="D137" s="448"/>
      <c r="E137" s="448"/>
      <c r="F137" s="19"/>
    </row>
    <row r="138" spans="1:6" ht="39.6">
      <c r="A138" s="285" t="s">
        <v>854</v>
      </c>
      <c r="B138" s="425"/>
      <c r="C138" s="286" t="s">
        <v>409</v>
      </c>
      <c r="D138" s="282"/>
      <c r="E138" s="282">
        <v>1.2211037848541214E-2</v>
      </c>
      <c r="F138" s="1299">
        <v>2007</v>
      </c>
    </row>
    <row r="139" spans="1:6">
      <c r="A139" s="287"/>
      <c r="B139" s="288"/>
      <c r="C139" s="288" t="s">
        <v>409</v>
      </c>
      <c r="D139" s="283"/>
      <c r="E139" s="283">
        <v>8.5060836508921822E-2</v>
      </c>
      <c r="F139" s="61">
        <v>2008</v>
      </c>
    </row>
    <row r="140" spans="1:6">
      <c r="A140" s="287"/>
      <c r="B140" s="288"/>
      <c r="C140" s="288" t="s">
        <v>409</v>
      </c>
      <c r="D140" s="283"/>
      <c r="E140" s="283">
        <v>0.11052318196610085</v>
      </c>
      <c r="F140" s="61">
        <v>2009</v>
      </c>
    </row>
    <row r="141" spans="1:6">
      <c r="A141" s="287"/>
      <c r="B141" s="288"/>
      <c r="C141" s="288" t="s">
        <v>409</v>
      </c>
      <c r="D141" s="283"/>
      <c r="E141" s="283">
        <v>6.0191401786869055E-2</v>
      </c>
      <c r="F141" s="61">
        <v>2010</v>
      </c>
    </row>
    <row r="142" spans="1:6">
      <c r="A142" s="287"/>
      <c r="B142" s="288"/>
      <c r="C142" s="288" t="s">
        <v>409</v>
      </c>
      <c r="D142" s="283"/>
      <c r="E142" s="283">
        <v>6.0264567657321147E-2</v>
      </c>
      <c r="F142" s="61">
        <v>2011</v>
      </c>
    </row>
    <row r="143" spans="1:6">
      <c r="A143" s="287"/>
      <c r="B143" s="288"/>
      <c r="C143" s="288" t="s">
        <v>409</v>
      </c>
      <c r="D143" s="283"/>
      <c r="E143" s="283">
        <v>2.9587286415932917E-2</v>
      </c>
      <c r="F143" s="61">
        <v>2012</v>
      </c>
    </row>
    <row r="144" spans="1:6">
      <c r="A144" s="287"/>
      <c r="B144" s="288"/>
      <c r="C144" s="288" t="s">
        <v>409</v>
      </c>
      <c r="D144" s="283"/>
      <c r="E144" s="283">
        <v>2.7623682335884324E-2</v>
      </c>
      <c r="F144" s="61">
        <v>2013</v>
      </c>
    </row>
    <row r="145" spans="1:6">
      <c r="A145" s="287"/>
      <c r="B145" s="288"/>
      <c r="C145" s="288" t="s">
        <v>409</v>
      </c>
      <c r="D145" s="283"/>
      <c r="E145" s="283">
        <v>2.3067971837855316E-2</v>
      </c>
      <c r="F145" s="61">
        <v>2014</v>
      </c>
    </row>
    <row r="146" spans="1:6">
      <c r="A146" s="287"/>
      <c r="B146" s="288"/>
      <c r="C146" s="288" t="s">
        <v>409</v>
      </c>
      <c r="D146" s="283"/>
      <c r="E146" s="283">
        <v>2.1564065469196429E-2</v>
      </c>
      <c r="F146" s="61">
        <v>2015</v>
      </c>
    </row>
    <row r="147" spans="1:6">
      <c r="A147" s="287"/>
      <c r="B147" s="288"/>
      <c r="C147" s="288" t="s">
        <v>409</v>
      </c>
      <c r="D147" s="283"/>
      <c r="E147" s="283">
        <v>2.1145835580261906E-2</v>
      </c>
      <c r="F147" s="61">
        <v>2016</v>
      </c>
    </row>
    <row r="148" spans="1:6">
      <c r="A148" s="287"/>
      <c r="B148" s="288"/>
      <c r="C148" s="288" t="s">
        <v>409</v>
      </c>
      <c r="D148" s="283"/>
      <c r="E148" s="283">
        <v>2.6590717888162349E-2</v>
      </c>
      <c r="F148" s="61">
        <v>2017</v>
      </c>
    </row>
    <row r="149" spans="1:6">
      <c r="A149" s="287"/>
      <c r="B149" s="288"/>
      <c r="C149" s="288" t="s">
        <v>409</v>
      </c>
      <c r="D149" s="283"/>
      <c r="E149" s="283">
        <v>2.3142127162346579E-2</v>
      </c>
      <c r="F149" s="61">
        <v>2018</v>
      </c>
    </row>
    <row r="150" spans="1:6">
      <c r="A150" s="287"/>
      <c r="B150" s="288"/>
      <c r="C150" s="288" t="s">
        <v>409</v>
      </c>
      <c r="D150" s="283"/>
      <c r="E150" s="283">
        <v>2.649812706576074E-2</v>
      </c>
      <c r="F150" s="61">
        <v>2019</v>
      </c>
    </row>
    <row r="151" spans="1:6">
      <c r="A151" s="287"/>
      <c r="B151" s="288"/>
      <c r="C151" s="288" t="s">
        <v>409</v>
      </c>
      <c r="D151" s="283"/>
      <c r="E151" s="283">
        <v>3.5073127321581223E-2</v>
      </c>
      <c r="F151" s="61">
        <v>2020</v>
      </c>
    </row>
    <row r="152" spans="1:6">
      <c r="A152" s="289"/>
      <c r="B152" s="290"/>
      <c r="C152" s="290" t="s">
        <v>409</v>
      </c>
      <c r="D152" s="284"/>
      <c r="E152" s="284">
        <v>4.7613311041174694E-2</v>
      </c>
      <c r="F152" s="24">
        <v>2021</v>
      </c>
    </row>
    <row r="153" spans="1:6">
      <c r="A153" s="598"/>
      <c r="B153" s="598"/>
      <c r="C153" s="598"/>
      <c r="D153" s="8"/>
      <c r="E153" s="8"/>
      <c r="F153" s="7"/>
    </row>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1">
    <tabColor theme="7" tint="0.39997558519241921"/>
  </sheetPr>
  <dimension ref="A1:L48"/>
  <sheetViews>
    <sheetView zoomScale="75" zoomScaleNormal="75" workbookViewId="0"/>
  </sheetViews>
  <sheetFormatPr defaultColWidth="8.6640625" defaultRowHeight="13.2"/>
  <cols>
    <col min="1" max="1" width="9.6640625" style="598" customWidth="1"/>
    <col min="2" max="2" width="7.5546875" style="598" bestFit="1" customWidth="1"/>
    <col min="3" max="3" width="6.6640625" style="8" bestFit="1" customWidth="1"/>
    <col min="4" max="4" width="7.33203125" style="598" bestFit="1" customWidth="1"/>
    <col min="5" max="5" width="4.44140625" style="598" bestFit="1" customWidth="1"/>
    <col min="6" max="6" width="5.5546875" style="598" bestFit="1" customWidth="1"/>
    <col min="7" max="7" width="4.44140625" style="598" bestFit="1" customWidth="1"/>
    <col min="8" max="8" width="6.5546875" style="598" bestFit="1" customWidth="1"/>
    <col min="9" max="9" width="7.21875" style="598" bestFit="1" customWidth="1"/>
    <col min="10" max="10" width="14.109375" style="598" bestFit="1" customWidth="1"/>
    <col min="11" max="16384" width="8.6640625" style="598"/>
  </cols>
  <sheetData>
    <row r="1" spans="1:12" ht="14.4">
      <c r="A1" s="138" t="s">
        <v>410</v>
      </c>
      <c r="B1" s="113"/>
      <c r="C1" s="15"/>
      <c r="D1" s="110"/>
      <c r="E1" s="110"/>
      <c r="F1" s="110"/>
      <c r="G1" s="110"/>
      <c r="H1" s="110"/>
      <c r="I1" s="110"/>
      <c r="J1" s="110"/>
      <c r="K1" s="110"/>
      <c r="L1" s="110"/>
    </row>
    <row r="2" spans="1:12">
      <c r="A2" s="15"/>
      <c r="C2" s="291"/>
      <c r="D2" s="292"/>
      <c r="E2" s="292"/>
      <c r="F2" s="292"/>
      <c r="G2" s="292"/>
    </row>
    <row r="3" spans="1:12">
      <c r="A3" s="15"/>
      <c r="C3" s="291"/>
      <c r="D3" s="292"/>
      <c r="E3" s="292"/>
      <c r="F3" s="292"/>
      <c r="G3" s="292"/>
    </row>
    <row r="4" spans="1:12">
      <c r="A4" s="15"/>
      <c r="C4" s="291"/>
      <c r="D4" s="292"/>
      <c r="E4" s="292"/>
      <c r="F4" s="292"/>
      <c r="G4" s="292"/>
    </row>
    <row r="5" spans="1:12">
      <c r="A5" s="15"/>
      <c r="C5" s="291"/>
      <c r="D5" s="292"/>
      <c r="E5" s="292"/>
      <c r="F5" s="292"/>
      <c r="G5" s="292"/>
    </row>
    <row r="6" spans="1:12">
      <c r="A6" s="15"/>
      <c r="C6" s="291"/>
      <c r="D6" s="292"/>
      <c r="E6" s="292"/>
      <c r="F6" s="292"/>
      <c r="G6" s="292"/>
    </row>
    <row r="7" spans="1:12">
      <c r="A7" s="15"/>
      <c r="C7" s="291"/>
      <c r="D7" s="292"/>
      <c r="E7" s="292"/>
      <c r="F7" s="292"/>
      <c r="G7" s="292"/>
    </row>
    <row r="8" spans="1:12">
      <c r="A8" s="15"/>
      <c r="C8" s="291"/>
      <c r="D8" s="292"/>
      <c r="E8" s="292"/>
      <c r="F8" s="292"/>
      <c r="G8" s="292"/>
    </row>
    <row r="9" spans="1:12">
      <c r="A9" s="15"/>
      <c r="C9" s="291"/>
      <c r="D9" s="292"/>
      <c r="E9" s="292"/>
      <c r="F9" s="292"/>
      <c r="G9" s="292"/>
    </row>
    <row r="10" spans="1:12">
      <c r="A10" s="15"/>
      <c r="C10" s="291"/>
      <c r="D10" s="292"/>
      <c r="E10" s="292"/>
      <c r="F10" s="292"/>
      <c r="G10" s="292"/>
    </row>
    <row r="11" spans="1:12">
      <c r="A11" s="15"/>
      <c r="C11" s="291"/>
      <c r="D11" s="292"/>
      <c r="E11" s="292"/>
      <c r="F11" s="292"/>
      <c r="G11" s="292"/>
    </row>
    <row r="12" spans="1:12">
      <c r="A12" s="15"/>
      <c r="C12" s="291"/>
      <c r="D12" s="292"/>
      <c r="E12" s="292"/>
      <c r="F12" s="292"/>
      <c r="G12" s="292"/>
    </row>
    <row r="13" spans="1:12">
      <c r="A13" s="15"/>
      <c r="C13" s="291"/>
      <c r="D13" s="292"/>
      <c r="E13" s="292"/>
      <c r="F13" s="292"/>
      <c r="G13" s="292"/>
    </row>
    <row r="14" spans="1:12">
      <c r="A14" s="15"/>
      <c r="C14" s="291"/>
      <c r="D14" s="292"/>
      <c r="E14" s="292"/>
      <c r="F14" s="292"/>
      <c r="G14" s="292"/>
    </row>
    <row r="15" spans="1:12">
      <c r="A15" s="15"/>
      <c r="C15" s="291"/>
      <c r="D15" s="292"/>
      <c r="E15" s="292"/>
      <c r="F15" s="292"/>
      <c r="G15" s="292"/>
    </row>
    <row r="16" spans="1:12">
      <c r="A16" s="15"/>
      <c r="C16" s="291"/>
      <c r="D16" s="292"/>
      <c r="E16" s="292"/>
      <c r="F16" s="292"/>
      <c r="G16" s="292"/>
    </row>
    <row r="17" spans="1:10">
      <c r="A17" s="15"/>
      <c r="C17" s="291"/>
      <c r="D17" s="292"/>
      <c r="E17" s="292"/>
      <c r="F17" s="292"/>
      <c r="G17" s="292"/>
    </row>
    <row r="18" spans="1:10">
      <c r="A18" s="15"/>
      <c r="C18" s="291"/>
      <c r="D18" s="292"/>
      <c r="E18" s="292"/>
      <c r="F18" s="292"/>
      <c r="G18" s="292"/>
    </row>
    <row r="19" spans="1:10">
      <c r="A19" s="15"/>
      <c r="C19" s="291"/>
      <c r="D19" s="292"/>
      <c r="E19" s="292"/>
      <c r="F19" s="292"/>
      <c r="G19" s="292"/>
    </row>
    <row r="20" spans="1:10">
      <c r="A20" s="15"/>
      <c r="C20" s="291"/>
      <c r="D20" s="292"/>
      <c r="E20" s="292"/>
      <c r="F20" s="292"/>
      <c r="G20" s="292"/>
    </row>
    <row r="21" spans="1:10">
      <c r="A21" s="15"/>
      <c r="C21" s="291"/>
      <c r="D21" s="292"/>
      <c r="E21" s="292"/>
      <c r="F21" s="292"/>
      <c r="G21" s="292"/>
    </row>
    <row r="22" spans="1:10">
      <c r="A22" s="494" t="s">
        <v>700</v>
      </c>
      <c r="C22" s="291"/>
      <c r="D22" s="292"/>
      <c r="E22" s="292"/>
      <c r="F22" s="292"/>
      <c r="G22" s="292"/>
    </row>
    <row r="23" spans="1:10">
      <c r="A23" s="232"/>
      <c r="C23" s="291"/>
      <c r="D23" s="292"/>
      <c r="E23" s="292"/>
      <c r="F23" s="292"/>
      <c r="G23" s="292"/>
    </row>
    <row r="24" spans="1:10">
      <c r="A24" s="15"/>
      <c r="C24" s="291"/>
      <c r="D24" s="292"/>
      <c r="E24" s="292"/>
      <c r="F24" s="292"/>
      <c r="G24" s="292"/>
    </row>
    <row r="25" spans="1:10">
      <c r="A25" s="300" t="s">
        <v>408</v>
      </c>
      <c r="B25" s="1289" t="s">
        <v>114</v>
      </c>
      <c r="C25" s="1301" t="s">
        <v>11</v>
      </c>
      <c r="D25" s="428" t="s">
        <v>2</v>
      </c>
      <c r="E25" s="293" t="s">
        <v>3</v>
      </c>
      <c r="F25" s="293" t="s">
        <v>5</v>
      </c>
      <c r="G25" s="427" t="s">
        <v>1</v>
      </c>
      <c r="H25" s="293" t="s">
        <v>6</v>
      </c>
      <c r="I25" s="428" t="s">
        <v>7</v>
      </c>
      <c r="J25" s="741" t="s">
        <v>442</v>
      </c>
    </row>
    <row r="26" spans="1:10">
      <c r="A26" s="426">
        <v>2000</v>
      </c>
      <c r="B26" s="742">
        <v>0.9580817502388782</v>
      </c>
      <c r="C26" s="429">
        <v>0.92822684492922902</v>
      </c>
      <c r="D26" s="429"/>
      <c r="E26" s="304">
        <v>1.01037738754603</v>
      </c>
      <c r="F26" s="304">
        <v>0.97012542382713374</v>
      </c>
      <c r="G26" s="303"/>
      <c r="H26" s="304"/>
      <c r="I26" s="429"/>
      <c r="J26" s="304">
        <v>0.85880289855989134</v>
      </c>
    </row>
    <row r="27" spans="1:10">
      <c r="A27" s="426">
        <v>2001</v>
      </c>
      <c r="B27" s="742">
        <v>0.98354080213035122</v>
      </c>
      <c r="C27" s="429">
        <v>0.7719755878702238</v>
      </c>
      <c r="D27" s="429">
        <v>0.949904057646064</v>
      </c>
      <c r="E27" s="304">
        <v>0.99797153716053788</v>
      </c>
      <c r="F27" s="304">
        <v>1.0909673221961877</v>
      </c>
      <c r="G27" s="303"/>
      <c r="H27" s="304">
        <v>0.91107458998690449</v>
      </c>
      <c r="I27" s="429"/>
      <c r="J27" s="304">
        <v>0.87752595687606161</v>
      </c>
    </row>
    <row r="28" spans="1:10">
      <c r="A28" s="426">
        <v>2002</v>
      </c>
      <c r="B28" s="742">
        <v>0.9792493758771621</v>
      </c>
      <c r="C28" s="429">
        <v>0.92403666720291955</v>
      </c>
      <c r="D28" s="429">
        <v>0.95529016440706371</v>
      </c>
      <c r="E28" s="304">
        <v>1.0228864629379513</v>
      </c>
      <c r="F28" s="304">
        <v>1.010374025544607</v>
      </c>
      <c r="G28" s="303">
        <v>1.0758623268316363</v>
      </c>
      <c r="H28" s="304">
        <v>1.0261655662496501</v>
      </c>
      <c r="I28" s="429"/>
      <c r="J28" s="304">
        <v>0.98402033771831388</v>
      </c>
    </row>
    <row r="29" spans="1:10">
      <c r="A29" s="426">
        <v>2003</v>
      </c>
      <c r="B29" s="742">
        <v>0.92000592981559537</v>
      </c>
      <c r="C29" s="429">
        <v>0.91369839716668233</v>
      </c>
      <c r="D29" s="429">
        <v>0.88373683690601068</v>
      </c>
      <c r="E29" s="304">
        <v>0.94461682521136514</v>
      </c>
      <c r="F29" s="304">
        <v>0.95487297384056702</v>
      </c>
      <c r="G29" s="303">
        <v>1.0661943337069397</v>
      </c>
      <c r="H29" s="304">
        <v>0.97472744354204921</v>
      </c>
      <c r="I29" s="429"/>
      <c r="J29" s="304">
        <v>0.90022358403398239</v>
      </c>
    </row>
    <row r="30" spans="1:10">
      <c r="A30" s="426">
        <v>2004</v>
      </c>
      <c r="B30" s="742">
        <v>0.95182684042184118</v>
      </c>
      <c r="C30" s="429">
        <v>0.90448065761941498</v>
      </c>
      <c r="D30" s="429">
        <v>0.96911502730741306</v>
      </c>
      <c r="E30" s="304">
        <v>0.93100086896973366</v>
      </c>
      <c r="F30" s="304">
        <v>0.99481764828652819</v>
      </c>
      <c r="G30" s="303">
        <v>0.99783062997099736</v>
      </c>
      <c r="H30" s="304">
        <v>0.96651334630194652</v>
      </c>
      <c r="I30" s="429"/>
      <c r="J30" s="304">
        <v>0.91418084935858412</v>
      </c>
    </row>
    <row r="31" spans="1:10">
      <c r="A31" s="426">
        <v>2005</v>
      </c>
      <c r="B31" s="742">
        <v>0.90661877461178408</v>
      </c>
      <c r="C31" s="429">
        <v>0.91079174886462666</v>
      </c>
      <c r="D31" s="429">
        <v>0.87875168918276692</v>
      </c>
      <c r="E31" s="304">
        <v>0.92381755867176463</v>
      </c>
      <c r="F31" s="304">
        <v>0.94288074460162474</v>
      </c>
      <c r="G31" s="303">
        <v>0.92248738870015756</v>
      </c>
      <c r="H31" s="304">
        <v>0.83731881120573459</v>
      </c>
      <c r="I31" s="429"/>
      <c r="J31" s="304">
        <v>0.88471815857096958</v>
      </c>
    </row>
    <row r="32" spans="1:10">
      <c r="A32" s="426">
        <v>2006</v>
      </c>
      <c r="B32" s="742">
        <v>0.98673749588779602</v>
      </c>
      <c r="C32" s="429">
        <v>0.8982926862687115</v>
      </c>
      <c r="D32" s="429">
        <v>0.98927525074207434</v>
      </c>
      <c r="E32" s="304">
        <v>0.97998712411806888</v>
      </c>
      <c r="F32" s="304">
        <v>0.96853467052046582</v>
      </c>
      <c r="G32" s="303">
        <v>1.0179732076766346</v>
      </c>
      <c r="H32" s="304">
        <v>1.0036068692343854</v>
      </c>
      <c r="I32" s="429"/>
      <c r="J32" s="304">
        <v>1.0423165952228977</v>
      </c>
    </row>
    <row r="33" spans="1:10">
      <c r="A33" s="426">
        <v>2007</v>
      </c>
      <c r="B33" s="742">
        <v>1.0022679219748158</v>
      </c>
      <c r="C33" s="429">
        <v>1.0895286702205134</v>
      </c>
      <c r="D33" s="429">
        <v>0.89249964748424016</v>
      </c>
      <c r="E33" s="304">
        <v>0.92583667405344572</v>
      </c>
      <c r="F33" s="304">
        <v>1.0844428972570412</v>
      </c>
      <c r="G33" s="303">
        <v>1.0447085546782875</v>
      </c>
      <c r="H33" s="304">
        <v>1.0007490162052328</v>
      </c>
      <c r="I33" s="429"/>
      <c r="J33" s="304">
        <v>1.047665549276082</v>
      </c>
    </row>
    <row r="34" spans="1:10">
      <c r="A34" s="426">
        <v>2008</v>
      </c>
      <c r="B34" s="742">
        <v>1.0915591686796502</v>
      </c>
      <c r="C34" s="429">
        <v>1.1633129345475823</v>
      </c>
      <c r="D34" s="429">
        <v>1.0677210236570573</v>
      </c>
      <c r="E34" s="304">
        <v>1.0922017779740578</v>
      </c>
      <c r="F34" s="304">
        <v>1.035247239863498</v>
      </c>
      <c r="G34" s="303">
        <v>1.0569610162398024</v>
      </c>
      <c r="H34" s="304">
        <v>0.99117579202303641</v>
      </c>
      <c r="I34" s="429">
        <v>0.94180193761654962</v>
      </c>
      <c r="J34" s="304">
        <v>1.1486347820755671</v>
      </c>
    </row>
    <row r="35" spans="1:10">
      <c r="A35" s="426">
        <v>2009</v>
      </c>
      <c r="B35" s="742">
        <v>1.0058715793030708</v>
      </c>
      <c r="C35" s="429">
        <v>1.0401475870299939</v>
      </c>
      <c r="D35" s="429">
        <v>0.99284225212524024</v>
      </c>
      <c r="E35" s="304">
        <v>1.0131753271565351</v>
      </c>
      <c r="F35" s="304">
        <v>0.98442642610040387</v>
      </c>
      <c r="G35" s="303">
        <v>1.0060070582779845</v>
      </c>
      <c r="H35" s="304">
        <v>0.96175581859670745</v>
      </c>
      <c r="I35" s="429">
        <v>0.98886477672564177</v>
      </c>
      <c r="J35" s="304">
        <v>1.0414666657847251</v>
      </c>
    </row>
    <row r="36" spans="1:10">
      <c r="A36" s="426">
        <v>2010</v>
      </c>
      <c r="B36" s="742">
        <v>1.0092333714585586</v>
      </c>
      <c r="C36" s="429">
        <v>1.0465626391620657</v>
      </c>
      <c r="D36" s="429">
        <v>1.0204914206359144</v>
      </c>
      <c r="E36" s="304">
        <v>1.0211910140580911</v>
      </c>
      <c r="F36" s="304">
        <v>1.0054097179636201</v>
      </c>
      <c r="G36" s="303">
        <v>0.99548937435030382</v>
      </c>
      <c r="H36" s="304">
        <v>0.96435664187237791</v>
      </c>
      <c r="I36" s="429">
        <v>1.068357890539793</v>
      </c>
      <c r="J36" s="304">
        <v>0.9996363065127285</v>
      </c>
    </row>
    <row r="37" spans="1:10">
      <c r="A37" s="426">
        <v>2011</v>
      </c>
      <c r="B37" s="742">
        <v>1.0826521601985954</v>
      </c>
      <c r="C37" s="429">
        <v>1.0844917996018202</v>
      </c>
      <c r="D37" s="429">
        <v>1.1188355335318585</v>
      </c>
      <c r="E37" s="304">
        <v>1.0691304235202093</v>
      </c>
      <c r="F37" s="304">
        <v>1.0350019203887839</v>
      </c>
      <c r="G37" s="303">
        <v>1.0119438888502243</v>
      </c>
      <c r="H37" s="304">
        <v>0.97784474790547027</v>
      </c>
      <c r="I37" s="429">
        <v>0.96640987144079771</v>
      </c>
      <c r="J37" s="304">
        <v>1.1520816464657995</v>
      </c>
    </row>
    <row r="38" spans="1:10">
      <c r="A38" s="426">
        <v>2012</v>
      </c>
      <c r="B38" s="742">
        <v>1.0258593513821088</v>
      </c>
      <c r="C38" s="429">
        <v>1.0344658096090229</v>
      </c>
      <c r="D38" s="429">
        <v>1.033020270193405</v>
      </c>
      <c r="E38" s="304">
        <v>1.0211821892048987</v>
      </c>
      <c r="F38" s="304">
        <v>0.99554615104848643</v>
      </c>
      <c r="G38" s="303">
        <v>0.97738454817684872</v>
      </c>
      <c r="H38" s="304">
        <v>0.94296554613545647</v>
      </c>
      <c r="I38" s="429">
        <v>0.89122148767329068</v>
      </c>
      <c r="J38" s="304">
        <v>1.0931738016100963</v>
      </c>
    </row>
    <row r="39" spans="1:10">
      <c r="A39" s="426">
        <v>2013</v>
      </c>
      <c r="B39" s="742">
        <v>1.0137662030632411</v>
      </c>
      <c r="C39" s="429">
        <v>0.99127929965343409</v>
      </c>
      <c r="D39" s="429">
        <v>1.0077413218916333</v>
      </c>
      <c r="E39" s="304">
        <v>1.0231399209349001</v>
      </c>
      <c r="F39" s="304">
        <v>1.0233405944140361</v>
      </c>
      <c r="G39" s="303">
        <v>1.0108890348001336</v>
      </c>
      <c r="H39" s="304">
        <v>1.0320720132841852</v>
      </c>
      <c r="I39" s="429">
        <v>0.98776593833628912</v>
      </c>
      <c r="J39" s="304">
        <v>1.0112547434901857</v>
      </c>
    </row>
    <row r="40" spans="1:10">
      <c r="A40" s="426">
        <v>2014</v>
      </c>
      <c r="B40" s="742">
        <v>1.068775284697034</v>
      </c>
      <c r="C40" s="429">
        <v>0.95724238259978545</v>
      </c>
      <c r="D40" s="429">
        <v>1.0639503878874537</v>
      </c>
      <c r="E40" s="304">
        <v>1.0824965915465323</v>
      </c>
      <c r="F40" s="304">
        <v>1.0845009906985976</v>
      </c>
      <c r="G40" s="303">
        <v>1.0686566045337456</v>
      </c>
      <c r="H40" s="304">
        <v>1.1045458338781808</v>
      </c>
      <c r="I40" s="429">
        <v>1.0151886630841067</v>
      </c>
      <c r="J40" s="304">
        <v>1.08522679995983</v>
      </c>
    </row>
    <row r="41" spans="1:10">
      <c r="A41" s="426">
        <v>2015</v>
      </c>
      <c r="B41" s="742">
        <v>0.9528370791559484</v>
      </c>
      <c r="C41" s="429">
        <v>0.84921257633646741</v>
      </c>
      <c r="D41" s="429">
        <v>0.92206673547685358</v>
      </c>
      <c r="E41" s="304">
        <v>0.96250459189051785</v>
      </c>
      <c r="F41" s="304">
        <v>1.0153533717148895</v>
      </c>
      <c r="G41" s="303">
        <v>1.0130671222074223</v>
      </c>
      <c r="H41" s="304">
        <v>1.0209150042922679</v>
      </c>
      <c r="I41" s="429">
        <v>1.0132659076889012</v>
      </c>
      <c r="J41" s="304">
        <v>0.90040392747145148</v>
      </c>
    </row>
    <row r="42" spans="1:10">
      <c r="A42" s="426">
        <v>2016</v>
      </c>
      <c r="B42" s="742">
        <v>1.0097996481856164</v>
      </c>
      <c r="C42" s="429">
        <v>1.0252892941841254</v>
      </c>
      <c r="D42" s="429">
        <v>0.98389826428942473</v>
      </c>
      <c r="E42" s="304">
        <v>1.0185442192689376</v>
      </c>
      <c r="F42" s="304">
        <v>1.0214875225004256</v>
      </c>
      <c r="G42" s="303">
        <v>0.99330137589151035</v>
      </c>
      <c r="H42" s="304">
        <v>1.0350685637258288</v>
      </c>
      <c r="I42" s="429">
        <v>1.0010710944409575</v>
      </c>
      <c r="J42" s="304">
        <v>1.0199399429811891</v>
      </c>
    </row>
    <row r="43" spans="1:10">
      <c r="A43" s="426">
        <v>2017</v>
      </c>
      <c r="B43" s="742">
        <v>1.013143991863374</v>
      </c>
      <c r="C43" s="429">
        <v>1.0431862718051921</v>
      </c>
      <c r="D43" s="429">
        <v>1.0202604149200478</v>
      </c>
      <c r="E43" s="304">
        <v>1.0124009993756784</v>
      </c>
      <c r="F43" s="304">
        <v>1.0033451991799838</v>
      </c>
      <c r="G43" s="303">
        <v>1.0512142038346264</v>
      </c>
      <c r="H43" s="304">
        <v>1.0968667086437778</v>
      </c>
      <c r="I43" s="429">
        <v>1.0433170401250333</v>
      </c>
      <c r="J43" s="304">
        <v>0.97206388416363132</v>
      </c>
    </row>
    <row r="44" spans="1:10">
      <c r="A44" s="426">
        <v>2018</v>
      </c>
      <c r="B44" s="742">
        <v>0.98505538905822232</v>
      </c>
      <c r="C44" s="429">
        <v>1.0035047158231709</v>
      </c>
      <c r="D44" s="429">
        <v>1.0270195282375654</v>
      </c>
      <c r="E44" s="304">
        <v>0.98992841885146388</v>
      </c>
      <c r="F44" s="304">
        <v>0.92495294355465019</v>
      </c>
      <c r="G44" s="303">
        <v>0.96451015702617471</v>
      </c>
      <c r="H44" s="304">
        <v>1.0196205233964866</v>
      </c>
      <c r="I44" s="429">
        <v>1.0381744328477103</v>
      </c>
      <c r="J44" s="304">
        <v>0.99217896001235373</v>
      </c>
    </row>
    <row r="45" spans="1:10">
      <c r="A45" s="426">
        <v>2019</v>
      </c>
      <c r="B45" s="742">
        <v>0.99881763564528858</v>
      </c>
      <c r="C45" s="429">
        <v>1.0820474179526367</v>
      </c>
      <c r="D45" s="429">
        <v>1.0257631515799819</v>
      </c>
      <c r="E45" s="304">
        <v>1.0082354543308831</v>
      </c>
      <c r="F45" s="304">
        <v>0.99539453677543244</v>
      </c>
      <c r="G45" s="303">
        <v>1.0177469151921392</v>
      </c>
      <c r="H45" s="304">
        <v>1.0723404464631383</v>
      </c>
      <c r="I45" s="429">
        <v>1.0826360756842612</v>
      </c>
      <c r="J45" s="304">
        <v>0.89411474082135334</v>
      </c>
    </row>
    <row r="46" spans="1:10">
      <c r="A46" s="426">
        <v>2020</v>
      </c>
      <c r="B46" s="742">
        <v>1.0298937783428181</v>
      </c>
      <c r="C46" s="429">
        <v>1.0077855917004357</v>
      </c>
      <c r="D46" s="429">
        <v>1.0279445920376833</v>
      </c>
      <c r="E46" s="304">
        <v>1.0122059952929745</v>
      </c>
      <c r="F46" s="304">
        <v>1.004309211702578</v>
      </c>
      <c r="G46" s="303">
        <v>0.9838302928040018</v>
      </c>
      <c r="H46" s="304">
        <v>1.0690895517998502</v>
      </c>
      <c r="I46" s="429">
        <v>1.0516367681294592</v>
      </c>
      <c r="J46" s="304">
        <v>1.1219933928250843</v>
      </c>
    </row>
    <row r="47" spans="1:10">
      <c r="A47" s="357">
        <v>2021</v>
      </c>
      <c r="B47" s="743">
        <v>1.0005080356976348</v>
      </c>
      <c r="C47" s="430">
        <v>1.1664399450882641</v>
      </c>
      <c r="D47" s="430">
        <v>0.98814971625418524</v>
      </c>
      <c r="E47" s="431">
        <v>1.0039253221348656</v>
      </c>
      <c r="F47" s="431">
        <v>0.95872794724889621</v>
      </c>
      <c r="G47" s="432">
        <v>0.97891662762843878</v>
      </c>
      <c r="H47" s="431">
        <v>0.92602744596804698</v>
      </c>
      <c r="I47" s="430">
        <v>0.98945192315704622</v>
      </c>
      <c r="J47" s="431">
        <v>1.0356407909563119</v>
      </c>
    </row>
    <row r="48" spans="1:10">
      <c r="B48" s="291"/>
      <c r="C48" s="291"/>
      <c r="D48" s="291"/>
      <c r="E48" s="291"/>
      <c r="F48" s="291"/>
      <c r="G48" s="291"/>
    </row>
  </sheetData>
  <pageMargins left="0.75" right="0.75" top="1" bottom="1" header="0.5" footer="0.5"/>
  <pageSetup orientation="portrait" horizontalDpi="1200" verticalDpi="1200" r:id="rId1"/>
  <headerFooter alignWithMargins="0"/>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theme="7" tint="0.39997558519241921"/>
  </sheetPr>
  <dimension ref="A1:AK55"/>
  <sheetViews>
    <sheetView zoomScale="75" zoomScaleNormal="75" workbookViewId="0"/>
  </sheetViews>
  <sheetFormatPr defaultColWidth="8.6640625" defaultRowHeight="13.2"/>
  <cols>
    <col min="1" max="1" width="9.6640625" style="83" customWidth="1"/>
    <col min="2" max="2" width="7.44140625" style="83" bestFit="1" customWidth="1"/>
    <col min="3" max="3" width="9" style="1293" bestFit="1" customWidth="1"/>
    <col min="4" max="4" width="8.6640625" style="83" bestFit="1" customWidth="1"/>
    <col min="5" max="5" width="9.109375" style="83" bestFit="1" customWidth="1"/>
    <col min="6" max="6" width="9.33203125" style="83" customWidth="1"/>
    <col min="7" max="7" width="9.109375" style="83" bestFit="1" customWidth="1"/>
    <col min="8" max="16384" width="8.6640625" style="83"/>
  </cols>
  <sheetData>
    <row r="1" spans="1:37" ht="14.4">
      <c r="A1" s="1339" t="s">
        <v>430</v>
      </c>
      <c r="B1" s="294"/>
      <c r="C1" s="295"/>
      <c r="D1" s="296"/>
      <c r="E1" s="296"/>
      <c r="F1" s="296"/>
      <c r="G1" s="296"/>
      <c r="H1" s="296"/>
      <c r="I1" s="296"/>
      <c r="J1" s="296"/>
      <c r="K1" s="296"/>
      <c r="L1" s="296"/>
    </row>
    <row r="2" spans="1:37">
      <c r="A2" s="294"/>
      <c r="B2" s="294"/>
      <c r="C2" s="295"/>
      <c r="D2" s="296"/>
      <c r="E2" s="296"/>
      <c r="F2" s="296"/>
      <c r="G2" s="296"/>
      <c r="H2" s="296"/>
      <c r="I2" s="296"/>
      <c r="J2" s="296"/>
      <c r="K2" s="296"/>
      <c r="L2" s="296"/>
      <c r="M2" s="296"/>
      <c r="N2" s="296"/>
      <c r="O2" s="296"/>
      <c r="P2" s="296"/>
      <c r="Q2" s="296"/>
      <c r="R2" s="296"/>
      <c r="S2" s="296"/>
      <c r="T2" s="296"/>
      <c r="U2" s="296"/>
      <c r="V2" s="296"/>
      <c r="W2" s="296"/>
      <c r="X2" s="296"/>
      <c r="Y2" s="296"/>
      <c r="Z2" s="296"/>
      <c r="AA2" s="296"/>
      <c r="AB2" s="296"/>
      <c r="AC2" s="296"/>
      <c r="AD2" s="296"/>
      <c r="AE2" s="296"/>
      <c r="AF2" s="296"/>
      <c r="AG2" s="296"/>
      <c r="AH2" s="296"/>
      <c r="AI2" s="296"/>
      <c r="AJ2" s="296"/>
      <c r="AK2" s="296"/>
    </row>
    <row r="3" spans="1:37">
      <c r="A3" s="294"/>
      <c r="B3" s="294"/>
      <c r="C3" s="295"/>
      <c r="D3" s="296"/>
      <c r="E3" s="296"/>
      <c r="F3" s="296"/>
      <c r="G3" s="296"/>
      <c r="H3" s="296"/>
      <c r="I3" s="296"/>
      <c r="J3" s="296"/>
      <c r="K3" s="296"/>
      <c r="L3" s="296"/>
      <c r="M3" s="296"/>
      <c r="N3" s="296"/>
      <c r="O3" s="296"/>
      <c r="P3" s="296"/>
      <c r="Q3" s="296"/>
      <c r="R3" s="296"/>
      <c r="S3" s="296"/>
      <c r="T3" s="296"/>
      <c r="U3" s="296"/>
      <c r="V3" s="296"/>
      <c r="W3" s="296"/>
      <c r="X3" s="296"/>
      <c r="Y3" s="296"/>
      <c r="Z3" s="296"/>
      <c r="AA3" s="296"/>
      <c r="AB3" s="296"/>
      <c r="AC3" s="296"/>
      <c r="AD3" s="296"/>
      <c r="AE3" s="296"/>
      <c r="AF3" s="296"/>
      <c r="AG3" s="296"/>
      <c r="AH3" s="296"/>
      <c r="AI3" s="296"/>
      <c r="AJ3" s="296"/>
      <c r="AK3" s="296"/>
    </row>
    <row r="4" spans="1:37">
      <c r="A4" s="294"/>
      <c r="B4" s="294"/>
      <c r="C4" s="295"/>
      <c r="D4" s="296"/>
      <c r="E4" s="296"/>
      <c r="F4" s="296"/>
      <c r="G4" s="296"/>
      <c r="H4" s="296"/>
      <c r="I4" s="296"/>
      <c r="J4" s="296"/>
      <c r="K4" s="296"/>
      <c r="L4" s="296"/>
      <c r="M4" s="296"/>
      <c r="N4" s="296"/>
      <c r="O4" s="296"/>
      <c r="P4" s="296"/>
      <c r="Q4" s="296"/>
      <c r="R4" s="296"/>
      <c r="S4" s="296"/>
      <c r="T4" s="296"/>
      <c r="U4" s="296"/>
      <c r="V4" s="296"/>
      <c r="W4" s="296"/>
      <c r="X4" s="296"/>
      <c r="Y4" s="296"/>
      <c r="Z4" s="296"/>
      <c r="AA4" s="296"/>
      <c r="AB4" s="296"/>
      <c r="AC4" s="296"/>
      <c r="AD4" s="296"/>
      <c r="AE4" s="296"/>
      <c r="AF4" s="296"/>
      <c r="AG4" s="296"/>
      <c r="AH4" s="296"/>
      <c r="AI4" s="296"/>
      <c r="AJ4" s="296"/>
      <c r="AK4" s="296"/>
    </row>
    <row r="5" spans="1:37">
      <c r="A5" s="294"/>
      <c r="B5" s="294"/>
      <c r="C5" s="295"/>
      <c r="D5" s="296"/>
      <c r="E5" s="296"/>
      <c r="F5" s="296"/>
      <c r="G5" s="296"/>
      <c r="H5" s="296"/>
      <c r="I5" s="296"/>
      <c r="J5" s="296"/>
      <c r="K5" s="296"/>
      <c r="L5" s="296"/>
      <c r="M5" s="296"/>
      <c r="N5" s="296"/>
      <c r="O5" s="296"/>
      <c r="P5" s="296"/>
      <c r="Q5" s="296"/>
      <c r="R5" s="296"/>
      <c r="S5" s="296"/>
      <c r="T5" s="296"/>
      <c r="U5" s="296"/>
      <c r="V5" s="296"/>
      <c r="W5" s="296"/>
      <c r="X5" s="296"/>
      <c r="Y5" s="296"/>
      <c r="Z5" s="296"/>
      <c r="AA5" s="296"/>
      <c r="AB5" s="296"/>
      <c r="AC5" s="296"/>
      <c r="AD5" s="296"/>
    </row>
    <row r="6" spans="1:37">
      <c r="A6" s="294"/>
      <c r="B6" s="294"/>
      <c r="C6" s="295"/>
      <c r="D6" s="296"/>
      <c r="E6" s="296"/>
      <c r="F6" s="296"/>
      <c r="G6" s="296"/>
      <c r="H6" s="296"/>
      <c r="I6" s="296"/>
      <c r="J6" s="296"/>
      <c r="K6" s="296"/>
      <c r="L6" s="296"/>
      <c r="M6" s="296"/>
      <c r="N6" s="296"/>
      <c r="O6" s="296"/>
      <c r="P6" s="296"/>
      <c r="Q6" s="296"/>
      <c r="R6" s="296"/>
      <c r="S6" s="296"/>
      <c r="T6" s="296"/>
      <c r="U6" s="296"/>
      <c r="V6" s="296"/>
      <c r="W6" s="296"/>
      <c r="X6" s="296"/>
      <c r="Y6" s="296"/>
      <c r="Z6" s="296"/>
      <c r="AA6" s="296"/>
      <c r="AB6" s="296"/>
      <c r="AC6" s="296"/>
      <c r="AD6" s="296"/>
    </row>
    <row r="7" spans="1:37">
      <c r="A7" s="294"/>
      <c r="B7" s="294"/>
      <c r="C7" s="295"/>
      <c r="D7" s="296"/>
      <c r="E7" s="296"/>
      <c r="F7" s="296"/>
      <c r="G7" s="296"/>
      <c r="H7" s="296"/>
      <c r="I7" s="296"/>
      <c r="J7" s="296"/>
      <c r="K7" s="296"/>
      <c r="L7" s="296"/>
      <c r="M7" s="296"/>
      <c r="N7" s="296"/>
      <c r="O7" s="296"/>
      <c r="P7" s="296"/>
      <c r="Q7" s="296"/>
      <c r="R7" s="296"/>
      <c r="S7" s="296"/>
      <c r="T7" s="296"/>
      <c r="U7" s="296"/>
      <c r="V7" s="296"/>
      <c r="W7" s="296"/>
      <c r="X7" s="296"/>
      <c r="Y7" s="296"/>
      <c r="Z7" s="296"/>
      <c r="AA7" s="296"/>
      <c r="AB7" s="296"/>
      <c r="AC7" s="296"/>
      <c r="AD7" s="296"/>
    </row>
    <row r="8" spans="1:37">
      <c r="A8" s="294"/>
      <c r="B8" s="294"/>
      <c r="C8" s="295"/>
      <c r="D8" s="296"/>
      <c r="E8" s="296"/>
      <c r="F8" s="296"/>
      <c r="G8" s="296"/>
      <c r="H8" s="296"/>
      <c r="I8" s="296"/>
      <c r="J8" s="296"/>
      <c r="K8" s="296"/>
      <c r="L8" s="296"/>
      <c r="M8" s="296"/>
      <c r="N8" s="296"/>
      <c r="O8" s="296"/>
      <c r="P8" s="296"/>
      <c r="Q8" s="296"/>
      <c r="R8" s="296"/>
      <c r="S8" s="296"/>
      <c r="T8" s="296"/>
      <c r="U8" s="296"/>
      <c r="V8" s="296"/>
      <c r="W8" s="296"/>
      <c r="X8" s="296"/>
      <c r="Y8" s="296"/>
      <c r="Z8" s="296"/>
      <c r="AA8" s="296"/>
      <c r="AB8" s="296"/>
      <c r="AC8" s="296"/>
      <c r="AD8" s="296"/>
    </row>
    <row r="9" spans="1:37">
      <c r="A9" s="294"/>
      <c r="B9" s="294"/>
      <c r="C9" s="295"/>
      <c r="D9" s="296"/>
      <c r="E9" s="296"/>
      <c r="F9" s="296"/>
      <c r="G9" s="296"/>
      <c r="H9" s="296"/>
      <c r="I9" s="296"/>
      <c r="J9" s="296"/>
      <c r="K9" s="296"/>
      <c r="L9" s="296"/>
    </row>
    <row r="10" spans="1:37">
      <c r="A10" s="294"/>
      <c r="B10" s="294"/>
      <c r="C10" s="295"/>
      <c r="D10" s="296"/>
      <c r="E10" s="296"/>
      <c r="F10" s="296"/>
      <c r="G10" s="296"/>
      <c r="H10" s="296"/>
      <c r="I10" s="296"/>
      <c r="J10" s="296"/>
      <c r="K10" s="296"/>
      <c r="L10" s="296"/>
    </row>
    <row r="11" spans="1:37">
      <c r="A11" s="294"/>
      <c r="B11" s="294"/>
      <c r="C11" s="295"/>
      <c r="D11" s="296"/>
      <c r="E11" s="296"/>
      <c r="F11" s="296"/>
      <c r="G11" s="296"/>
      <c r="H11" s="296"/>
      <c r="I11" s="296"/>
      <c r="J11" s="296"/>
      <c r="K11" s="296"/>
      <c r="L11" s="296"/>
    </row>
    <row r="12" spans="1:37">
      <c r="A12" s="294"/>
      <c r="B12" s="294"/>
      <c r="C12" s="295"/>
      <c r="D12" s="296"/>
      <c r="E12" s="296"/>
      <c r="F12" s="296"/>
      <c r="G12" s="296"/>
      <c r="H12" s="296"/>
      <c r="I12" s="296"/>
      <c r="J12" s="296"/>
      <c r="K12" s="296"/>
      <c r="L12" s="296"/>
    </row>
    <row r="13" spans="1:37">
      <c r="A13" s="294"/>
      <c r="B13" s="294"/>
      <c r="C13" s="295"/>
      <c r="D13" s="296"/>
      <c r="E13" s="296"/>
      <c r="F13" s="296"/>
      <c r="G13" s="296"/>
      <c r="H13" s="296"/>
      <c r="I13" s="296"/>
      <c r="J13" s="296"/>
      <c r="K13" s="296"/>
      <c r="L13" s="296"/>
    </row>
    <row r="14" spans="1:37">
      <c r="A14" s="294"/>
      <c r="B14" s="294"/>
      <c r="C14" s="295"/>
      <c r="D14" s="296"/>
      <c r="E14" s="296"/>
      <c r="F14" s="296"/>
      <c r="G14" s="296"/>
      <c r="H14" s="296"/>
      <c r="I14" s="296"/>
      <c r="J14" s="296"/>
      <c r="K14" s="296"/>
      <c r="L14" s="296"/>
    </row>
    <row r="15" spans="1:37">
      <c r="A15" s="294"/>
      <c r="B15" s="294"/>
      <c r="C15" s="295"/>
      <c r="D15" s="296"/>
      <c r="E15" s="296"/>
      <c r="F15" s="296"/>
      <c r="G15" s="296"/>
      <c r="H15" s="296"/>
      <c r="I15" s="296"/>
      <c r="J15" s="296"/>
      <c r="K15" s="296"/>
      <c r="L15" s="296"/>
    </row>
    <row r="16" spans="1:37">
      <c r="A16" s="294"/>
      <c r="B16" s="294"/>
      <c r="C16" s="295"/>
      <c r="D16" s="296"/>
      <c r="E16" s="296"/>
      <c r="F16" s="296"/>
      <c r="G16" s="296"/>
      <c r="H16" s="296"/>
      <c r="I16" s="296"/>
      <c r="J16" s="296"/>
      <c r="K16" s="296"/>
      <c r="L16" s="296"/>
    </row>
    <row r="17" spans="1:29">
      <c r="A17" s="294"/>
      <c r="B17" s="294"/>
      <c r="C17" s="295"/>
      <c r="D17" s="296"/>
      <c r="E17" s="296"/>
      <c r="F17" s="296"/>
      <c r="G17" s="296"/>
      <c r="H17" s="296"/>
      <c r="I17" s="296"/>
      <c r="J17" s="296"/>
      <c r="K17" s="296"/>
      <c r="L17" s="296"/>
    </row>
    <row r="18" spans="1:29">
      <c r="A18" s="294"/>
      <c r="B18" s="294"/>
      <c r="C18" s="295"/>
      <c r="D18" s="296"/>
      <c r="E18" s="296"/>
      <c r="F18" s="296"/>
      <c r="G18" s="296"/>
      <c r="H18" s="296"/>
      <c r="I18" s="296"/>
      <c r="J18" s="296"/>
      <c r="K18" s="296"/>
      <c r="L18" s="296" t="s">
        <v>409</v>
      </c>
    </row>
    <row r="19" spans="1:29">
      <c r="A19" s="294"/>
      <c r="B19" s="294"/>
      <c r="C19" s="295"/>
      <c r="D19" s="296"/>
      <c r="E19" s="296"/>
      <c r="F19" s="296"/>
      <c r="G19" s="296"/>
      <c r="H19" s="296"/>
      <c r="I19" s="296"/>
      <c r="J19" s="296"/>
      <c r="K19" s="296"/>
      <c r="L19" s="296"/>
    </row>
    <row r="20" spans="1:29">
      <c r="A20" s="294"/>
      <c r="B20" s="294"/>
      <c r="C20" s="295"/>
      <c r="D20" s="296"/>
      <c r="E20" s="296"/>
      <c r="F20" s="296"/>
      <c r="G20" s="296"/>
      <c r="H20" s="296"/>
      <c r="I20" s="296"/>
      <c r="J20" s="296"/>
      <c r="K20" s="296"/>
      <c r="L20" s="296"/>
    </row>
    <row r="21" spans="1:29">
      <c r="A21" s="294"/>
      <c r="B21" s="294"/>
      <c r="C21" s="295"/>
      <c r="D21" s="296"/>
      <c r="E21" s="296"/>
      <c r="F21" s="296"/>
      <c r="G21" s="296"/>
      <c r="H21" s="296"/>
      <c r="I21" s="296"/>
      <c r="J21" s="296"/>
      <c r="K21" s="296"/>
      <c r="L21" s="296"/>
    </row>
    <row r="22" spans="1:29">
      <c r="A22" s="245" t="s">
        <v>643</v>
      </c>
      <c r="B22" s="294"/>
      <c r="C22" s="295"/>
      <c r="D22" s="296"/>
      <c r="E22" s="296"/>
      <c r="F22" s="296"/>
      <c r="G22" s="296"/>
      <c r="H22" s="296"/>
      <c r="I22" s="296"/>
      <c r="J22" s="296"/>
      <c r="K22" s="296"/>
      <c r="L22" s="296"/>
    </row>
    <row r="23" spans="1:29">
      <c r="A23" s="245"/>
      <c r="B23" s="294"/>
      <c r="C23" s="295"/>
      <c r="D23" s="296"/>
      <c r="E23" s="296"/>
      <c r="F23" s="296"/>
      <c r="G23" s="296"/>
      <c r="H23" s="296"/>
      <c r="I23" s="296"/>
      <c r="J23" s="296"/>
      <c r="K23" s="296"/>
      <c r="L23" s="296"/>
    </row>
    <row r="24" spans="1:29">
      <c r="A24" s="294"/>
      <c r="B24" s="294"/>
      <c r="C24" s="295"/>
      <c r="D24" s="296"/>
      <c r="E24" s="296"/>
      <c r="F24" s="296"/>
      <c r="G24" s="296"/>
      <c r="H24" s="296"/>
      <c r="I24" s="296"/>
      <c r="J24" s="296"/>
      <c r="K24" s="296"/>
      <c r="L24" s="296"/>
    </row>
    <row r="26" spans="1:29">
      <c r="A26" s="83" t="s">
        <v>411</v>
      </c>
      <c r="I26" s="83" t="s">
        <v>618</v>
      </c>
      <c r="R26" s="83" t="s">
        <v>608</v>
      </c>
      <c r="T26" s="297"/>
    </row>
    <row r="27" spans="1:29">
      <c r="A27" s="347"/>
      <c r="B27" s="422"/>
      <c r="C27" s="1297"/>
      <c r="D27" s="1594" t="s">
        <v>412</v>
      </c>
      <c r="E27" s="1595"/>
      <c r="F27" s="1595"/>
      <c r="G27" s="1596"/>
      <c r="I27" s="347"/>
      <c r="J27" s="422"/>
      <c r="K27" s="1297"/>
      <c r="L27" s="1594" t="s">
        <v>412</v>
      </c>
      <c r="M27" s="1595"/>
      <c r="N27" s="1595"/>
      <c r="O27" s="1596"/>
      <c r="P27" s="455"/>
      <c r="R27" s="347"/>
      <c r="S27" s="422"/>
      <c r="T27" s="1297"/>
      <c r="U27" s="1594" t="s">
        <v>412</v>
      </c>
      <c r="V27" s="1595"/>
      <c r="W27" s="1595"/>
      <c r="X27" s="1596"/>
      <c r="Y27" s="455"/>
    </row>
    <row r="28" spans="1:29">
      <c r="A28" s="117"/>
      <c r="B28" s="296"/>
      <c r="C28" s="295"/>
      <c r="D28" s="459" t="s">
        <v>360</v>
      </c>
      <c r="E28" s="296"/>
      <c r="F28" s="295" t="s">
        <v>413</v>
      </c>
      <c r="G28" s="450"/>
      <c r="I28" s="117"/>
      <c r="J28" s="296"/>
      <c r="K28" s="295"/>
      <c r="L28" s="459" t="s">
        <v>360</v>
      </c>
      <c r="M28" s="296"/>
      <c r="N28" s="295" t="s">
        <v>413</v>
      </c>
      <c r="O28" s="450"/>
      <c r="P28" s="456"/>
      <c r="Q28" s="296"/>
      <c r="R28" s="117"/>
      <c r="S28" s="296"/>
      <c r="T28" s="295"/>
      <c r="U28" s="459" t="s">
        <v>360</v>
      </c>
      <c r="V28" s="296"/>
      <c r="W28" s="295" t="s">
        <v>413</v>
      </c>
      <c r="X28" s="450"/>
      <c r="Y28" s="456"/>
    </row>
    <row r="29" spans="1:29">
      <c r="A29" s="426" t="s">
        <v>365</v>
      </c>
      <c r="B29" s="295" t="s">
        <v>365</v>
      </c>
      <c r="C29" s="295" t="s">
        <v>414</v>
      </c>
      <c r="D29" s="426" t="s">
        <v>361</v>
      </c>
      <c r="E29" s="295" t="s">
        <v>415</v>
      </c>
      <c r="F29" s="295" t="s">
        <v>416</v>
      </c>
      <c r="G29" s="349" t="s">
        <v>417</v>
      </c>
      <c r="H29" s="1293"/>
      <c r="I29" s="426" t="s">
        <v>365</v>
      </c>
      <c r="J29" s="295" t="s">
        <v>365</v>
      </c>
      <c r="K29" s="295" t="s">
        <v>414</v>
      </c>
      <c r="L29" s="426" t="s">
        <v>361</v>
      </c>
      <c r="M29" s="295" t="s">
        <v>415</v>
      </c>
      <c r="N29" s="295" t="s">
        <v>416</v>
      </c>
      <c r="O29" s="349" t="s">
        <v>417</v>
      </c>
      <c r="P29" s="456"/>
      <c r="Q29" s="295"/>
      <c r="R29" s="426" t="s">
        <v>365</v>
      </c>
      <c r="S29" s="295" t="s">
        <v>365</v>
      </c>
      <c r="T29" s="295" t="s">
        <v>414</v>
      </c>
      <c r="U29" s="426" t="s">
        <v>361</v>
      </c>
      <c r="V29" s="295" t="s">
        <v>415</v>
      </c>
      <c r="W29" s="295" t="s">
        <v>416</v>
      </c>
      <c r="X29" s="349" t="s">
        <v>417</v>
      </c>
      <c r="Y29" s="456"/>
    </row>
    <row r="30" spans="1:29">
      <c r="A30" s="357" t="s">
        <v>368</v>
      </c>
      <c r="B30" s="358" t="s">
        <v>350</v>
      </c>
      <c r="C30" s="358" t="s">
        <v>418</v>
      </c>
      <c r="D30" s="357" t="s">
        <v>0</v>
      </c>
      <c r="E30" s="358" t="s">
        <v>8</v>
      </c>
      <c r="F30" s="358" t="s">
        <v>8</v>
      </c>
      <c r="G30" s="359" t="s">
        <v>8</v>
      </c>
      <c r="H30" s="1293"/>
      <c r="I30" s="357" t="s">
        <v>368</v>
      </c>
      <c r="J30" s="358" t="s">
        <v>350</v>
      </c>
      <c r="K30" s="358" t="s">
        <v>418</v>
      </c>
      <c r="L30" s="357" t="s">
        <v>0</v>
      </c>
      <c r="M30" s="358" t="s">
        <v>8</v>
      </c>
      <c r="N30" s="358" t="s">
        <v>8</v>
      </c>
      <c r="O30" s="359" t="s">
        <v>8</v>
      </c>
      <c r="P30" s="458"/>
      <c r="Q30" s="295"/>
      <c r="R30" s="357" t="s">
        <v>368</v>
      </c>
      <c r="S30" s="358" t="s">
        <v>350</v>
      </c>
      <c r="T30" s="358" t="s">
        <v>418</v>
      </c>
      <c r="U30" s="357" t="s">
        <v>0</v>
      </c>
      <c r="V30" s="358" t="s">
        <v>8</v>
      </c>
      <c r="W30" s="358" t="s">
        <v>8</v>
      </c>
      <c r="X30" s="359" t="s">
        <v>8</v>
      </c>
      <c r="Y30" s="458"/>
    </row>
    <row r="31" spans="1:29">
      <c r="A31" s="159">
        <v>1010</v>
      </c>
      <c r="B31" s="299">
        <v>101.38364000000001</v>
      </c>
      <c r="C31" s="295">
        <v>1</v>
      </c>
      <c r="D31" s="460">
        <v>0.98171872190907772</v>
      </c>
      <c r="E31" s="449">
        <v>0.92849379241580321</v>
      </c>
      <c r="F31" s="449">
        <v>0.98676731299575748</v>
      </c>
      <c r="G31" s="451">
        <v>1.0380832208014352</v>
      </c>
      <c r="H31" s="1293"/>
      <c r="I31" s="159">
        <v>188</v>
      </c>
      <c r="J31" s="299">
        <v>14.943820000000001</v>
      </c>
      <c r="K31" s="295">
        <v>1</v>
      </c>
      <c r="L31" s="460">
        <v>0.98014390254569073</v>
      </c>
      <c r="M31" s="449">
        <v>0.92872835460841396</v>
      </c>
      <c r="N31" s="449">
        <v>0.99377058531712092</v>
      </c>
      <c r="O31" s="451">
        <v>1.0488156051990432</v>
      </c>
      <c r="P31" s="457">
        <f>O31-M31</f>
        <v>0.12008725059062919</v>
      </c>
      <c r="R31" s="159">
        <v>822</v>
      </c>
      <c r="S31" s="299">
        <v>86.43982000000004</v>
      </c>
      <c r="T31" s="295">
        <v>1</v>
      </c>
      <c r="U31" s="460">
        <v>0.98199097857387607</v>
      </c>
      <c r="V31" s="449">
        <v>0.92801039003546371</v>
      </c>
      <c r="W31" s="449">
        <v>0.98491843009840263</v>
      </c>
      <c r="X31" s="451">
        <v>1.0361133699524498</v>
      </c>
      <c r="Y31" s="457">
        <f>X31-V31</f>
        <v>0.10810297991698614</v>
      </c>
      <c r="AC31" s="299"/>
    </row>
    <row r="32" spans="1:29">
      <c r="A32" s="159">
        <v>1043</v>
      </c>
      <c r="B32" s="299">
        <v>102.31163000000002</v>
      </c>
      <c r="C32" s="295">
        <v>2</v>
      </c>
      <c r="D32" s="460">
        <v>1</v>
      </c>
      <c r="E32" s="449">
        <v>1</v>
      </c>
      <c r="F32" s="449">
        <v>1</v>
      </c>
      <c r="G32" s="451">
        <v>1</v>
      </c>
      <c r="H32" s="1293"/>
      <c r="I32" s="159">
        <v>210</v>
      </c>
      <c r="J32" s="299">
        <v>15.253359999999997</v>
      </c>
      <c r="K32" s="295">
        <v>2</v>
      </c>
      <c r="L32" s="460">
        <v>1</v>
      </c>
      <c r="M32" s="449">
        <v>1</v>
      </c>
      <c r="N32" s="449">
        <v>1</v>
      </c>
      <c r="O32" s="451">
        <v>1</v>
      </c>
      <c r="P32" s="457">
        <f t="shared" ref="P32:P53" si="0">O32-M32</f>
        <v>0</v>
      </c>
      <c r="R32" s="159">
        <v>834</v>
      </c>
      <c r="S32" s="299">
        <v>87.05827000000005</v>
      </c>
      <c r="T32" s="295">
        <v>2</v>
      </c>
      <c r="U32" s="460">
        <v>1</v>
      </c>
      <c r="V32" s="449">
        <v>1</v>
      </c>
      <c r="W32" s="449">
        <v>1</v>
      </c>
      <c r="X32" s="451">
        <v>1</v>
      </c>
      <c r="Y32" s="457">
        <f t="shared" ref="Y32:Y43" si="1">X32-V32</f>
        <v>0</v>
      </c>
      <c r="AC32" s="299"/>
    </row>
    <row r="33" spans="1:29">
      <c r="A33" s="159">
        <v>1000</v>
      </c>
      <c r="B33" s="299">
        <v>94.824464999999975</v>
      </c>
      <c r="C33" s="295">
        <v>3</v>
      </c>
      <c r="D33" s="460">
        <v>1.0064843119642619</v>
      </c>
      <c r="E33" s="449">
        <v>0.95313671831361968</v>
      </c>
      <c r="F33" s="449">
        <v>0.99771082684318646</v>
      </c>
      <c r="G33" s="451">
        <v>1.0446913079556881</v>
      </c>
      <c r="H33" s="1293"/>
      <c r="I33" s="159">
        <v>208</v>
      </c>
      <c r="J33" s="299">
        <v>15.076479999999997</v>
      </c>
      <c r="K33" s="295">
        <v>3</v>
      </c>
      <c r="L33" s="460">
        <v>0.98932603157788279</v>
      </c>
      <c r="M33" s="449">
        <v>0.92341039610552489</v>
      </c>
      <c r="N33" s="449">
        <v>0.97177553421855978</v>
      </c>
      <c r="O33" s="451">
        <v>1.0303696867834879</v>
      </c>
      <c r="P33" s="457">
        <f t="shared" si="0"/>
        <v>0.10695929067796306</v>
      </c>
      <c r="R33" s="159">
        <v>792</v>
      </c>
      <c r="S33" s="299">
        <v>79.747985000000014</v>
      </c>
      <c r="T33" s="295">
        <v>3</v>
      </c>
      <c r="U33" s="460">
        <v>1.0097281114292851</v>
      </c>
      <c r="V33" s="449">
        <v>0.96382259716823315</v>
      </c>
      <c r="W33" s="449">
        <v>1.0016066385372109</v>
      </c>
      <c r="X33" s="451">
        <v>1.0487663340761164</v>
      </c>
      <c r="Y33" s="457">
        <f t="shared" si="1"/>
        <v>8.494373690788326E-2</v>
      </c>
      <c r="AC33" s="299"/>
    </row>
    <row r="34" spans="1:29">
      <c r="A34" s="159">
        <v>943</v>
      </c>
      <c r="B34" s="299">
        <v>86.929004999999975</v>
      </c>
      <c r="C34" s="295">
        <v>4</v>
      </c>
      <c r="D34" s="460">
        <v>1.0009939299889719</v>
      </c>
      <c r="E34" s="449">
        <v>0.93842631956274447</v>
      </c>
      <c r="F34" s="449">
        <v>0.99526645563152105</v>
      </c>
      <c r="G34" s="451">
        <v>1.0598039033133573</v>
      </c>
      <c r="H34" s="1293"/>
      <c r="I34" s="159">
        <v>209</v>
      </c>
      <c r="J34" s="299">
        <v>15.253359999999997</v>
      </c>
      <c r="K34" s="295">
        <v>4</v>
      </c>
      <c r="L34" s="460">
        <v>0.97372345786114944</v>
      </c>
      <c r="M34" s="449">
        <v>0.90703736299386861</v>
      </c>
      <c r="N34" s="449">
        <v>0.96863463125736016</v>
      </c>
      <c r="O34" s="451">
        <v>1.029987156130336</v>
      </c>
      <c r="P34" s="457">
        <f t="shared" si="0"/>
        <v>0.12294979313646737</v>
      </c>
      <c r="R34" s="159">
        <v>734</v>
      </c>
      <c r="S34" s="299">
        <v>71.675645000000003</v>
      </c>
      <c r="T34" s="295">
        <v>4</v>
      </c>
      <c r="U34" s="460">
        <v>1.0067973842688127</v>
      </c>
      <c r="V34" s="449">
        <v>0.95238931736961108</v>
      </c>
      <c r="W34" s="449">
        <v>1.0007576468913741</v>
      </c>
      <c r="X34" s="451">
        <v>1.0619771056161742</v>
      </c>
      <c r="Y34" s="457">
        <f t="shared" si="1"/>
        <v>0.10958778824656312</v>
      </c>
      <c r="AC34" s="299"/>
    </row>
    <row r="35" spans="1:29">
      <c r="A35" s="159">
        <v>872</v>
      </c>
      <c r="B35" s="299">
        <v>79.318310000000011</v>
      </c>
      <c r="C35" s="295">
        <v>5</v>
      </c>
      <c r="D35" s="460">
        <v>0.99185476601290989</v>
      </c>
      <c r="E35" s="449">
        <v>0.92475151076004525</v>
      </c>
      <c r="F35" s="449">
        <v>0.98602230192212525</v>
      </c>
      <c r="G35" s="451">
        <v>1.0445610513119226</v>
      </c>
      <c r="H35" s="1293"/>
      <c r="I35" s="159">
        <v>209</v>
      </c>
      <c r="J35" s="299">
        <v>15.253359999999997</v>
      </c>
      <c r="K35" s="295">
        <v>5</v>
      </c>
      <c r="L35" s="460">
        <v>0.96929991908110713</v>
      </c>
      <c r="M35" s="449">
        <v>0.88880602401231612</v>
      </c>
      <c r="N35" s="449">
        <v>0.96936093642957755</v>
      </c>
      <c r="O35" s="451">
        <v>1.0376836636758229</v>
      </c>
      <c r="P35" s="457">
        <f t="shared" si="0"/>
        <v>0.14887763966350676</v>
      </c>
      <c r="R35" s="159">
        <v>663</v>
      </c>
      <c r="S35" s="299">
        <v>64.064950000000039</v>
      </c>
      <c r="T35" s="295">
        <v>5</v>
      </c>
      <c r="U35" s="460">
        <v>0.99722489741854947</v>
      </c>
      <c r="V35" s="449">
        <v>0.92969153244476921</v>
      </c>
      <c r="W35" s="449">
        <v>0.98917514077175372</v>
      </c>
      <c r="X35" s="451">
        <v>1.0475299867559293</v>
      </c>
      <c r="Y35" s="457">
        <f t="shared" si="1"/>
        <v>0.11783845431116013</v>
      </c>
      <c r="AC35" s="299"/>
    </row>
    <row r="36" spans="1:29">
      <c r="A36" s="159">
        <v>812</v>
      </c>
      <c r="B36" s="299">
        <v>71.945408000000043</v>
      </c>
      <c r="C36" s="295">
        <v>6</v>
      </c>
      <c r="D36" s="460">
        <v>0.99098181759899728</v>
      </c>
      <c r="E36" s="449">
        <v>0.90668559412857219</v>
      </c>
      <c r="F36" s="449">
        <v>0.98113182218280204</v>
      </c>
      <c r="G36" s="451">
        <v>1.0544369454807219</v>
      </c>
      <c r="H36" s="1293"/>
      <c r="I36" s="159">
        <v>209</v>
      </c>
      <c r="J36" s="299">
        <v>15.253359999999997</v>
      </c>
      <c r="K36" s="295">
        <v>6</v>
      </c>
      <c r="L36" s="460">
        <v>0.96156732549137902</v>
      </c>
      <c r="M36" s="449">
        <v>0.87448923250155675</v>
      </c>
      <c r="N36" s="449">
        <v>0.94579707905403332</v>
      </c>
      <c r="O36" s="451">
        <v>1.0322255172395314</v>
      </c>
      <c r="P36" s="457">
        <f t="shared" si="0"/>
        <v>0.15773628473797463</v>
      </c>
      <c r="R36" s="159">
        <v>603</v>
      </c>
      <c r="S36" s="299">
        <v>56.692048000000007</v>
      </c>
      <c r="T36" s="295">
        <v>6</v>
      </c>
      <c r="U36" s="460">
        <v>0.99889597581276879</v>
      </c>
      <c r="V36" s="449">
        <v>0.91918697235080127</v>
      </c>
      <c r="W36" s="449">
        <v>0.98652962422461443</v>
      </c>
      <c r="X36" s="451">
        <v>1.0569249153635738</v>
      </c>
      <c r="Y36" s="457">
        <f t="shared" si="1"/>
        <v>0.13773794301277253</v>
      </c>
      <c r="AC36" s="299"/>
    </row>
    <row r="37" spans="1:29">
      <c r="A37" s="159">
        <v>748</v>
      </c>
      <c r="B37" s="299">
        <v>63.283398000000027</v>
      </c>
      <c r="C37" s="295">
        <v>7</v>
      </c>
      <c r="D37" s="460">
        <v>0.98791202500269715</v>
      </c>
      <c r="E37" s="449">
        <v>0.90241892372724797</v>
      </c>
      <c r="F37" s="449">
        <v>0.96831371779183706</v>
      </c>
      <c r="G37" s="451">
        <v>1.0463039264889074</v>
      </c>
      <c r="H37" s="1293"/>
      <c r="I37" s="159">
        <v>208</v>
      </c>
      <c r="J37" s="299">
        <v>15.245859999999997</v>
      </c>
      <c r="K37" s="295">
        <v>7</v>
      </c>
      <c r="L37" s="460">
        <v>0.95836273056708021</v>
      </c>
      <c r="M37" s="449">
        <v>0.87637771867226977</v>
      </c>
      <c r="N37" s="449">
        <v>0.94351902379232211</v>
      </c>
      <c r="O37" s="451">
        <v>1.0056298766560425</v>
      </c>
      <c r="P37" s="457">
        <f t="shared" si="0"/>
        <v>0.12925215798377276</v>
      </c>
      <c r="R37" s="159">
        <v>540</v>
      </c>
      <c r="S37" s="299">
        <v>48.037538000000012</v>
      </c>
      <c r="T37" s="295">
        <v>7</v>
      </c>
      <c r="U37" s="460">
        <v>0.9972901993392792</v>
      </c>
      <c r="V37" s="449">
        <v>0.91495327790568859</v>
      </c>
      <c r="W37" s="449">
        <v>0.97841363736080655</v>
      </c>
      <c r="X37" s="451">
        <v>1.0564180688221725</v>
      </c>
      <c r="Y37" s="457">
        <f t="shared" si="1"/>
        <v>0.1414647909164839</v>
      </c>
      <c r="AC37" s="299"/>
    </row>
    <row r="38" spans="1:29">
      <c r="A38" s="159">
        <v>701</v>
      </c>
      <c r="B38" s="299">
        <v>58.125950000000017</v>
      </c>
      <c r="C38" s="295">
        <v>8</v>
      </c>
      <c r="D38" s="460">
        <v>0.98287574988807003</v>
      </c>
      <c r="E38" s="449">
        <v>0.89911102912534036</v>
      </c>
      <c r="F38" s="449">
        <v>0.96577472414599663</v>
      </c>
      <c r="G38" s="451">
        <v>1.0403963040705464</v>
      </c>
      <c r="H38" s="1293"/>
      <c r="I38" s="159">
        <v>206</v>
      </c>
      <c r="J38" s="299">
        <v>15.239409999999996</v>
      </c>
      <c r="K38" s="295">
        <v>8</v>
      </c>
      <c r="L38" s="460">
        <v>0.95415674761073421</v>
      </c>
      <c r="M38" s="449">
        <v>0.86598135781043251</v>
      </c>
      <c r="N38" s="449">
        <v>0.94726863185053412</v>
      </c>
      <c r="O38" s="451">
        <v>1.0142944409837744</v>
      </c>
      <c r="P38" s="457">
        <f t="shared" si="0"/>
        <v>0.14831308317334191</v>
      </c>
      <c r="R38" s="159">
        <v>495</v>
      </c>
      <c r="S38" s="299">
        <v>42.886540000000018</v>
      </c>
      <c r="T38" s="295">
        <v>8</v>
      </c>
      <c r="U38" s="460">
        <v>0.99308083172715678</v>
      </c>
      <c r="V38" s="449">
        <v>0.90965508535458883</v>
      </c>
      <c r="W38" s="449">
        <v>0.9734602997064985</v>
      </c>
      <c r="X38" s="451">
        <v>1.0491359454115625</v>
      </c>
      <c r="Y38" s="457">
        <f t="shared" si="1"/>
        <v>0.13948086005697369</v>
      </c>
      <c r="AC38" s="299"/>
    </row>
    <row r="39" spans="1:29">
      <c r="A39" s="159">
        <v>672</v>
      </c>
      <c r="B39" s="299">
        <v>55.067230000000009</v>
      </c>
      <c r="C39" s="295">
        <v>9</v>
      </c>
      <c r="D39" s="460">
        <v>0.98220722278858952</v>
      </c>
      <c r="E39" s="449">
        <v>0.88685060723352371</v>
      </c>
      <c r="F39" s="449">
        <v>0.96530563177564499</v>
      </c>
      <c r="G39" s="451">
        <v>1.0492734122825262</v>
      </c>
      <c r="H39" s="1293"/>
      <c r="I39" s="159">
        <v>208</v>
      </c>
      <c r="J39" s="299">
        <v>15.247359999999997</v>
      </c>
      <c r="K39" s="295">
        <v>9</v>
      </c>
      <c r="L39" s="460">
        <v>0.97530237961808353</v>
      </c>
      <c r="M39" s="449">
        <v>0.88283779200169077</v>
      </c>
      <c r="N39" s="449">
        <v>0.95048954554756881</v>
      </c>
      <c r="O39" s="451">
        <v>1.0318262944592318</v>
      </c>
      <c r="P39" s="457">
        <f t="shared" si="0"/>
        <v>0.14898850245754103</v>
      </c>
      <c r="R39" s="159">
        <v>464</v>
      </c>
      <c r="S39" s="299">
        <v>39.819870000000002</v>
      </c>
      <c r="T39" s="295">
        <v>9</v>
      </c>
      <c r="U39" s="460">
        <v>0.98485114476935576</v>
      </c>
      <c r="V39" s="449">
        <v>0.88839814460743904</v>
      </c>
      <c r="W39" s="449">
        <v>0.97372755004415013</v>
      </c>
      <c r="X39" s="451">
        <v>1.0554830822975454</v>
      </c>
      <c r="Y39" s="457">
        <f t="shared" si="1"/>
        <v>0.16708493769010635</v>
      </c>
      <c r="AC39" s="299"/>
    </row>
    <row r="40" spans="1:29">
      <c r="A40" s="159">
        <v>526</v>
      </c>
      <c r="B40" s="299">
        <v>41.763170000000009</v>
      </c>
      <c r="C40" s="295">
        <v>10</v>
      </c>
      <c r="D40" s="460">
        <v>0.96743886992635253</v>
      </c>
      <c r="E40" s="449">
        <v>0.85241018290887505</v>
      </c>
      <c r="F40" s="449">
        <v>0.94462946627430222</v>
      </c>
      <c r="G40" s="451">
        <v>1.0448174643999224</v>
      </c>
      <c r="H40" s="1293"/>
      <c r="I40" s="159">
        <v>208</v>
      </c>
      <c r="J40" s="299">
        <v>15.250059999999998</v>
      </c>
      <c r="K40" s="295">
        <v>10</v>
      </c>
      <c r="L40" s="460">
        <v>0.96385514056454658</v>
      </c>
      <c r="M40" s="449">
        <v>0.81979134053250358</v>
      </c>
      <c r="N40" s="449">
        <v>0.9268644948474003</v>
      </c>
      <c r="O40" s="451">
        <v>1.0046586053914401</v>
      </c>
      <c r="P40" s="457">
        <f t="shared" si="0"/>
        <v>0.18486726485893656</v>
      </c>
      <c r="R40" s="159">
        <v>318</v>
      </c>
      <c r="S40" s="299">
        <v>26.513110000000001</v>
      </c>
      <c r="T40" s="295">
        <v>10</v>
      </c>
      <c r="U40" s="460">
        <v>0.96950019309030055</v>
      </c>
      <c r="V40" s="449">
        <v>0.8664959695902974</v>
      </c>
      <c r="W40" s="449">
        <v>0.95584522309787934</v>
      </c>
      <c r="X40" s="451">
        <v>1.0708669481427506</v>
      </c>
      <c r="Y40" s="457">
        <f t="shared" si="1"/>
        <v>0.20437097855245323</v>
      </c>
      <c r="AC40" s="299"/>
    </row>
    <row r="41" spans="1:29">
      <c r="A41" s="159">
        <v>423</v>
      </c>
      <c r="B41" s="299">
        <v>33.199470000000005</v>
      </c>
      <c r="C41" s="295">
        <v>11</v>
      </c>
      <c r="D41" s="460">
        <v>0.93323622830005515</v>
      </c>
      <c r="E41" s="449">
        <v>0.84339044470317304</v>
      </c>
      <c r="F41" s="449">
        <v>0.93448055629103655</v>
      </c>
      <c r="G41" s="451">
        <v>0.99492065320024947</v>
      </c>
      <c r="H41" s="1293"/>
      <c r="I41" s="159">
        <v>204</v>
      </c>
      <c r="J41" s="299">
        <v>14.933559999999996</v>
      </c>
      <c r="K41" s="295">
        <v>11</v>
      </c>
      <c r="L41" s="460">
        <v>0.93393374851811584</v>
      </c>
      <c r="M41" s="449">
        <v>0.85400585210323732</v>
      </c>
      <c r="N41" s="449">
        <v>0.92229336397610406</v>
      </c>
      <c r="O41" s="451">
        <v>0.98858800601648622</v>
      </c>
      <c r="P41" s="457">
        <f t="shared" si="0"/>
        <v>0.1345821539132489</v>
      </c>
      <c r="R41" s="159">
        <v>219</v>
      </c>
      <c r="S41" s="299">
        <v>18.265910000000009</v>
      </c>
      <c r="T41" s="295">
        <v>11</v>
      </c>
      <c r="U41" s="460">
        <v>0.93266596051555384</v>
      </c>
      <c r="V41" s="449">
        <v>0.81676728440528579</v>
      </c>
      <c r="W41" s="449">
        <v>0.94368721994002269</v>
      </c>
      <c r="X41" s="451">
        <v>1.0064457588612847</v>
      </c>
      <c r="Y41" s="457">
        <f t="shared" si="1"/>
        <v>0.18967847445599895</v>
      </c>
      <c r="AC41" s="299"/>
    </row>
    <row r="42" spans="1:29">
      <c r="A42" s="159">
        <v>352</v>
      </c>
      <c r="B42" s="299">
        <v>25.947150000000001</v>
      </c>
      <c r="C42" s="295">
        <v>12</v>
      </c>
      <c r="D42" s="460">
        <v>0.90734252046972153</v>
      </c>
      <c r="E42" s="449">
        <v>0.8011637639230238</v>
      </c>
      <c r="F42" s="449">
        <v>0.89615497209210082</v>
      </c>
      <c r="G42" s="451">
        <v>0.98151498184808761</v>
      </c>
      <c r="H42" s="1293"/>
      <c r="I42" s="159">
        <v>198</v>
      </c>
      <c r="J42" s="299">
        <v>13.133239999999995</v>
      </c>
      <c r="K42" s="295">
        <v>12</v>
      </c>
      <c r="L42" s="460">
        <v>0.92990731749718103</v>
      </c>
      <c r="M42" s="449">
        <v>0.8395938519956867</v>
      </c>
      <c r="N42" s="449">
        <v>0.90161716644774081</v>
      </c>
      <c r="O42" s="451">
        <v>0.97921999016608052</v>
      </c>
      <c r="P42" s="457">
        <f t="shared" si="0"/>
        <v>0.13962613817039382</v>
      </c>
      <c r="R42" s="159">
        <v>154</v>
      </c>
      <c r="S42" s="299">
        <v>12.81391</v>
      </c>
      <c r="T42" s="295">
        <v>12</v>
      </c>
      <c r="U42" s="460">
        <v>0.88421539573473418</v>
      </c>
      <c r="V42" s="449">
        <v>0.74596315895191467</v>
      </c>
      <c r="W42" s="449">
        <v>0.88238578008454627</v>
      </c>
      <c r="X42" s="451">
        <v>0.9846787198466822</v>
      </c>
      <c r="Y42" s="457">
        <f t="shared" si="1"/>
        <v>0.23871556089476753</v>
      </c>
      <c r="AC42" s="299"/>
    </row>
    <row r="43" spans="1:29">
      <c r="A43" s="159">
        <v>256</v>
      </c>
      <c r="B43" s="299">
        <v>17.481889999999993</v>
      </c>
      <c r="C43" s="295">
        <v>13</v>
      </c>
      <c r="D43" s="460">
        <v>0.88370657244758266</v>
      </c>
      <c r="E43" s="449">
        <v>0.75118698384443461</v>
      </c>
      <c r="F43" s="449">
        <v>0.88066560350806089</v>
      </c>
      <c r="G43" s="451">
        <v>0.96966166346221216</v>
      </c>
      <c r="H43" s="1293"/>
      <c r="I43" s="159">
        <v>194</v>
      </c>
      <c r="J43" s="299">
        <v>12.614939999999997</v>
      </c>
      <c r="K43" s="295">
        <v>13</v>
      </c>
      <c r="L43" s="460">
        <v>0.9004674292272512</v>
      </c>
      <c r="M43" s="449">
        <v>0.78836201387860805</v>
      </c>
      <c r="N43" s="449">
        <v>0.88878774696695362</v>
      </c>
      <c r="O43" s="451">
        <v>0.96878360246414208</v>
      </c>
      <c r="P43" s="457">
        <f t="shared" si="0"/>
        <v>0.18042158858553403</v>
      </c>
      <c r="R43" s="159">
        <v>62</v>
      </c>
      <c r="S43" s="299">
        <v>4.8669500000000001</v>
      </c>
      <c r="T43" s="295">
        <v>13</v>
      </c>
      <c r="U43" s="460">
        <v>0.84026310115157221</v>
      </c>
      <c r="V43" s="449">
        <v>0.5860210796172548</v>
      </c>
      <c r="W43" s="449">
        <v>0.84391125254808252</v>
      </c>
      <c r="X43" s="451">
        <v>0.97217295116187563</v>
      </c>
      <c r="Y43" s="457">
        <f t="shared" si="1"/>
        <v>0.38615187154462083</v>
      </c>
      <c r="AC43" s="299"/>
    </row>
    <row r="44" spans="1:29">
      <c r="A44" s="159">
        <v>187</v>
      </c>
      <c r="B44" s="299">
        <v>12.082339999999997</v>
      </c>
      <c r="C44" s="295">
        <v>14</v>
      </c>
      <c r="D44" s="460">
        <v>0.87821475865480347</v>
      </c>
      <c r="E44" s="449">
        <v>0.72551332893368459</v>
      </c>
      <c r="F44" s="449">
        <v>0.88185982547731934</v>
      </c>
      <c r="G44" s="451">
        <v>0.97056291860116595</v>
      </c>
      <c r="H44" s="1293"/>
      <c r="I44" s="159">
        <v>187</v>
      </c>
      <c r="J44" s="299">
        <v>12.082339999999997</v>
      </c>
      <c r="K44" s="295">
        <v>14</v>
      </c>
      <c r="L44" s="460">
        <v>0.87821475865480347</v>
      </c>
      <c r="M44" s="449">
        <v>0.72551332893368459</v>
      </c>
      <c r="N44" s="449">
        <v>0.88185982547731934</v>
      </c>
      <c r="O44" s="451">
        <v>0.97056291860116595</v>
      </c>
      <c r="P44" s="457">
        <f t="shared" si="0"/>
        <v>0.24504958966748136</v>
      </c>
      <c r="R44" s="159"/>
      <c r="S44" s="299"/>
      <c r="T44" s="295">
        <v>14</v>
      </c>
      <c r="U44" s="460"/>
      <c r="V44" s="449"/>
      <c r="W44" s="449"/>
      <c r="X44" s="451"/>
      <c r="Y44" s="456"/>
      <c r="AC44" s="299"/>
    </row>
    <row r="45" spans="1:29">
      <c r="A45" s="159">
        <v>144</v>
      </c>
      <c r="B45" s="299">
        <v>7.2414399999999963</v>
      </c>
      <c r="C45" s="295">
        <v>15</v>
      </c>
      <c r="D45" s="460">
        <v>0.82476313533381229</v>
      </c>
      <c r="E45" s="449">
        <v>0.77950667123426753</v>
      </c>
      <c r="F45" s="449">
        <v>0.83879091426548447</v>
      </c>
      <c r="G45" s="451">
        <v>0.9353915999579594</v>
      </c>
      <c r="H45" s="1293"/>
      <c r="I45" s="159">
        <v>144</v>
      </c>
      <c r="J45" s="299">
        <v>7.2414399999999963</v>
      </c>
      <c r="K45" s="295">
        <v>15</v>
      </c>
      <c r="L45" s="460">
        <v>0.82476313533381229</v>
      </c>
      <c r="M45" s="449">
        <v>0.77950667123426753</v>
      </c>
      <c r="N45" s="449">
        <v>0.83879091426548447</v>
      </c>
      <c r="O45" s="451">
        <v>0.9353915999579594</v>
      </c>
      <c r="P45" s="457">
        <f t="shared" si="0"/>
        <v>0.15588492872369186</v>
      </c>
      <c r="R45" s="159"/>
      <c r="S45" s="299"/>
      <c r="T45" s="295">
        <v>15</v>
      </c>
      <c r="U45" s="460"/>
      <c r="V45" s="449"/>
      <c r="W45" s="449"/>
      <c r="X45" s="451"/>
      <c r="Y45" s="456"/>
      <c r="AC45" s="299"/>
    </row>
    <row r="46" spans="1:29">
      <c r="A46" s="159">
        <v>122</v>
      </c>
      <c r="B46" s="299">
        <v>5.8209599999999959</v>
      </c>
      <c r="C46" s="295">
        <v>16</v>
      </c>
      <c r="D46" s="460">
        <v>0.80224464774354254</v>
      </c>
      <c r="E46" s="449">
        <v>0.68629229864657537</v>
      </c>
      <c r="F46" s="449">
        <v>0.8052607567486243</v>
      </c>
      <c r="G46" s="451">
        <v>0.92758059277402671</v>
      </c>
      <c r="H46" s="1293"/>
      <c r="I46" s="159">
        <v>122</v>
      </c>
      <c r="J46" s="299">
        <v>5.8209599999999959</v>
      </c>
      <c r="K46" s="295">
        <v>16</v>
      </c>
      <c r="L46" s="460">
        <v>0.80224464774354254</v>
      </c>
      <c r="M46" s="449">
        <v>0.68629229864657537</v>
      </c>
      <c r="N46" s="449">
        <v>0.8052607567486243</v>
      </c>
      <c r="O46" s="451">
        <v>0.92758059277402671</v>
      </c>
      <c r="P46" s="457">
        <f t="shared" si="0"/>
        <v>0.24128829412745134</v>
      </c>
      <c r="R46" s="159"/>
      <c r="S46" s="299"/>
      <c r="T46" s="295">
        <v>16</v>
      </c>
      <c r="U46" s="460"/>
      <c r="V46" s="449"/>
      <c r="W46" s="449"/>
      <c r="X46" s="451"/>
      <c r="Y46" s="456"/>
      <c r="AC46" s="299"/>
    </row>
    <row r="47" spans="1:29">
      <c r="A47" s="159">
        <v>100</v>
      </c>
      <c r="B47" s="299">
        <v>3.408720000000002</v>
      </c>
      <c r="C47" s="295">
        <v>17</v>
      </c>
      <c r="D47" s="460">
        <v>0.75967593599670202</v>
      </c>
      <c r="E47" s="449">
        <v>0.64326112131751512</v>
      </c>
      <c r="F47" s="449">
        <v>0.76888465715152798</v>
      </c>
      <c r="G47" s="451">
        <v>0.85807498988010378</v>
      </c>
      <c r="H47" s="1293"/>
      <c r="I47" s="159">
        <v>100</v>
      </c>
      <c r="J47" s="299">
        <v>3.408720000000002</v>
      </c>
      <c r="K47" s="295">
        <v>17</v>
      </c>
      <c r="L47" s="460">
        <v>0.75967593599670202</v>
      </c>
      <c r="M47" s="449">
        <v>0.64326112131751512</v>
      </c>
      <c r="N47" s="449">
        <v>0.76888465715152798</v>
      </c>
      <c r="O47" s="451">
        <v>0.85807498988010378</v>
      </c>
      <c r="P47" s="457">
        <f t="shared" si="0"/>
        <v>0.21481386856258866</v>
      </c>
      <c r="R47" s="159"/>
      <c r="S47" s="299"/>
      <c r="T47" s="295">
        <v>17</v>
      </c>
      <c r="U47" s="460"/>
      <c r="V47" s="449"/>
      <c r="W47" s="449"/>
      <c r="X47" s="451"/>
      <c r="Y47" s="456"/>
      <c r="AC47" s="299"/>
    </row>
    <row r="48" spans="1:29">
      <c r="A48" s="159">
        <v>89</v>
      </c>
      <c r="B48" s="299">
        <v>3.0013900000000007</v>
      </c>
      <c r="C48" s="295">
        <v>18</v>
      </c>
      <c r="D48" s="460">
        <v>0.74528786793204305</v>
      </c>
      <c r="E48" s="449">
        <v>0.54573100060485702</v>
      </c>
      <c r="F48" s="449">
        <v>0.6815806122001653</v>
      </c>
      <c r="G48" s="451">
        <v>0.78740318139731169</v>
      </c>
      <c r="H48" s="1293"/>
      <c r="I48" s="159">
        <v>89</v>
      </c>
      <c r="J48" s="299">
        <v>3.0013900000000007</v>
      </c>
      <c r="K48" s="295">
        <v>18</v>
      </c>
      <c r="L48" s="460">
        <v>0.74528786793204305</v>
      </c>
      <c r="M48" s="449">
        <v>0.54573100060485702</v>
      </c>
      <c r="N48" s="449">
        <v>0.6815806122001653</v>
      </c>
      <c r="O48" s="451">
        <v>0.78740318139731169</v>
      </c>
      <c r="P48" s="457">
        <f t="shared" si="0"/>
        <v>0.24167218079245467</v>
      </c>
      <c r="R48" s="159"/>
      <c r="S48" s="299"/>
      <c r="T48" s="295">
        <v>18</v>
      </c>
      <c r="U48" s="460"/>
      <c r="V48" s="449"/>
      <c r="W48" s="449"/>
      <c r="X48" s="451"/>
      <c r="Y48" s="456"/>
      <c r="AC48" s="299"/>
    </row>
    <row r="49" spans="1:29">
      <c r="A49" s="159">
        <v>62</v>
      </c>
      <c r="B49" s="299">
        <v>1.9708600000000001</v>
      </c>
      <c r="C49" s="295">
        <v>19</v>
      </c>
      <c r="D49" s="460">
        <v>0.71541404808767628</v>
      </c>
      <c r="E49" s="449">
        <v>0.62620934746783874</v>
      </c>
      <c r="F49" s="449">
        <v>0.76485807764686209</v>
      </c>
      <c r="G49" s="451">
        <v>0.86559206583180059</v>
      </c>
      <c r="H49" s="1293"/>
      <c r="I49" s="159">
        <v>62</v>
      </c>
      <c r="J49" s="299">
        <v>1.9708600000000001</v>
      </c>
      <c r="K49" s="295">
        <v>19</v>
      </c>
      <c r="L49" s="460">
        <v>0.71541404808767628</v>
      </c>
      <c r="M49" s="449">
        <v>0.62620934746783874</v>
      </c>
      <c r="N49" s="449">
        <v>0.76485807764686209</v>
      </c>
      <c r="O49" s="451">
        <v>0.86559206583180059</v>
      </c>
      <c r="P49" s="457">
        <f t="shared" si="0"/>
        <v>0.23938271836396185</v>
      </c>
      <c r="R49" s="159"/>
      <c r="S49" s="299"/>
      <c r="T49" s="295">
        <v>19</v>
      </c>
      <c r="U49" s="460"/>
      <c r="V49" s="449"/>
      <c r="W49" s="449"/>
      <c r="X49" s="451"/>
      <c r="Y49" s="456"/>
      <c r="AC49" s="299"/>
    </row>
    <row r="50" spans="1:29">
      <c r="A50" s="159">
        <v>48</v>
      </c>
      <c r="B50" s="299">
        <v>1.4334300000000002</v>
      </c>
      <c r="C50" s="295">
        <v>20</v>
      </c>
      <c r="D50" s="460">
        <v>0.59256528020722887</v>
      </c>
      <c r="E50" s="449">
        <v>0.57221846997375747</v>
      </c>
      <c r="F50" s="449">
        <v>0.79009143344875676</v>
      </c>
      <c r="G50" s="451">
        <v>0.90225271590668277</v>
      </c>
      <c r="H50" s="1293"/>
      <c r="I50" s="159">
        <v>48</v>
      </c>
      <c r="J50" s="299">
        <v>1.4334300000000002</v>
      </c>
      <c r="K50" s="295">
        <v>20</v>
      </c>
      <c r="L50" s="460">
        <v>0.59256528020722887</v>
      </c>
      <c r="M50" s="449">
        <v>0.57221846997375747</v>
      </c>
      <c r="N50" s="449">
        <v>0.79009143344875676</v>
      </c>
      <c r="O50" s="451">
        <v>0.90225271590668277</v>
      </c>
      <c r="P50" s="457">
        <f t="shared" si="0"/>
        <v>0.3300342459329253</v>
      </c>
      <c r="R50" s="159"/>
      <c r="S50" s="299"/>
      <c r="T50" s="295">
        <v>20</v>
      </c>
      <c r="U50" s="460"/>
      <c r="V50" s="449"/>
      <c r="W50" s="449"/>
      <c r="X50" s="451"/>
      <c r="Y50" s="456"/>
      <c r="AC50" s="299"/>
    </row>
    <row r="51" spans="1:29">
      <c r="A51" s="159">
        <v>18</v>
      </c>
      <c r="B51" s="299">
        <v>0.73931999999999998</v>
      </c>
      <c r="C51" s="295">
        <v>21</v>
      </c>
      <c r="D51" s="460">
        <v>0.78213531552939874</v>
      </c>
      <c r="E51" s="449">
        <v>0.5727024399381524</v>
      </c>
      <c r="F51" s="449">
        <v>0.71915186148192167</v>
      </c>
      <c r="G51" s="451">
        <v>0.82491092065426097</v>
      </c>
      <c r="H51" s="1293"/>
      <c r="I51" s="159">
        <v>18</v>
      </c>
      <c r="J51" s="299">
        <v>0.73931999999999998</v>
      </c>
      <c r="K51" s="295">
        <v>21</v>
      </c>
      <c r="L51" s="460">
        <v>0.78213531552939874</v>
      </c>
      <c r="M51" s="449">
        <v>0.5727024399381524</v>
      </c>
      <c r="N51" s="449">
        <v>0.71915186148192167</v>
      </c>
      <c r="O51" s="451">
        <v>0.82491092065426097</v>
      </c>
      <c r="P51" s="457">
        <f t="shared" si="0"/>
        <v>0.25220848071610857</v>
      </c>
      <c r="R51" s="159"/>
      <c r="S51" s="299"/>
      <c r="T51" s="295">
        <v>21</v>
      </c>
      <c r="U51" s="460"/>
      <c r="V51" s="449"/>
      <c r="W51" s="449"/>
      <c r="X51" s="451"/>
      <c r="Y51" s="456"/>
      <c r="AC51" s="299"/>
    </row>
    <row r="52" spans="1:29">
      <c r="A52" s="159">
        <v>14</v>
      </c>
      <c r="B52" s="299">
        <v>0.57957000000000003</v>
      </c>
      <c r="C52" s="295">
        <v>22</v>
      </c>
      <c r="D52" s="460">
        <v>0.65960882911851604</v>
      </c>
      <c r="E52" s="449">
        <v>0.65384871111879583</v>
      </c>
      <c r="F52" s="449">
        <v>0.75344730837533835</v>
      </c>
      <c r="G52" s="451">
        <v>0.86252639267400844</v>
      </c>
      <c r="H52" s="1293"/>
      <c r="I52" s="159">
        <v>14</v>
      </c>
      <c r="J52" s="299">
        <v>0.57957000000000003</v>
      </c>
      <c r="K52" s="295">
        <v>22</v>
      </c>
      <c r="L52" s="460">
        <v>0.65960882911851604</v>
      </c>
      <c r="M52" s="449">
        <v>0.65384871111879583</v>
      </c>
      <c r="N52" s="449">
        <v>0.75344730837533835</v>
      </c>
      <c r="O52" s="451">
        <v>0.86252639267400844</v>
      </c>
      <c r="P52" s="457">
        <f t="shared" si="0"/>
        <v>0.2086776815552126</v>
      </c>
      <c r="R52" s="159"/>
      <c r="S52" s="299"/>
      <c r="T52" s="295">
        <v>22</v>
      </c>
      <c r="U52" s="460"/>
      <c r="V52" s="449"/>
      <c r="W52" s="449"/>
      <c r="X52" s="451"/>
      <c r="Y52" s="456"/>
      <c r="AC52" s="299"/>
    </row>
    <row r="53" spans="1:29">
      <c r="A53" s="118">
        <v>4</v>
      </c>
      <c r="B53" s="452">
        <v>0.13985</v>
      </c>
      <c r="C53" s="358">
        <v>23</v>
      </c>
      <c r="D53" s="461">
        <v>0.87631359126460773</v>
      </c>
      <c r="E53" s="453">
        <v>0.86676443998182817</v>
      </c>
      <c r="F53" s="453">
        <v>0.90472438192012761</v>
      </c>
      <c r="G53" s="454">
        <v>0.92382821797299997</v>
      </c>
      <c r="H53" s="295"/>
      <c r="I53" s="118">
        <v>4</v>
      </c>
      <c r="J53" s="452">
        <v>0.13985</v>
      </c>
      <c r="K53" s="358">
        <v>23</v>
      </c>
      <c r="L53" s="461">
        <v>0.87631359126460773</v>
      </c>
      <c r="M53" s="453">
        <v>0.86676443998182817</v>
      </c>
      <c r="N53" s="453">
        <v>0.90472438192012761</v>
      </c>
      <c r="O53" s="454">
        <v>0.92382821797299997</v>
      </c>
      <c r="P53" s="1326">
        <f t="shared" si="0"/>
        <v>5.7063777991171794E-2</v>
      </c>
      <c r="R53" s="118"/>
      <c r="S53" s="452"/>
      <c r="T53" s="358">
        <v>23</v>
      </c>
      <c r="U53" s="461"/>
      <c r="V53" s="453"/>
      <c r="W53" s="453"/>
      <c r="X53" s="454"/>
      <c r="Y53" s="458"/>
      <c r="AC53" s="299"/>
    </row>
    <row r="54" spans="1:29">
      <c r="A54" s="296"/>
      <c r="B54" s="296"/>
      <c r="C54" s="295"/>
      <c r="D54" s="296"/>
      <c r="E54" s="296"/>
      <c r="F54" s="296"/>
      <c r="G54" s="296"/>
      <c r="H54" s="295"/>
      <c r="I54" s="296"/>
      <c r="J54" s="296"/>
      <c r="K54" s="296"/>
      <c r="L54" s="296"/>
      <c r="M54" s="296"/>
      <c r="N54" s="296"/>
      <c r="O54" s="296"/>
      <c r="P54" s="296"/>
    </row>
    <row r="55" spans="1:29">
      <c r="A55" s="105" t="s">
        <v>419</v>
      </c>
      <c r="B55" s="296"/>
      <c r="C55" s="295"/>
      <c r="D55" s="296"/>
      <c r="E55" s="296"/>
      <c r="F55" s="296"/>
      <c r="G55" s="296"/>
      <c r="H55" s="296"/>
      <c r="I55" s="296"/>
      <c r="J55" s="296"/>
      <c r="K55" s="296"/>
      <c r="L55" s="296"/>
      <c r="M55" s="296"/>
      <c r="N55" s="296"/>
      <c r="O55" s="296"/>
      <c r="P55" s="296"/>
    </row>
  </sheetData>
  <mergeCells count="3">
    <mergeCell ref="D27:G27"/>
    <mergeCell ref="L27:O27"/>
    <mergeCell ref="U27:X27"/>
  </mergeCells>
  <pageMargins left="0.75" right="0.75" top="1" bottom="1" header="0.5" footer="0.5"/>
  <pageSetup orientation="portrait" horizontalDpi="1200" verticalDpi="1200" r:id="rId1"/>
  <headerFooter alignWithMargins="0"/>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tabColor theme="2" tint="-9.9978637043366805E-2"/>
  </sheetPr>
  <dimension ref="A1:R148"/>
  <sheetViews>
    <sheetView topLeftCell="A25" zoomScale="75" zoomScaleNormal="75" zoomScalePageLayoutView="75" workbookViewId="0">
      <selection activeCell="Z26" sqref="Z26"/>
    </sheetView>
  </sheetViews>
  <sheetFormatPr defaultColWidth="8.6640625" defaultRowHeight="13.2"/>
  <cols>
    <col min="1" max="1" width="10.44140625" style="3" customWidth="1"/>
    <col min="2" max="2" width="12.109375" style="7" customWidth="1"/>
    <col min="3" max="10" width="8.44140625" style="3" customWidth="1"/>
    <col min="11" max="15" width="8.44140625" style="65" customWidth="1"/>
    <col min="16" max="16" width="9.44140625" style="65" bestFit="1" customWidth="1"/>
    <col min="17" max="18" width="8.6640625" style="65"/>
    <col min="19" max="16384" width="8.6640625" style="3"/>
  </cols>
  <sheetData>
    <row r="1" spans="1:9" ht="14.4">
      <c r="A1" s="18" t="s">
        <v>75</v>
      </c>
      <c r="B1" s="91"/>
      <c r="C1" s="5"/>
      <c r="D1" s="5"/>
      <c r="E1" s="5"/>
      <c r="F1" s="5"/>
      <c r="G1" s="5"/>
      <c r="H1" s="5"/>
      <c r="I1" s="5"/>
    </row>
    <row r="2" spans="1:9" ht="14.4">
      <c r="A2" s="18"/>
      <c r="B2" s="91"/>
      <c r="C2" s="5"/>
      <c r="D2" s="5"/>
      <c r="E2" s="5"/>
      <c r="F2" s="5"/>
      <c r="G2" s="5"/>
      <c r="H2" s="5"/>
      <c r="I2" s="5"/>
    </row>
    <row r="3" spans="1:9" ht="14.4">
      <c r="A3" s="18"/>
      <c r="B3" s="91"/>
      <c r="C3" s="5"/>
      <c r="D3" s="5"/>
      <c r="E3" s="5"/>
      <c r="F3" s="5"/>
      <c r="G3" s="5"/>
      <c r="H3" s="5"/>
      <c r="I3" s="5"/>
    </row>
    <row r="4" spans="1:9" ht="14.4">
      <c r="A4" s="18"/>
      <c r="B4" s="91"/>
      <c r="C4" s="5"/>
      <c r="D4" s="5"/>
      <c r="E4" s="5"/>
      <c r="F4" s="5"/>
      <c r="G4" s="5"/>
      <c r="H4" s="5"/>
      <c r="I4" s="5"/>
    </row>
    <row r="5" spans="1:9" ht="14.4">
      <c r="A5" s="18"/>
      <c r="B5" s="91"/>
      <c r="C5" s="5"/>
      <c r="D5" s="5"/>
      <c r="E5" s="5"/>
      <c r="F5" s="5"/>
      <c r="G5" s="5"/>
      <c r="H5" s="5"/>
      <c r="I5" s="5"/>
    </row>
    <row r="6" spans="1:9" ht="14.4">
      <c r="A6" s="18"/>
      <c r="B6" s="91"/>
      <c r="C6" s="5"/>
      <c r="D6" s="5"/>
      <c r="E6" s="5"/>
      <c r="F6" s="5"/>
      <c r="G6" s="5"/>
      <c r="H6" s="5"/>
      <c r="I6" s="5"/>
    </row>
    <row r="7" spans="1:9" ht="14.4">
      <c r="A7" s="18"/>
      <c r="B7" s="91"/>
      <c r="C7" s="5"/>
      <c r="D7" s="5"/>
      <c r="E7" s="5"/>
      <c r="F7" s="5"/>
      <c r="G7" s="5"/>
      <c r="H7" s="5"/>
      <c r="I7" s="5"/>
    </row>
    <row r="8" spans="1:9" ht="14.4">
      <c r="A8" s="18"/>
      <c r="B8" s="91"/>
      <c r="C8" s="5"/>
      <c r="D8" s="5"/>
      <c r="E8" s="5"/>
      <c r="F8" s="5"/>
      <c r="G8" s="5"/>
      <c r="H8" s="5"/>
      <c r="I8" s="5"/>
    </row>
    <row r="9" spans="1:9" ht="14.4">
      <c r="A9" s="18"/>
      <c r="B9" s="91"/>
      <c r="C9" s="5"/>
      <c r="D9" s="5"/>
      <c r="E9" s="5"/>
      <c r="F9" s="5"/>
      <c r="G9" s="5"/>
      <c r="H9" s="5"/>
      <c r="I9" s="5"/>
    </row>
    <row r="10" spans="1:9" ht="14.4">
      <c r="A10" s="18"/>
      <c r="B10" s="91"/>
      <c r="C10" s="5"/>
      <c r="D10" s="5"/>
      <c r="E10" s="5"/>
      <c r="F10" s="5"/>
      <c r="G10" s="5"/>
      <c r="H10" s="5"/>
      <c r="I10" s="5"/>
    </row>
    <row r="11" spans="1:9" ht="14.4">
      <c r="A11" s="18"/>
      <c r="B11" s="91"/>
      <c r="C11" s="5"/>
      <c r="D11" s="5"/>
      <c r="E11" s="5"/>
      <c r="F11" s="5"/>
      <c r="G11" s="5"/>
      <c r="H11" s="5"/>
      <c r="I11" s="5"/>
    </row>
    <row r="12" spans="1:9" ht="14.4">
      <c r="A12" s="18"/>
      <c r="B12" s="91"/>
      <c r="C12" s="5"/>
      <c r="D12" s="5"/>
      <c r="E12" s="5"/>
      <c r="F12" s="5"/>
      <c r="G12" s="5"/>
      <c r="H12" s="5"/>
      <c r="I12" s="5"/>
    </row>
    <row r="13" spans="1:9" ht="14.4">
      <c r="A13" s="18"/>
      <c r="B13" s="91"/>
      <c r="C13" s="5"/>
      <c r="D13" s="5"/>
      <c r="E13" s="5"/>
      <c r="F13" s="5"/>
      <c r="G13" s="5"/>
      <c r="H13" s="5"/>
      <c r="I13" s="5"/>
    </row>
    <row r="14" spans="1:9" ht="14.4">
      <c r="A14" s="18"/>
      <c r="B14" s="91"/>
      <c r="C14" s="5"/>
      <c r="D14" s="5"/>
      <c r="E14" s="5"/>
      <c r="F14" s="5"/>
      <c r="G14" s="5"/>
      <c r="H14" s="5"/>
      <c r="I14" s="5"/>
    </row>
    <row r="15" spans="1:9" ht="14.4">
      <c r="A15" s="18"/>
      <c r="B15" s="91"/>
      <c r="C15" s="5"/>
      <c r="D15" s="5"/>
      <c r="E15" s="5"/>
      <c r="F15" s="5"/>
      <c r="G15" s="5"/>
      <c r="H15" s="5"/>
      <c r="I15" s="5"/>
    </row>
    <row r="16" spans="1:9" ht="14.4">
      <c r="A16" s="18"/>
      <c r="B16" s="91"/>
      <c r="C16" s="5"/>
      <c r="D16" s="5"/>
      <c r="E16" s="5"/>
      <c r="F16" s="5"/>
      <c r="G16" s="5"/>
      <c r="H16" s="5"/>
      <c r="I16" s="5"/>
    </row>
    <row r="17" spans="1:18" ht="14.4">
      <c r="A17" s="18"/>
      <c r="B17" s="91"/>
      <c r="C17" s="5"/>
      <c r="D17" s="5"/>
      <c r="E17" s="5"/>
      <c r="F17" s="5"/>
      <c r="G17" s="5"/>
      <c r="H17" s="5"/>
      <c r="I17" s="5"/>
    </row>
    <row r="18" spans="1:18" ht="14.4">
      <c r="A18" s="18"/>
      <c r="B18" s="91"/>
      <c r="C18" s="5"/>
      <c r="D18" s="5"/>
      <c r="E18" s="5"/>
      <c r="F18" s="5"/>
      <c r="G18" s="5"/>
      <c r="H18" s="5"/>
      <c r="I18" s="5"/>
    </row>
    <row r="19" spans="1:18" ht="14.4">
      <c r="A19" s="18"/>
      <c r="B19" s="91"/>
      <c r="C19" s="5"/>
      <c r="D19" s="5"/>
      <c r="E19" s="5"/>
      <c r="F19" s="5"/>
      <c r="G19" s="5"/>
      <c r="H19" s="5"/>
      <c r="I19" s="5"/>
    </row>
    <row r="20" spans="1:18" ht="14.4">
      <c r="A20" s="18"/>
      <c r="B20" s="91"/>
      <c r="C20" s="5"/>
      <c r="D20" s="5"/>
      <c r="E20" s="5"/>
      <c r="F20" s="5"/>
      <c r="G20" s="5"/>
      <c r="H20" s="5"/>
      <c r="I20" s="5"/>
    </row>
    <row r="21" spans="1:18" ht="14.4">
      <c r="A21" s="108" t="s">
        <v>223</v>
      </c>
      <c r="B21" s="91"/>
      <c r="C21" s="5"/>
      <c r="D21" s="5"/>
      <c r="E21" s="5"/>
      <c r="F21" s="5"/>
      <c r="G21" s="5"/>
      <c r="H21" s="5"/>
      <c r="I21" s="5"/>
    </row>
    <row r="22" spans="1:18" ht="14.4">
      <c r="A22" s="18"/>
      <c r="B22" s="91"/>
      <c r="C22" s="5"/>
      <c r="D22" s="5"/>
      <c r="E22" s="5"/>
      <c r="F22" s="5"/>
      <c r="G22" s="5"/>
      <c r="H22" s="5"/>
      <c r="I22" s="5"/>
    </row>
    <row r="23" spans="1:18" ht="14.4">
      <c r="A23" s="18"/>
      <c r="B23" s="91"/>
      <c r="C23" s="5"/>
      <c r="D23" s="5"/>
      <c r="E23" s="5"/>
      <c r="F23" s="5"/>
      <c r="G23" s="5"/>
      <c r="H23" s="5"/>
      <c r="I23" s="5"/>
    </row>
    <row r="24" spans="1:18" s="90" customFormat="1" ht="26.4">
      <c r="A24" s="92"/>
      <c r="B24" s="792" t="s">
        <v>121</v>
      </c>
      <c r="C24" s="89"/>
      <c r="D24" s="1600" t="s">
        <v>119</v>
      </c>
      <c r="E24" s="1601"/>
      <c r="F24" s="1600" t="s">
        <v>122</v>
      </c>
      <c r="G24" s="1602"/>
      <c r="H24" s="1600" t="s">
        <v>120</v>
      </c>
      <c r="I24" s="1601"/>
      <c r="K24" s="1515"/>
      <c r="L24" s="1515"/>
      <c r="M24" s="1511"/>
      <c r="N24" s="1515"/>
      <c r="O24" s="1515"/>
      <c r="P24" s="1515"/>
      <c r="Q24" s="1515"/>
      <c r="R24" s="1515"/>
    </row>
    <row r="25" spans="1:18" s="49" customFormat="1">
      <c r="A25" s="88" t="s">
        <v>118</v>
      </c>
      <c r="B25" s="149" t="s">
        <v>814</v>
      </c>
      <c r="C25" s="1090"/>
      <c r="D25" s="1597" t="s">
        <v>814</v>
      </c>
      <c r="E25" s="1598"/>
      <c r="F25" s="1597" t="s">
        <v>814</v>
      </c>
      <c r="G25" s="1599"/>
      <c r="H25" s="1597" t="s">
        <v>814</v>
      </c>
      <c r="I25" s="1598"/>
      <c r="K25" s="1521"/>
      <c r="L25" s="1521"/>
      <c r="M25" s="1512"/>
      <c r="N25" s="1521"/>
      <c r="O25" s="1521"/>
      <c r="P25" s="1516"/>
      <c r="Q25" s="1516"/>
      <c r="R25" s="1516"/>
    </row>
    <row r="26" spans="1:18">
      <c r="A26" s="51">
        <v>35462</v>
      </c>
      <c r="B26" s="52">
        <v>1953.9349908740069</v>
      </c>
      <c r="C26" s="48"/>
      <c r="D26" s="785">
        <v>38533</v>
      </c>
      <c r="E26" s="634">
        <v>1448.2604130096906</v>
      </c>
      <c r="F26" s="56"/>
      <c r="G26" s="48"/>
      <c r="H26" s="56"/>
      <c r="I26" s="786"/>
      <c r="K26" s="1513"/>
      <c r="L26" s="789"/>
      <c r="M26" s="1514"/>
      <c r="N26" s="1513"/>
      <c r="O26" s="789"/>
      <c r="P26" s="1517"/>
    </row>
    <row r="27" spans="1:18">
      <c r="A27" s="51">
        <v>35765</v>
      </c>
      <c r="B27" s="52">
        <v>1521.9980729994545</v>
      </c>
      <c r="C27" s="48"/>
      <c r="D27" s="787">
        <v>38898</v>
      </c>
      <c r="E27" s="52">
        <v>1453.1438796492141</v>
      </c>
      <c r="F27" s="56"/>
      <c r="G27" s="48"/>
      <c r="H27" s="56"/>
      <c r="I27" s="786"/>
      <c r="K27" s="1513"/>
      <c r="L27" s="789"/>
      <c r="M27" s="1514"/>
      <c r="N27" s="1513"/>
      <c r="O27" s="789"/>
      <c r="P27" s="1517"/>
    </row>
    <row r="28" spans="1:18">
      <c r="A28" s="51">
        <v>35796</v>
      </c>
      <c r="B28" s="52">
        <v>1490.4044662244717</v>
      </c>
      <c r="C28" s="48"/>
      <c r="D28" s="787">
        <v>39263</v>
      </c>
      <c r="E28" s="52">
        <v>1716.6055150748152</v>
      </c>
      <c r="F28" s="56"/>
      <c r="G28" s="48"/>
      <c r="H28" s="56"/>
      <c r="I28" s="786"/>
      <c r="K28" s="1513"/>
      <c r="L28" s="789"/>
      <c r="M28" s="1514"/>
      <c r="N28" s="1513"/>
      <c r="O28" s="789"/>
      <c r="P28" s="1517"/>
    </row>
    <row r="29" spans="1:18">
      <c r="A29" s="51">
        <v>35916</v>
      </c>
      <c r="B29" s="52">
        <v>1257.8914269593618</v>
      </c>
      <c r="C29" s="48"/>
      <c r="D29" s="787">
        <v>39629</v>
      </c>
      <c r="E29" s="52">
        <v>1963.0107500816798</v>
      </c>
      <c r="F29" s="56"/>
      <c r="G29" s="48"/>
      <c r="H29" s="56"/>
      <c r="I29" s="786"/>
      <c r="K29" s="1513"/>
      <c r="L29" s="789"/>
      <c r="M29" s="1514"/>
      <c r="N29" s="1513"/>
      <c r="O29" s="789"/>
      <c r="P29" s="1517"/>
    </row>
    <row r="30" spans="1:18">
      <c r="A30" s="51">
        <v>35916</v>
      </c>
      <c r="B30" s="52">
        <v>1438.7647040384859</v>
      </c>
      <c r="C30" s="48"/>
      <c r="D30" s="787">
        <v>39994</v>
      </c>
      <c r="E30" s="52">
        <v>1808.1900690878094</v>
      </c>
      <c r="F30" s="56"/>
      <c r="G30" s="48"/>
      <c r="H30" s="56"/>
      <c r="I30" s="786"/>
      <c r="K30" s="1513"/>
      <c r="L30" s="789"/>
      <c r="M30" s="1514"/>
      <c r="N30" s="1513"/>
      <c r="O30" s="789"/>
      <c r="P30" s="1517"/>
    </row>
    <row r="31" spans="1:18">
      <c r="A31" s="51">
        <v>36008</v>
      </c>
      <c r="B31" s="52">
        <v>1177.0417657777482</v>
      </c>
      <c r="C31" s="48"/>
      <c r="D31" s="787">
        <v>40359</v>
      </c>
      <c r="E31" s="52">
        <v>1618.5475975368595</v>
      </c>
      <c r="F31" s="56"/>
      <c r="G31" s="48"/>
      <c r="H31" s="56"/>
      <c r="I31" s="786"/>
      <c r="K31" s="1513"/>
      <c r="L31" s="789"/>
      <c r="M31" s="1514"/>
      <c r="N31" s="1513"/>
      <c r="O31" s="789"/>
      <c r="P31" s="1517"/>
    </row>
    <row r="32" spans="1:18">
      <c r="A32" s="51">
        <v>36008</v>
      </c>
      <c r="B32" s="52">
        <v>1177.0417657777484</v>
      </c>
      <c r="C32" s="48"/>
      <c r="D32" s="787">
        <v>40724</v>
      </c>
      <c r="E32" s="52">
        <v>1657.8259542234773</v>
      </c>
      <c r="F32" s="56"/>
      <c r="G32" s="48"/>
      <c r="H32" s="56"/>
      <c r="I32" s="786"/>
      <c r="K32" s="1513"/>
      <c r="L32" s="789"/>
      <c r="M32" s="1514"/>
      <c r="N32" s="1513"/>
      <c r="O32" s="789"/>
      <c r="P32" s="1517"/>
    </row>
    <row r="33" spans="1:16">
      <c r="A33" s="51">
        <v>36100</v>
      </c>
      <c r="B33" s="52">
        <v>1460.8696347198204</v>
      </c>
      <c r="C33" s="48"/>
      <c r="D33" s="787">
        <v>41090</v>
      </c>
      <c r="E33" s="52">
        <v>1547.3663333333334</v>
      </c>
      <c r="F33" s="56"/>
      <c r="G33" s="48"/>
      <c r="H33" s="56"/>
      <c r="I33" s="786"/>
      <c r="K33" s="1513"/>
      <c r="L33" s="789"/>
      <c r="M33" s="1514"/>
      <c r="N33" s="1513"/>
      <c r="O33" s="789"/>
      <c r="P33" s="1517"/>
    </row>
    <row r="34" spans="1:16">
      <c r="A34" s="51">
        <v>36100</v>
      </c>
      <c r="B34" s="52">
        <v>1307.5340814572437</v>
      </c>
      <c r="C34" s="48"/>
      <c r="D34" s="787">
        <v>41455</v>
      </c>
      <c r="E34" s="52">
        <v>1502.5332692165809</v>
      </c>
      <c r="F34" s="56"/>
      <c r="G34" s="48"/>
      <c r="H34" s="56"/>
      <c r="I34" s="786"/>
      <c r="K34" s="1513"/>
      <c r="L34" s="789"/>
      <c r="M34" s="1514"/>
      <c r="N34" s="1513"/>
      <c r="O34" s="789"/>
      <c r="P34" s="1517"/>
    </row>
    <row r="35" spans="1:16">
      <c r="A35" s="51">
        <v>36708</v>
      </c>
      <c r="B35" s="52">
        <v>721.92552692379104</v>
      </c>
      <c r="C35" s="48"/>
      <c r="D35" s="787">
        <v>41820</v>
      </c>
      <c r="E35" s="52">
        <v>1345.8416151690105</v>
      </c>
      <c r="F35" s="56"/>
      <c r="G35" s="48"/>
      <c r="H35" s="56"/>
      <c r="I35" s="786"/>
      <c r="J35" s="9"/>
      <c r="K35" s="1513"/>
      <c r="L35" s="789"/>
      <c r="N35" s="1513"/>
      <c r="O35" s="789"/>
      <c r="P35" s="1517"/>
    </row>
    <row r="36" spans="1:16">
      <c r="A36" s="51">
        <v>36861</v>
      </c>
      <c r="B36" s="52">
        <v>1003.8090666698962</v>
      </c>
      <c r="C36" s="48"/>
      <c r="D36" s="787">
        <v>42185</v>
      </c>
      <c r="E36" s="52">
        <v>1150.3483373972035</v>
      </c>
      <c r="F36" s="56"/>
      <c r="G36" s="48"/>
      <c r="H36" s="56"/>
      <c r="I36" s="786"/>
      <c r="N36" s="1513"/>
      <c r="O36" s="789"/>
      <c r="P36" s="1517"/>
    </row>
    <row r="37" spans="1:16">
      <c r="A37" s="51">
        <v>36951</v>
      </c>
      <c r="B37" s="52">
        <v>1165.3699217794838</v>
      </c>
      <c r="C37" s="48"/>
      <c r="D37" s="787">
        <v>42551</v>
      </c>
      <c r="E37" s="52">
        <v>1122.0467808367641</v>
      </c>
      <c r="F37" s="787">
        <v>42551</v>
      </c>
      <c r="G37" s="48">
        <v>1104.5157855980658</v>
      </c>
      <c r="H37" s="787">
        <v>42551</v>
      </c>
      <c r="I37" s="52">
        <v>1169.7025520653622</v>
      </c>
      <c r="N37" s="1513"/>
      <c r="O37" s="789"/>
      <c r="P37" s="1517"/>
    </row>
    <row r="38" spans="1:16">
      <c r="A38" s="51">
        <v>36982</v>
      </c>
      <c r="B38" s="52">
        <v>745.42445682546008</v>
      </c>
      <c r="C38" s="48"/>
      <c r="D38" s="787">
        <v>42916</v>
      </c>
      <c r="E38" s="52">
        <v>988.68273235043807</v>
      </c>
      <c r="F38" s="787">
        <v>42916</v>
      </c>
      <c r="G38" s="48">
        <v>1007.3960515723944</v>
      </c>
      <c r="H38" s="787">
        <v>42916</v>
      </c>
      <c r="I38" s="52">
        <v>1003.6588611134773</v>
      </c>
      <c r="N38" s="1513"/>
      <c r="O38" s="789"/>
      <c r="P38" s="1517"/>
    </row>
    <row r="39" spans="1:16">
      <c r="A39" s="51">
        <v>37288</v>
      </c>
      <c r="B39" s="52">
        <v>972.66091805447411</v>
      </c>
      <c r="C39" s="48"/>
      <c r="D39" s="787">
        <v>43281</v>
      </c>
      <c r="E39" s="52">
        <v>945.54074364723965</v>
      </c>
      <c r="F39" s="787">
        <v>43281</v>
      </c>
      <c r="G39" s="48">
        <v>931.62585547131152</v>
      </c>
      <c r="H39" s="787">
        <v>43281</v>
      </c>
      <c r="I39" s="52">
        <v>970.02568360922226</v>
      </c>
      <c r="N39" s="1513"/>
      <c r="O39" s="789"/>
      <c r="P39" s="1517"/>
    </row>
    <row r="40" spans="1:16">
      <c r="A40" s="51">
        <v>37347</v>
      </c>
      <c r="B40" s="52">
        <v>737.96506986671784</v>
      </c>
      <c r="C40" s="48"/>
      <c r="D40" s="787">
        <v>43646</v>
      </c>
      <c r="E40" s="788">
        <v>910.86674037121759</v>
      </c>
      <c r="F40" s="787">
        <v>43646</v>
      </c>
      <c r="G40" s="789">
        <v>871.43479458656623</v>
      </c>
      <c r="H40" s="787">
        <v>43646</v>
      </c>
      <c r="I40" s="788">
        <v>839.23652697211503</v>
      </c>
      <c r="N40" s="1513"/>
      <c r="O40" s="789"/>
      <c r="P40" s="1517"/>
    </row>
    <row r="41" spans="1:16">
      <c r="A41" s="51">
        <v>37377</v>
      </c>
      <c r="B41" s="52">
        <v>882.77900770392625</v>
      </c>
      <c r="C41" s="48"/>
      <c r="D41" s="787">
        <v>44012</v>
      </c>
      <c r="E41" s="788">
        <v>874.99444017741916</v>
      </c>
      <c r="F41" s="787">
        <v>44012</v>
      </c>
      <c r="G41" s="789">
        <v>809.39337010461747</v>
      </c>
      <c r="H41" s="787">
        <v>44012</v>
      </c>
      <c r="I41" s="788">
        <v>832.72250805792737</v>
      </c>
      <c r="N41" s="1513"/>
      <c r="O41" s="789"/>
      <c r="P41" s="1517"/>
    </row>
    <row r="42" spans="1:16">
      <c r="A42" s="51">
        <v>37408</v>
      </c>
      <c r="B42" s="52">
        <v>989.86217922481103</v>
      </c>
      <c r="C42" s="48"/>
      <c r="D42" s="790">
        <v>44377</v>
      </c>
      <c r="E42" s="791">
        <v>961.64248271670601</v>
      </c>
      <c r="F42" s="790">
        <v>44377</v>
      </c>
      <c r="G42" s="366">
        <v>773.44313289820855</v>
      </c>
      <c r="H42" s="790">
        <v>44377</v>
      </c>
      <c r="I42" s="791">
        <v>845.86361233480181</v>
      </c>
      <c r="N42" s="1513"/>
      <c r="O42" s="789"/>
      <c r="P42" s="1517"/>
    </row>
    <row r="43" spans="1:16">
      <c r="A43" s="51">
        <v>37469</v>
      </c>
      <c r="B43" s="52">
        <v>883.65778650522657</v>
      </c>
      <c r="C43" s="48"/>
      <c r="D43" s="48"/>
      <c r="N43" s="1513"/>
      <c r="O43" s="789"/>
      <c r="P43" s="1517"/>
    </row>
    <row r="44" spans="1:16">
      <c r="A44" s="51">
        <v>37591</v>
      </c>
      <c r="B44" s="52">
        <v>1001.93362898765</v>
      </c>
      <c r="C44" s="48"/>
      <c r="D44" s="48"/>
      <c r="J44" s="1399"/>
      <c r="N44" s="1513"/>
      <c r="O44" s="789"/>
      <c r="P44" s="1517"/>
    </row>
    <row r="45" spans="1:16">
      <c r="A45" s="51">
        <v>37742</v>
      </c>
      <c r="B45" s="52">
        <v>1206.2584185161306</v>
      </c>
      <c r="C45" s="48"/>
      <c r="D45" s="87"/>
      <c r="J45" s="1399"/>
      <c r="N45" s="1513"/>
      <c r="O45" s="789"/>
      <c r="P45" s="1517"/>
    </row>
    <row r="46" spans="1:16">
      <c r="A46" s="51">
        <v>37773</v>
      </c>
      <c r="B46" s="52">
        <v>1164.5214755082013</v>
      </c>
      <c r="C46" s="48"/>
      <c r="D46" s="48"/>
      <c r="J46" s="1399"/>
      <c r="N46" s="1513"/>
      <c r="O46" s="789"/>
      <c r="P46" s="1517"/>
    </row>
    <row r="47" spans="1:16">
      <c r="A47" s="51">
        <v>37803</v>
      </c>
      <c r="B47" s="52">
        <v>1241.9140159177998</v>
      </c>
      <c r="C47" s="48"/>
      <c r="D47" s="48"/>
      <c r="J47" s="1399"/>
      <c r="N47" s="1513"/>
      <c r="O47" s="789"/>
      <c r="P47" s="1517"/>
    </row>
    <row r="48" spans="1:16">
      <c r="A48" s="51">
        <v>38322</v>
      </c>
      <c r="B48" s="52">
        <v>1193.8868413903062</v>
      </c>
      <c r="C48" s="48"/>
      <c r="D48" s="48"/>
      <c r="J48" s="1400"/>
      <c r="N48" s="1513"/>
      <c r="O48" s="789"/>
      <c r="P48" s="1517"/>
    </row>
    <row r="49" spans="1:18">
      <c r="A49" s="51">
        <v>38200</v>
      </c>
      <c r="B49" s="52">
        <v>1249.9654539633109</v>
      </c>
      <c r="C49" s="48"/>
      <c r="D49" s="48"/>
      <c r="F49" s="793"/>
      <c r="N49" s="1513"/>
      <c r="O49" s="789"/>
      <c r="P49" s="1517"/>
    </row>
    <row r="50" spans="1:18">
      <c r="A50" s="51">
        <v>38412</v>
      </c>
      <c r="B50" s="52">
        <v>1367.1481407987467</v>
      </c>
      <c r="C50" s="48"/>
      <c r="D50" s="48"/>
      <c r="N50" s="1513"/>
      <c r="O50" s="789"/>
    </row>
    <row r="51" spans="1:18">
      <c r="A51" s="51">
        <v>38473</v>
      </c>
      <c r="B51" s="52">
        <v>1587.5941694008673</v>
      </c>
      <c r="C51" s="48"/>
      <c r="D51" s="48"/>
      <c r="N51" s="1513"/>
      <c r="O51" s="789"/>
    </row>
    <row r="52" spans="1:18">
      <c r="A52" s="51">
        <v>38657</v>
      </c>
      <c r="B52" s="52">
        <v>1560.8080367186633</v>
      </c>
      <c r="C52" s="48"/>
      <c r="D52" s="48"/>
      <c r="N52" s="1513"/>
      <c r="O52" s="147"/>
      <c r="P52" s="1518"/>
    </row>
    <row r="53" spans="1:18">
      <c r="A53" s="51">
        <v>38718</v>
      </c>
      <c r="B53" s="52">
        <v>1597.9797249866299</v>
      </c>
      <c r="C53" s="48"/>
      <c r="D53" s="48"/>
      <c r="L53" s="1519"/>
      <c r="N53" s="1513"/>
      <c r="O53" s="147"/>
      <c r="P53" s="296"/>
    </row>
    <row r="54" spans="1:18">
      <c r="A54" s="51">
        <v>38838</v>
      </c>
      <c r="B54" s="52">
        <v>1581.0495751754065</v>
      </c>
      <c r="C54" s="48"/>
      <c r="D54" s="48"/>
      <c r="N54" s="296"/>
      <c r="O54" s="296"/>
      <c r="P54" s="296"/>
      <c r="R54" s="1520"/>
    </row>
    <row r="55" spans="1:18">
      <c r="A55" s="51">
        <v>38869</v>
      </c>
      <c r="B55" s="52">
        <v>1443.0509690023268</v>
      </c>
      <c r="C55" s="48"/>
      <c r="D55" s="48"/>
    </row>
    <row r="56" spans="1:18">
      <c r="A56" s="51">
        <v>38899</v>
      </c>
      <c r="B56" s="52">
        <v>1490.2672499688781</v>
      </c>
      <c r="C56" s="48"/>
      <c r="D56" s="48"/>
    </row>
    <row r="57" spans="1:18">
      <c r="A57" s="51">
        <v>38899</v>
      </c>
      <c r="B57" s="52">
        <v>1420.8046789878463</v>
      </c>
      <c r="C57" s="48"/>
      <c r="D57" s="48"/>
    </row>
    <row r="58" spans="1:18">
      <c r="A58" s="51">
        <v>38961</v>
      </c>
      <c r="B58" s="52">
        <v>1379.5279328231209</v>
      </c>
      <c r="C58" s="48"/>
      <c r="D58" s="48"/>
    </row>
    <row r="59" spans="1:18">
      <c r="A59" s="51">
        <v>38961</v>
      </c>
      <c r="B59" s="52">
        <v>1896.2656688109241</v>
      </c>
      <c r="C59" s="48"/>
      <c r="D59" s="48"/>
    </row>
    <row r="60" spans="1:18">
      <c r="A60" s="51">
        <v>39142</v>
      </c>
      <c r="B60" s="52">
        <v>1564.1363013658977</v>
      </c>
      <c r="C60" s="48"/>
      <c r="D60" s="48"/>
    </row>
    <row r="61" spans="1:18">
      <c r="A61" s="51">
        <v>39142</v>
      </c>
      <c r="B61" s="52">
        <v>1648.9388719218805</v>
      </c>
      <c r="C61" s="48"/>
      <c r="D61" s="48"/>
    </row>
    <row r="62" spans="1:18">
      <c r="A62" s="51">
        <v>39142</v>
      </c>
      <c r="B62" s="52">
        <v>1395.45493553232</v>
      </c>
      <c r="C62" s="48"/>
      <c r="D62" s="48"/>
    </row>
    <row r="63" spans="1:18">
      <c r="A63" s="51">
        <v>39173</v>
      </c>
      <c r="B63" s="52">
        <v>1428.1641985550036</v>
      </c>
      <c r="C63" s="48"/>
      <c r="D63" s="48"/>
    </row>
    <row r="64" spans="1:18">
      <c r="A64" s="51">
        <v>39203</v>
      </c>
      <c r="B64" s="52">
        <v>1241.755881006477</v>
      </c>
      <c r="C64" s="48"/>
      <c r="D64" s="48"/>
    </row>
    <row r="65" spans="1:5">
      <c r="A65" s="51">
        <v>39234</v>
      </c>
      <c r="B65" s="52">
        <v>1702.9245885663324</v>
      </c>
      <c r="C65" s="48"/>
      <c r="D65" s="48"/>
    </row>
    <row r="66" spans="1:5">
      <c r="A66" s="51">
        <v>39234</v>
      </c>
      <c r="B66" s="52">
        <v>1892.6746895690799</v>
      </c>
      <c r="C66" s="48"/>
      <c r="D66" s="48"/>
    </row>
    <row r="67" spans="1:5">
      <c r="A67" s="51">
        <v>39234</v>
      </c>
      <c r="B67" s="52">
        <v>1600.4930343668536</v>
      </c>
      <c r="C67" s="48"/>
      <c r="D67" s="48"/>
    </row>
    <row r="68" spans="1:5">
      <c r="A68" s="51">
        <v>39234</v>
      </c>
      <c r="B68" s="52">
        <v>1418.5957307784936</v>
      </c>
      <c r="C68" s="48"/>
      <c r="D68" s="48"/>
    </row>
    <row r="69" spans="1:5">
      <c r="A69" s="51">
        <v>39264</v>
      </c>
      <c r="B69" s="52">
        <v>1874.7014671317377</v>
      </c>
      <c r="C69" s="48"/>
      <c r="D69" s="48"/>
      <c r="E69" s="793"/>
    </row>
    <row r="70" spans="1:5">
      <c r="A70" s="51">
        <v>39295</v>
      </c>
      <c r="B70" s="52">
        <v>2410.2536987607255</v>
      </c>
      <c r="C70" s="48"/>
      <c r="D70" s="48"/>
    </row>
    <row r="71" spans="1:5">
      <c r="A71" s="51">
        <v>39326</v>
      </c>
      <c r="B71" s="52">
        <v>1678.7602657444995</v>
      </c>
      <c r="C71" s="48"/>
      <c r="D71" s="48"/>
    </row>
    <row r="72" spans="1:5">
      <c r="A72" s="51">
        <v>39326</v>
      </c>
      <c r="B72" s="52">
        <v>1699.1088750262509</v>
      </c>
      <c r="C72" s="48"/>
      <c r="D72" s="48"/>
    </row>
    <row r="73" spans="1:5">
      <c r="A73" s="51">
        <v>39356</v>
      </c>
      <c r="B73" s="52">
        <v>1778.1490098656811</v>
      </c>
      <c r="C73" s="48"/>
      <c r="D73" s="48"/>
    </row>
    <row r="74" spans="1:5">
      <c r="A74" s="51">
        <v>39356</v>
      </c>
      <c r="B74" s="52">
        <v>1852.5065870336862</v>
      </c>
      <c r="C74" s="48"/>
      <c r="D74" s="48"/>
    </row>
    <row r="75" spans="1:5">
      <c r="A75" s="51">
        <v>39387</v>
      </c>
      <c r="B75" s="52">
        <v>1864.0770730405604</v>
      </c>
      <c r="C75" s="48"/>
      <c r="D75" s="48"/>
    </row>
    <row r="76" spans="1:5">
      <c r="A76" s="51">
        <v>39417</v>
      </c>
      <c r="B76" s="52">
        <v>1651.8754810553207</v>
      </c>
      <c r="C76" s="48"/>
      <c r="D76" s="48"/>
    </row>
    <row r="77" spans="1:5">
      <c r="A77" s="51">
        <v>39448</v>
      </c>
      <c r="B77" s="52">
        <v>2089.4067576283114</v>
      </c>
      <c r="C77" s="48"/>
      <c r="D77" s="48"/>
    </row>
    <row r="78" spans="1:5">
      <c r="A78" s="51">
        <v>39448</v>
      </c>
      <c r="B78" s="52">
        <v>1584.8048829098234</v>
      </c>
      <c r="C78" s="48"/>
      <c r="D78" s="48"/>
    </row>
    <row r="79" spans="1:5">
      <c r="A79" s="51">
        <v>39479</v>
      </c>
      <c r="B79" s="52">
        <v>1774.5736284202928</v>
      </c>
      <c r="C79" s="48"/>
      <c r="D79" s="48"/>
    </row>
    <row r="80" spans="1:5">
      <c r="A80" s="51">
        <v>39508</v>
      </c>
      <c r="B80" s="52">
        <v>1685.380164229608</v>
      </c>
      <c r="C80" s="48"/>
      <c r="D80" s="48"/>
    </row>
    <row r="81" spans="1:5">
      <c r="A81" s="51">
        <v>39539</v>
      </c>
      <c r="B81" s="52">
        <v>2226.7988575775635</v>
      </c>
      <c r="C81" s="48"/>
      <c r="D81" s="48"/>
    </row>
    <row r="82" spans="1:5">
      <c r="A82" s="51">
        <v>39539</v>
      </c>
      <c r="B82" s="52">
        <v>2523.5704144147185</v>
      </c>
      <c r="C82" s="48"/>
      <c r="D82" s="48"/>
    </row>
    <row r="83" spans="1:5">
      <c r="A83" s="51">
        <v>39600</v>
      </c>
      <c r="B83" s="52">
        <v>2056.7318665467392</v>
      </c>
      <c r="C83" s="48"/>
      <c r="D83" s="48"/>
    </row>
    <row r="84" spans="1:5">
      <c r="A84" s="51">
        <v>39661</v>
      </c>
      <c r="B84" s="52">
        <v>1920.6568059899839</v>
      </c>
      <c r="C84" s="48"/>
      <c r="D84" s="48"/>
    </row>
    <row r="85" spans="1:5">
      <c r="A85" s="51">
        <v>39722</v>
      </c>
      <c r="B85" s="52">
        <v>1829.8526129120141</v>
      </c>
      <c r="C85" s="48"/>
      <c r="D85" s="48"/>
    </row>
    <row r="86" spans="1:5">
      <c r="A86" s="51">
        <v>39753</v>
      </c>
      <c r="B86" s="52">
        <v>1857.273264587428</v>
      </c>
      <c r="C86" s="48"/>
      <c r="D86" s="48"/>
      <c r="E86" s="793"/>
    </row>
    <row r="87" spans="1:5">
      <c r="A87" s="51">
        <v>39753</v>
      </c>
      <c r="B87" s="52">
        <v>1381.1483005480677</v>
      </c>
      <c r="C87" s="48"/>
      <c r="D87" s="48"/>
    </row>
    <row r="88" spans="1:5">
      <c r="A88" s="51">
        <v>39783</v>
      </c>
      <c r="B88" s="52">
        <v>2104.9835750096427</v>
      </c>
      <c r="C88" s="48"/>
      <c r="D88" s="48"/>
    </row>
    <row r="89" spans="1:5">
      <c r="A89" s="51">
        <v>39845</v>
      </c>
      <c r="B89" s="52">
        <v>1495.7512048165918</v>
      </c>
      <c r="C89" s="48"/>
      <c r="D89" s="48"/>
    </row>
    <row r="90" spans="1:5">
      <c r="A90" s="51">
        <v>39873</v>
      </c>
      <c r="B90" s="52">
        <v>1736.1085903979504</v>
      </c>
      <c r="C90" s="48"/>
      <c r="D90" s="48"/>
    </row>
    <row r="91" spans="1:5">
      <c r="A91" s="51">
        <v>39912</v>
      </c>
      <c r="B91" s="52">
        <v>1336.7876750846467</v>
      </c>
      <c r="C91" s="48"/>
      <c r="D91" s="48"/>
    </row>
    <row r="92" spans="1:5">
      <c r="A92" s="51">
        <v>39934</v>
      </c>
      <c r="B92" s="52">
        <v>1622.7549993784035</v>
      </c>
      <c r="C92" s="48"/>
      <c r="D92" s="48"/>
    </row>
    <row r="93" spans="1:5">
      <c r="A93" s="51">
        <v>39965</v>
      </c>
      <c r="B93" s="52">
        <v>1782.621142655209</v>
      </c>
      <c r="C93" s="48"/>
      <c r="D93" s="48"/>
    </row>
    <row r="94" spans="1:5">
      <c r="A94" s="51">
        <v>39995</v>
      </c>
      <c r="B94" s="52">
        <v>1965.5945215200938</v>
      </c>
      <c r="C94" s="48"/>
      <c r="D94" s="48"/>
    </row>
    <row r="95" spans="1:5">
      <c r="A95" s="51">
        <v>39995</v>
      </c>
      <c r="B95" s="52">
        <v>2043.2582079891156</v>
      </c>
      <c r="C95" s="48"/>
      <c r="D95" s="48"/>
    </row>
    <row r="96" spans="1:5">
      <c r="A96" s="51">
        <v>40026</v>
      </c>
      <c r="B96" s="52">
        <v>1662.6109955814507</v>
      </c>
      <c r="C96" s="48"/>
      <c r="D96" s="48"/>
    </row>
    <row r="97" spans="1:4">
      <c r="A97" s="51">
        <v>40057</v>
      </c>
      <c r="B97" s="52">
        <v>2038.1851579723266</v>
      </c>
      <c r="C97" s="48"/>
      <c r="D97" s="48"/>
    </row>
    <row r="98" spans="1:4">
      <c r="A98" s="51">
        <v>40087</v>
      </c>
      <c r="B98" s="52">
        <v>1931.1958265222688</v>
      </c>
      <c r="C98" s="48"/>
      <c r="D98" s="48"/>
    </row>
    <row r="99" spans="1:4">
      <c r="A99" s="51">
        <v>40148</v>
      </c>
      <c r="B99" s="52">
        <v>1985.8479865720008</v>
      </c>
      <c r="C99" s="48"/>
      <c r="D99" s="48"/>
    </row>
    <row r="100" spans="1:4">
      <c r="A100" s="51">
        <v>40179</v>
      </c>
      <c r="B100" s="52">
        <v>2420.8276481011976</v>
      </c>
      <c r="C100" s="48"/>
      <c r="D100" s="48"/>
    </row>
    <row r="101" spans="1:4">
      <c r="A101" s="51">
        <v>40179</v>
      </c>
      <c r="B101" s="52">
        <v>1857.2966611554848</v>
      </c>
      <c r="C101" s="48"/>
      <c r="D101" s="48"/>
    </row>
    <row r="102" spans="1:4">
      <c r="A102" s="51">
        <v>40238</v>
      </c>
      <c r="B102" s="52">
        <v>1856.5813048898599</v>
      </c>
      <c r="C102" s="48"/>
      <c r="D102" s="48"/>
    </row>
    <row r="103" spans="1:4">
      <c r="A103" s="51">
        <v>40330</v>
      </c>
      <c r="B103" s="52">
        <v>1464.9523631503346</v>
      </c>
      <c r="C103" s="48"/>
      <c r="D103" s="48"/>
    </row>
    <row r="104" spans="1:4">
      <c r="A104" s="51">
        <v>40360</v>
      </c>
      <c r="B104" s="52">
        <v>1847.2668577167049</v>
      </c>
      <c r="C104" s="48"/>
      <c r="D104" s="48"/>
    </row>
    <row r="105" spans="1:4">
      <c r="A105" s="51">
        <v>40360</v>
      </c>
      <c r="B105" s="52">
        <v>1723.7481185738561</v>
      </c>
      <c r="C105" s="48"/>
      <c r="D105" s="48"/>
    </row>
    <row r="106" spans="1:4">
      <c r="A106" s="51">
        <v>40360</v>
      </c>
      <c r="B106" s="52">
        <v>1888.3172323326316</v>
      </c>
      <c r="C106" s="48"/>
      <c r="D106" s="48"/>
    </row>
    <row r="107" spans="1:4">
      <c r="A107" s="51">
        <v>40391</v>
      </c>
      <c r="B107" s="52">
        <v>1649.4382024208478</v>
      </c>
      <c r="C107" s="48"/>
      <c r="D107" s="48"/>
    </row>
    <row r="108" spans="1:4">
      <c r="A108" s="51">
        <v>40452</v>
      </c>
      <c r="B108" s="52">
        <v>1515.4515456669556</v>
      </c>
      <c r="C108" s="48"/>
      <c r="D108" s="48"/>
    </row>
    <row r="109" spans="1:4">
      <c r="A109" s="51">
        <v>40452</v>
      </c>
      <c r="B109" s="52">
        <v>1448.5933892404723</v>
      </c>
      <c r="C109" s="48"/>
      <c r="D109" s="48"/>
    </row>
    <row r="110" spans="1:4">
      <c r="A110" s="51">
        <v>40575</v>
      </c>
      <c r="B110" s="52">
        <v>1490.0821276182094</v>
      </c>
      <c r="C110" s="48"/>
      <c r="D110" s="48"/>
    </row>
    <row r="111" spans="1:4">
      <c r="A111" s="51">
        <v>40575</v>
      </c>
      <c r="B111" s="52">
        <v>1814.6760413829945</v>
      </c>
      <c r="C111" s="48"/>
      <c r="D111" s="48"/>
    </row>
    <row r="112" spans="1:4">
      <c r="A112" s="51">
        <v>40603</v>
      </c>
      <c r="B112" s="52">
        <v>1421.607817557832</v>
      </c>
      <c r="C112" s="48"/>
      <c r="D112" s="48"/>
    </row>
    <row r="113" spans="1:4">
      <c r="A113" s="51">
        <v>40694</v>
      </c>
      <c r="B113" s="52">
        <v>1360.0793210603265</v>
      </c>
      <c r="C113" s="48"/>
      <c r="D113" s="48"/>
    </row>
    <row r="114" spans="1:4">
      <c r="A114" s="51">
        <v>40664</v>
      </c>
      <c r="B114" s="52">
        <v>2014.9323274967805</v>
      </c>
      <c r="C114" s="48"/>
      <c r="D114" s="48"/>
    </row>
    <row r="115" spans="1:4">
      <c r="A115" s="51">
        <v>40695</v>
      </c>
      <c r="B115" s="52">
        <v>1447.6550600388914</v>
      </c>
      <c r="C115" s="48"/>
      <c r="D115" s="48"/>
    </row>
    <row r="116" spans="1:4">
      <c r="A116" s="51">
        <v>40756</v>
      </c>
      <c r="B116" s="52">
        <v>2002.0314285018187</v>
      </c>
      <c r="C116" s="48"/>
      <c r="D116" s="48"/>
    </row>
    <row r="117" spans="1:4">
      <c r="A117" s="51">
        <v>40787</v>
      </c>
      <c r="B117" s="52">
        <v>2001.0172590092493</v>
      </c>
      <c r="C117" s="48"/>
      <c r="D117" s="48"/>
    </row>
    <row r="118" spans="1:4">
      <c r="A118" s="51">
        <v>40787</v>
      </c>
      <c r="B118" s="52">
        <v>1550.7883757321683</v>
      </c>
      <c r="C118" s="48"/>
      <c r="D118" s="48"/>
    </row>
    <row r="119" spans="1:4">
      <c r="A119" s="51">
        <v>40817</v>
      </c>
      <c r="B119" s="52">
        <v>1607.1453397901889</v>
      </c>
      <c r="C119" s="48"/>
      <c r="D119" s="48"/>
    </row>
    <row r="120" spans="1:4">
      <c r="A120" s="51">
        <v>40817</v>
      </c>
      <c r="B120" s="52">
        <v>1170.0018073672577</v>
      </c>
      <c r="C120" s="48"/>
      <c r="D120" s="48"/>
    </row>
    <row r="121" spans="1:4">
      <c r="A121" s="51">
        <v>40848</v>
      </c>
      <c r="B121" s="52">
        <v>1611.125398228387</v>
      </c>
      <c r="C121" s="48"/>
      <c r="D121" s="48"/>
    </row>
    <row r="122" spans="1:4">
      <c r="A122" s="51">
        <v>40878</v>
      </c>
      <c r="B122" s="52">
        <v>1231.7012728558377</v>
      </c>
      <c r="C122" s="48"/>
      <c r="D122" s="87"/>
    </row>
    <row r="123" spans="1:4">
      <c r="A123" s="51">
        <v>40909</v>
      </c>
      <c r="B123" s="52">
        <v>1789.4189819552053</v>
      </c>
      <c r="C123" s="48"/>
      <c r="D123" s="87"/>
    </row>
    <row r="124" spans="1:4">
      <c r="A124" s="51">
        <v>40909</v>
      </c>
      <c r="B124" s="52">
        <v>1196.0314812252625</v>
      </c>
      <c r="C124" s="48"/>
      <c r="D124" s="87"/>
    </row>
    <row r="125" spans="1:4">
      <c r="A125" s="51">
        <v>40940</v>
      </c>
      <c r="B125" s="52">
        <v>1348.0301277579165</v>
      </c>
      <c r="C125" s="48"/>
      <c r="D125" s="87"/>
    </row>
    <row r="126" spans="1:4">
      <c r="A126" s="51">
        <v>40940</v>
      </c>
      <c r="B126" s="52">
        <v>1147.1574196219724</v>
      </c>
      <c r="C126" s="48"/>
      <c r="D126" s="87"/>
    </row>
    <row r="127" spans="1:4">
      <c r="A127" s="51">
        <v>41183</v>
      </c>
      <c r="B127" s="52">
        <v>1367.3538638595874</v>
      </c>
      <c r="C127" s="48"/>
      <c r="D127" s="87"/>
    </row>
    <row r="128" spans="1:4">
      <c r="A128" s="51">
        <v>41291</v>
      </c>
      <c r="B128" s="52">
        <v>1369.181714685388</v>
      </c>
      <c r="C128" s="48"/>
      <c r="D128" s="87"/>
    </row>
    <row r="129" spans="1:4">
      <c r="A129" s="51">
        <v>41275</v>
      </c>
      <c r="B129" s="52">
        <v>1513.9136339420149</v>
      </c>
      <c r="C129" s="48"/>
      <c r="D129" s="87"/>
    </row>
    <row r="130" spans="1:4">
      <c r="A130" s="51">
        <v>41395</v>
      </c>
      <c r="B130" s="52">
        <v>1452.1143388629057</v>
      </c>
      <c r="C130" s="48"/>
      <c r="D130" s="87"/>
    </row>
    <row r="131" spans="1:4">
      <c r="A131" s="51">
        <v>41395</v>
      </c>
      <c r="B131" s="52">
        <v>1283.8490621828853</v>
      </c>
      <c r="C131" s="48"/>
      <c r="D131" s="87"/>
    </row>
    <row r="132" spans="1:4">
      <c r="A132" s="51">
        <v>41456</v>
      </c>
      <c r="B132" s="52">
        <v>1326.7041919183303</v>
      </c>
      <c r="C132" s="48"/>
      <c r="D132" s="87"/>
    </row>
    <row r="133" spans="1:4">
      <c r="A133" s="51">
        <v>41579</v>
      </c>
      <c r="B133" s="52">
        <v>1539.6954914649452</v>
      </c>
      <c r="C133" s="48"/>
      <c r="D133" s="87"/>
    </row>
    <row r="134" spans="1:4">
      <c r="A134" s="51">
        <v>41609</v>
      </c>
      <c r="B134" s="52">
        <v>1064.6377327606176</v>
      </c>
      <c r="C134" s="48"/>
      <c r="D134" s="87"/>
    </row>
    <row r="135" spans="1:4">
      <c r="A135" s="51">
        <v>41609</v>
      </c>
      <c r="B135" s="52">
        <v>1455.1288887531089</v>
      </c>
      <c r="C135" s="48"/>
      <c r="D135" s="87"/>
    </row>
    <row r="136" spans="1:4">
      <c r="A136" s="51">
        <v>41609</v>
      </c>
      <c r="B136" s="52">
        <v>1725.1902756359025</v>
      </c>
      <c r="C136" s="48"/>
      <c r="D136" s="87"/>
    </row>
    <row r="137" spans="1:4">
      <c r="A137" s="51">
        <v>41609</v>
      </c>
      <c r="B137" s="52">
        <v>1194.1095103724508</v>
      </c>
      <c r="C137" s="48"/>
      <c r="D137" s="87"/>
    </row>
    <row r="138" spans="1:4">
      <c r="A138" s="51">
        <v>41640</v>
      </c>
      <c r="B138" s="52">
        <v>1065.1174462856336</v>
      </c>
      <c r="C138" s="48"/>
      <c r="D138" s="87"/>
    </row>
    <row r="139" spans="1:4">
      <c r="A139" s="51">
        <v>41699</v>
      </c>
      <c r="B139" s="52">
        <v>998.88528863644012</v>
      </c>
      <c r="C139" s="48"/>
      <c r="D139" s="87"/>
    </row>
    <row r="140" spans="1:4">
      <c r="A140" s="51">
        <v>41730</v>
      </c>
      <c r="B140" s="52">
        <v>1144.9823663478739</v>
      </c>
      <c r="C140" s="48"/>
      <c r="D140" s="87"/>
    </row>
    <row r="141" spans="1:4">
      <c r="A141" s="51">
        <v>41760</v>
      </c>
      <c r="B141" s="52">
        <v>1406.9014314686322</v>
      </c>
      <c r="C141" s="48"/>
      <c r="D141" s="87"/>
    </row>
    <row r="142" spans="1:4">
      <c r="A142" s="51">
        <v>41791</v>
      </c>
      <c r="B142" s="52">
        <v>1091.9194138899345</v>
      </c>
      <c r="C142" s="48"/>
      <c r="D142" s="87"/>
    </row>
    <row r="143" spans="1:4">
      <c r="A143" s="51">
        <v>41821</v>
      </c>
      <c r="B143" s="52">
        <v>1274.4290805844869</v>
      </c>
      <c r="C143" s="48"/>
      <c r="D143" s="87"/>
    </row>
    <row r="144" spans="1:4">
      <c r="A144" s="51">
        <v>41974</v>
      </c>
      <c r="B144" s="52">
        <v>1324.8623456281084</v>
      </c>
      <c r="C144" s="48"/>
      <c r="D144" s="87"/>
    </row>
    <row r="145" spans="1:4">
      <c r="A145" s="51">
        <v>42005</v>
      </c>
      <c r="B145" s="52">
        <v>1351.5676062892258</v>
      </c>
      <c r="C145" s="48"/>
      <c r="D145" s="87"/>
    </row>
    <row r="146" spans="1:4">
      <c r="A146" s="51">
        <v>42248</v>
      </c>
      <c r="B146" s="52">
        <v>1457.3500121539382</v>
      </c>
      <c r="C146" s="48"/>
      <c r="D146" s="87"/>
    </row>
    <row r="147" spans="1:4">
      <c r="A147" s="53">
        <v>42552</v>
      </c>
      <c r="B147" s="54">
        <v>984.6207505904863</v>
      </c>
      <c r="C147" s="48"/>
      <c r="D147" s="87"/>
    </row>
    <row r="148" spans="1:4">
      <c r="A148" s="107"/>
      <c r="C148" s="9"/>
      <c r="D148" s="9"/>
    </row>
  </sheetData>
  <mergeCells count="6">
    <mergeCell ref="D25:E25"/>
    <mergeCell ref="F25:G25"/>
    <mergeCell ref="H25:I25"/>
    <mergeCell ref="D24:E24"/>
    <mergeCell ref="F24:G24"/>
    <mergeCell ref="H24:I24"/>
  </mergeCells>
  <pageMargins left="0.75" right="0.75" top="1" bottom="1" header="0.5" footer="0.5"/>
  <pageSetup orientation="portrait" r:id="rId1"/>
  <headerFooter alignWithMargins="0"/>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6">
    <tabColor theme="2" tint="-9.9978637043366805E-2"/>
  </sheetPr>
  <dimension ref="A1:P1188"/>
  <sheetViews>
    <sheetView zoomScale="75" zoomScaleNormal="75" workbookViewId="0">
      <selection activeCell="Q33" sqref="Q33"/>
    </sheetView>
  </sheetViews>
  <sheetFormatPr defaultColWidth="8.6640625" defaultRowHeight="13.2"/>
  <cols>
    <col min="1" max="1" width="10.77734375" style="8" customWidth="1"/>
    <col min="2" max="4" width="9.44140625" style="598" bestFit="1" customWidth="1"/>
    <col min="5" max="5" width="10.33203125" style="598" bestFit="1" customWidth="1"/>
    <col min="6" max="8" width="9.44140625" style="598" bestFit="1" customWidth="1"/>
    <col min="9" max="9" width="5" style="598" bestFit="1" customWidth="1"/>
    <col min="10" max="11" width="10" style="8" bestFit="1" customWidth="1"/>
    <col min="12" max="12" width="11.109375" style="8" bestFit="1" customWidth="1"/>
    <col min="13" max="14" width="10" style="8" bestFit="1" customWidth="1"/>
    <col min="15" max="16384" width="8.6640625" style="598"/>
  </cols>
  <sheetData>
    <row r="1" spans="1:1" ht="14.4">
      <c r="A1" s="597" t="s">
        <v>498</v>
      </c>
    </row>
    <row r="2" spans="1:1">
      <c r="A2" s="596"/>
    </row>
    <row r="3" spans="1:1">
      <c r="A3" s="596"/>
    </row>
    <row r="4" spans="1:1">
      <c r="A4" s="596"/>
    </row>
    <row r="5" spans="1:1">
      <c r="A5" s="596"/>
    </row>
    <row r="6" spans="1:1">
      <c r="A6" s="596"/>
    </row>
    <row r="7" spans="1:1">
      <c r="A7" s="596"/>
    </row>
    <row r="8" spans="1:1">
      <c r="A8" s="596"/>
    </row>
    <row r="9" spans="1:1">
      <c r="A9" s="596"/>
    </row>
    <row r="10" spans="1:1">
      <c r="A10" s="596"/>
    </row>
    <row r="11" spans="1:1">
      <c r="A11" s="596"/>
    </row>
    <row r="12" spans="1:1">
      <c r="A12" s="596"/>
    </row>
    <row r="13" spans="1:1">
      <c r="A13" s="596"/>
    </row>
    <row r="14" spans="1:1">
      <c r="A14" s="596"/>
    </row>
    <row r="15" spans="1:1">
      <c r="A15" s="596"/>
    </row>
    <row r="16" spans="1:1">
      <c r="A16" s="596"/>
    </row>
    <row r="17" spans="1:16">
      <c r="A17" s="596"/>
    </row>
    <row r="18" spans="1:16">
      <c r="A18" s="596"/>
    </row>
    <row r="19" spans="1:16">
      <c r="A19" s="704"/>
    </row>
    <row r="20" spans="1:16">
      <c r="A20" s="596"/>
    </row>
    <row r="22" spans="1:16">
      <c r="A22" s="1091" t="s">
        <v>785</v>
      </c>
      <c r="L22" s="1091" t="s">
        <v>785</v>
      </c>
    </row>
    <row r="23" spans="1:16">
      <c r="A23" s="664" t="s">
        <v>680</v>
      </c>
      <c r="L23" s="664" t="s">
        <v>680</v>
      </c>
    </row>
    <row r="24" spans="1:16">
      <c r="A24" s="1146"/>
      <c r="B24" s="83"/>
      <c r="C24" s="83"/>
      <c r="D24" s="83"/>
      <c r="E24" s="83"/>
      <c r="F24" s="83"/>
      <c r="G24" s="83"/>
      <c r="H24" s="83"/>
      <c r="I24" s="83"/>
      <c r="J24" s="83"/>
      <c r="K24" s="83"/>
      <c r="L24" s="83"/>
      <c r="M24" s="83"/>
      <c r="N24" s="83"/>
      <c r="O24" s="83"/>
      <c r="P24" s="83"/>
    </row>
    <row r="25" spans="1:16">
      <c r="A25" s="1146"/>
      <c r="B25" s="1157"/>
      <c r="C25" s="1157"/>
      <c r="D25" s="147"/>
      <c r="E25" s="147"/>
      <c r="F25" s="147"/>
      <c r="G25" s="147"/>
      <c r="H25" s="296"/>
      <c r="I25" s="296"/>
      <c r="J25" s="295"/>
      <c r="K25" s="295"/>
      <c r="L25" s="295"/>
    </row>
    <row r="26" spans="1:16">
      <c r="A26" s="1149"/>
      <c r="B26" s="301" t="s">
        <v>360</v>
      </c>
      <c r="C26" s="1145"/>
      <c r="D26" s="295"/>
      <c r="E26" s="295"/>
      <c r="F26" s="295"/>
      <c r="G26" s="295"/>
      <c r="H26" s="296"/>
      <c r="I26" s="296"/>
      <c r="J26" s="295"/>
      <c r="K26" s="295"/>
      <c r="L26" s="295"/>
    </row>
    <row r="27" spans="1:16">
      <c r="A27" s="1145" t="s">
        <v>511</v>
      </c>
      <c r="B27" s="250" t="s">
        <v>361</v>
      </c>
      <c r="C27" s="1145"/>
      <c r="D27" s="626"/>
      <c r="E27" s="295"/>
      <c r="F27" s="295"/>
      <c r="G27" s="295"/>
      <c r="H27" s="296"/>
      <c r="I27" s="296"/>
      <c r="J27" s="295"/>
      <c r="K27" s="295"/>
      <c r="L27" s="295"/>
      <c r="M27" s="1146"/>
      <c r="N27" s="1146"/>
      <c r="P27" s="247"/>
    </row>
    <row r="28" spans="1:16">
      <c r="A28" s="1145" t="s">
        <v>512</v>
      </c>
      <c r="B28" s="250" t="s">
        <v>0</v>
      </c>
      <c r="C28" s="1145"/>
      <c r="D28" s="147"/>
      <c r="E28" s="147"/>
      <c r="F28" s="147"/>
      <c r="G28" s="295"/>
      <c r="H28" s="296"/>
      <c r="I28" s="147"/>
      <c r="J28" s="147"/>
      <c r="K28" s="147"/>
      <c r="L28" s="147"/>
      <c r="M28" s="1157"/>
      <c r="N28" s="1157"/>
      <c r="P28" s="247"/>
    </row>
    <row r="29" spans="1:16">
      <c r="A29" s="1147" t="s">
        <v>513</v>
      </c>
      <c r="B29" s="585" t="s">
        <v>857</v>
      </c>
      <c r="C29" s="1145"/>
      <c r="D29" s="147"/>
      <c r="E29" s="147"/>
      <c r="F29" s="147"/>
      <c r="G29" s="295"/>
      <c r="H29" s="296"/>
      <c r="I29" s="1510"/>
      <c r="J29" s="295"/>
      <c r="K29" s="295"/>
      <c r="L29" s="295"/>
      <c r="M29" s="1146"/>
      <c r="N29" s="1146"/>
    </row>
    <row r="30" spans="1:16">
      <c r="A30" s="1145">
        <v>1982</v>
      </c>
      <c r="B30" s="648"/>
      <c r="C30" s="796"/>
      <c r="D30" s="295"/>
      <c r="E30" s="650"/>
      <c r="F30" s="295"/>
      <c r="G30" s="593"/>
      <c r="H30" s="296"/>
      <c r="I30" s="296"/>
      <c r="J30" s="650"/>
      <c r="K30" s="650"/>
      <c r="L30" s="650"/>
      <c r="M30" s="650"/>
      <c r="N30" s="650"/>
    </row>
    <row r="31" spans="1:16">
      <c r="A31" s="1145">
        <v>1983</v>
      </c>
      <c r="B31" s="648">
        <v>4804.0606154491834</v>
      </c>
      <c r="C31" s="796"/>
      <c r="D31" s="295"/>
      <c r="E31" s="650"/>
      <c r="F31" s="295"/>
      <c r="G31" s="593"/>
      <c r="H31" s="296"/>
      <c r="I31" s="296"/>
      <c r="J31" s="650"/>
      <c r="K31" s="650"/>
      <c r="L31" s="650"/>
      <c r="M31" s="650"/>
      <c r="N31" s="650"/>
    </row>
    <row r="32" spans="1:16">
      <c r="A32" s="1145">
        <v>1984</v>
      </c>
      <c r="B32" s="648"/>
      <c r="C32" s="796"/>
      <c r="D32" s="295"/>
      <c r="E32" s="650"/>
      <c r="F32" s="295"/>
      <c r="G32" s="593"/>
      <c r="H32" s="296"/>
      <c r="I32" s="296"/>
      <c r="J32" s="650"/>
      <c r="K32" s="650"/>
      <c r="L32" s="650"/>
      <c r="M32" s="650"/>
      <c r="N32" s="650"/>
    </row>
    <row r="33" spans="1:14">
      <c r="A33" s="1145">
        <v>1985</v>
      </c>
      <c r="B33" s="648">
        <v>3678.5148773965525</v>
      </c>
      <c r="C33" s="796">
        <v>1985</v>
      </c>
      <c r="D33" s="295"/>
      <c r="E33" s="650"/>
      <c r="F33" s="295"/>
      <c r="G33" s="593"/>
      <c r="H33" s="296"/>
      <c r="I33" s="296"/>
      <c r="J33" s="650"/>
      <c r="K33" s="650"/>
      <c r="L33" s="650"/>
      <c r="M33" s="650"/>
      <c r="N33" s="650"/>
    </row>
    <row r="34" spans="1:14">
      <c r="A34" s="1145">
        <v>1986</v>
      </c>
      <c r="B34" s="648"/>
      <c r="C34" s="796"/>
      <c r="D34" s="295"/>
      <c r="E34" s="650"/>
      <c r="F34" s="295"/>
      <c r="G34" s="593"/>
      <c r="H34" s="296"/>
      <c r="I34" s="296"/>
      <c r="J34" s="650"/>
      <c r="K34" s="650"/>
      <c r="L34" s="650"/>
      <c r="M34" s="650"/>
      <c r="N34" s="650"/>
    </row>
    <row r="35" spans="1:14">
      <c r="A35" s="1145">
        <v>1987</v>
      </c>
      <c r="B35" s="648"/>
      <c r="C35" s="796"/>
      <c r="D35" s="295"/>
      <c r="E35" s="650"/>
      <c r="F35" s="295"/>
      <c r="G35" s="593"/>
      <c r="H35" s="296"/>
      <c r="I35" s="296"/>
      <c r="J35" s="650"/>
      <c r="K35" s="650"/>
      <c r="L35" s="650"/>
      <c r="M35" s="650"/>
      <c r="N35" s="650"/>
    </row>
    <row r="36" spans="1:14">
      <c r="A36" s="1145">
        <v>1988</v>
      </c>
      <c r="B36" s="648"/>
      <c r="C36" s="796"/>
      <c r="D36" s="295"/>
      <c r="E36" s="650"/>
      <c r="F36" s="295"/>
      <c r="G36" s="593"/>
      <c r="H36" s="296"/>
      <c r="I36" s="296"/>
      <c r="J36" s="650"/>
      <c r="K36" s="650"/>
      <c r="L36" s="650"/>
      <c r="M36" s="650"/>
      <c r="N36" s="650"/>
    </row>
    <row r="37" spans="1:14">
      <c r="A37" s="1145">
        <v>1989</v>
      </c>
      <c r="B37" s="648"/>
      <c r="C37" s="796"/>
      <c r="D37" s="295"/>
      <c r="E37" s="650"/>
      <c r="F37" s="295"/>
      <c r="G37" s="593"/>
      <c r="H37" s="296"/>
      <c r="I37" s="296"/>
      <c r="J37" s="650"/>
      <c r="K37" s="650"/>
      <c r="L37" s="650"/>
      <c r="M37" s="650"/>
      <c r="N37" s="650"/>
    </row>
    <row r="38" spans="1:14">
      <c r="A38" s="1145">
        <v>1990</v>
      </c>
      <c r="B38" s="648">
        <v>3429.2101423144122</v>
      </c>
      <c r="C38" s="796">
        <v>1990</v>
      </c>
      <c r="D38" s="295"/>
      <c r="E38" s="650"/>
      <c r="F38" s="295"/>
      <c r="G38" s="593"/>
      <c r="H38" s="296"/>
      <c r="I38" s="296"/>
      <c r="J38" s="650"/>
      <c r="K38" s="650"/>
      <c r="L38" s="650"/>
      <c r="M38" s="650"/>
      <c r="N38" s="650"/>
    </row>
    <row r="39" spans="1:14">
      <c r="A39" s="1145">
        <v>1991</v>
      </c>
      <c r="B39" s="648"/>
      <c r="C39" s="796"/>
      <c r="D39" s="295"/>
      <c r="E39" s="650"/>
      <c r="F39" s="295"/>
      <c r="G39" s="593"/>
      <c r="H39" s="296"/>
      <c r="I39" s="296"/>
      <c r="J39" s="650"/>
      <c r="K39" s="650"/>
      <c r="L39" s="650"/>
      <c r="M39" s="650"/>
      <c r="N39" s="650"/>
    </row>
    <row r="40" spans="1:14">
      <c r="A40" s="1145">
        <v>1992</v>
      </c>
      <c r="B40" s="648"/>
      <c r="C40" s="796"/>
      <c r="D40" s="295"/>
      <c r="E40" s="650"/>
      <c r="F40" s="295"/>
      <c r="G40" s="593"/>
      <c r="H40" s="296"/>
      <c r="I40" s="296"/>
      <c r="J40" s="650"/>
      <c r="K40" s="650"/>
      <c r="L40" s="650"/>
      <c r="M40" s="650"/>
      <c r="N40" s="650"/>
    </row>
    <row r="41" spans="1:14">
      <c r="A41" s="1145">
        <v>1993</v>
      </c>
      <c r="B41" s="648"/>
      <c r="C41" s="796"/>
      <c r="D41" s="295"/>
      <c r="E41" s="650"/>
      <c r="F41" s="295"/>
      <c r="G41" s="593"/>
      <c r="H41" s="296"/>
      <c r="I41" s="296"/>
      <c r="J41" s="650"/>
      <c r="K41" s="650"/>
      <c r="L41" s="650"/>
      <c r="M41" s="650"/>
      <c r="N41" s="650"/>
    </row>
    <row r="42" spans="1:14">
      <c r="A42" s="1145">
        <v>1994</v>
      </c>
      <c r="B42" s="648">
        <v>2184.2083823469511</v>
      </c>
      <c r="C42" s="796"/>
      <c r="D42" s="295"/>
      <c r="E42" s="650"/>
      <c r="F42" s="295"/>
      <c r="G42" s="593"/>
      <c r="H42" s="296"/>
      <c r="I42" s="296"/>
      <c r="J42" s="650"/>
      <c r="K42" s="650"/>
      <c r="L42" s="650"/>
      <c r="M42" s="650"/>
      <c r="N42" s="650"/>
    </row>
    <row r="43" spans="1:14">
      <c r="A43" s="1145">
        <v>1995</v>
      </c>
      <c r="B43" s="648"/>
      <c r="C43" s="796">
        <v>1995</v>
      </c>
      <c r="D43" s="295"/>
      <c r="E43" s="650"/>
      <c r="F43" s="295"/>
      <c r="G43" s="593"/>
      <c r="H43" s="296"/>
      <c r="I43" s="296"/>
      <c r="J43" s="650"/>
      <c r="K43" s="650"/>
      <c r="L43" s="650"/>
      <c r="M43" s="650"/>
      <c r="N43" s="650"/>
    </row>
    <row r="44" spans="1:14">
      <c r="A44" s="1145">
        <v>1996</v>
      </c>
      <c r="B44" s="648"/>
      <c r="C44" s="796"/>
      <c r="D44" s="295"/>
      <c r="E44" s="650"/>
      <c r="F44" s="295"/>
      <c r="G44" s="593"/>
      <c r="H44" s="296"/>
      <c r="I44" s="296"/>
      <c r="J44" s="650"/>
      <c r="K44" s="650"/>
      <c r="L44" s="650"/>
      <c r="M44" s="650"/>
      <c r="N44" s="650"/>
    </row>
    <row r="45" spans="1:14">
      <c r="A45" s="1145">
        <v>1997</v>
      </c>
      <c r="B45" s="648"/>
      <c r="C45" s="796"/>
      <c r="D45" s="295"/>
      <c r="E45" s="650"/>
      <c r="F45" s="295"/>
      <c r="G45" s="593"/>
      <c r="H45" s="296"/>
      <c r="I45" s="296"/>
      <c r="J45" s="650"/>
      <c r="K45" s="650"/>
      <c r="L45" s="650"/>
      <c r="M45" s="650"/>
      <c r="N45" s="650"/>
    </row>
    <row r="46" spans="1:14">
      <c r="A46" s="1145">
        <v>1998</v>
      </c>
      <c r="B46" s="648">
        <v>1646.042992011779</v>
      </c>
      <c r="C46" s="796"/>
      <c r="D46" s="295"/>
      <c r="E46" s="650"/>
      <c r="F46" s="295"/>
      <c r="G46" s="593"/>
      <c r="H46" s="296"/>
      <c r="I46" s="296"/>
      <c r="J46" s="650"/>
      <c r="K46" s="650"/>
      <c r="L46" s="650"/>
      <c r="M46" s="650"/>
      <c r="N46" s="650"/>
    </row>
    <row r="47" spans="1:14">
      <c r="A47" s="1145">
        <v>1999</v>
      </c>
      <c r="B47" s="648">
        <v>1934.7284745363995</v>
      </c>
      <c r="C47" s="796"/>
      <c r="D47" s="295"/>
      <c r="E47" s="650"/>
      <c r="F47" s="295"/>
      <c r="G47" s="593"/>
      <c r="H47" s="296"/>
      <c r="I47" s="296"/>
      <c r="J47" s="650"/>
      <c r="K47" s="650"/>
      <c r="L47" s="650"/>
      <c r="M47" s="650"/>
      <c r="N47" s="650"/>
    </row>
    <row r="48" spans="1:14">
      <c r="A48" s="1145">
        <v>2000</v>
      </c>
      <c r="B48" s="648">
        <v>1948.3887393774821</v>
      </c>
      <c r="C48" s="796">
        <v>2000</v>
      </c>
      <c r="D48" s="295"/>
      <c r="E48" s="650"/>
      <c r="F48" s="295"/>
      <c r="G48" s="593"/>
      <c r="H48" s="296"/>
      <c r="I48" s="296"/>
      <c r="J48" s="650"/>
      <c r="K48" s="650"/>
      <c r="L48" s="650"/>
      <c r="M48" s="650"/>
      <c r="N48" s="650"/>
    </row>
    <row r="49" spans="1:14">
      <c r="A49" s="1145">
        <v>2001</v>
      </c>
      <c r="B49" s="648">
        <v>1530.0047780742354</v>
      </c>
      <c r="C49" s="796"/>
      <c r="D49" s="295"/>
      <c r="E49" s="650"/>
      <c r="F49" s="295"/>
      <c r="G49" s="593"/>
      <c r="H49" s="296"/>
      <c r="I49" s="296"/>
      <c r="J49" s="650"/>
      <c r="K49" s="650"/>
      <c r="L49" s="650"/>
      <c r="M49" s="650"/>
      <c r="N49" s="650"/>
    </row>
    <row r="50" spans="1:14">
      <c r="A50" s="1145">
        <v>2002</v>
      </c>
      <c r="B50" s="648">
        <v>1788.6117894072966</v>
      </c>
      <c r="C50" s="796"/>
      <c r="D50" s="295"/>
      <c r="E50" s="650"/>
      <c r="F50" s="295"/>
      <c r="G50" s="593"/>
      <c r="H50" s="296"/>
      <c r="I50" s="296"/>
      <c r="J50" s="650"/>
      <c r="K50" s="650"/>
      <c r="L50" s="650"/>
      <c r="M50" s="650"/>
      <c r="N50" s="650"/>
    </row>
    <row r="51" spans="1:14">
      <c r="A51" s="1145">
        <v>2003</v>
      </c>
      <c r="B51" s="648">
        <v>1624.451754112582</v>
      </c>
      <c r="C51" s="796"/>
      <c r="D51" s="295"/>
      <c r="E51" s="650"/>
      <c r="F51" s="295"/>
      <c r="G51" s="593"/>
      <c r="H51" s="296"/>
      <c r="I51" s="296"/>
      <c r="J51" s="650"/>
      <c r="K51" s="650"/>
      <c r="L51" s="650"/>
      <c r="M51" s="650"/>
      <c r="N51" s="650"/>
    </row>
    <row r="52" spans="1:14">
      <c r="A52" s="1145">
        <v>2004</v>
      </c>
      <c r="B52" s="648">
        <v>1497.2564653678537</v>
      </c>
      <c r="C52" s="796"/>
      <c r="D52" s="295"/>
      <c r="E52" s="650"/>
      <c r="F52" s="295"/>
      <c r="G52" s="593"/>
      <c r="H52" s="296"/>
      <c r="I52" s="296"/>
      <c r="J52" s="650"/>
      <c r="K52" s="650"/>
      <c r="L52" s="650"/>
      <c r="M52" s="650"/>
      <c r="N52" s="650"/>
    </row>
    <row r="53" spans="1:14">
      <c r="A53" s="1145">
        <v>2005</v>
      </c>
      <c r="B53" s="648">
        <v>1758.1318182426219</v>
      </c>
      <c r="C53" s="796">
        <v>2005</v>
      </c>
      <c r="D53" s="295"/>
      <c r="E53" s="650"/>
      <c r="F53" s="295"/>
      <c r="G53" s="593"/>
      <c r="H53" s="296"/>
      <c r="I53" s="296"/>
      <c r="J53" s="650"/>
      <c r="K53" s="650"/>
      <c r="L53" s="650"/>
      <c r="M53" s="650"/>
      <c r="N53" s="650"/>
    </row>
    <row r="54" spans="1:14">
      <c r="A54" s="1145">
        <v>2006</v>
      </c>
      <c r="B54" s="648">
        <v>1962.314683115588</v>
      </c>
      <c r="C54" s="796"/>
      <c r="D54" s="295"/>
      <c r="E54" s="650"/>
      <c r="F54" s="295"/>
      <c r="G54" s="593"/>
      <c r="H54" s="296"/>
      <c r="I54" s="296"/>
      <c r="J54" s="650"/>
      <c r="K54" s="650"/>
      <c r="L54" s="650"/>
      <c r="M54" s="650"/>
      <c r="N54" s="650"/>
    </row>
    <row r="55" spans="1:14">
      <c r="A55" s="1145">
        <v>2007</v>
      </c>
      <c r="B55" s="648">
        <v>2158.9166538705799</v>
      </c>
      <c r="C55" s="796"/>
      <c r="D55" s="295"/>
      <c r="E55" s="650"/>
      <c r="F55" s="295"/>
      <c r="G55" s="593"/>
      <c r="H55" s="296"/>
      <c r="I55" s="296"/>
      <c r="J55" s="650"/>
      <c r="K55" s="650"/>
      <c r="L55" s="650"/>
      <c r="M55" s="650"/>
      <c r="N55" s="650"/>
    </row>
    <row r="56" spans="1:14">
      <c r="A56" s="1145">
        <v>2008</v>
      </c>
      <c r="B56" s="648">
        <v>2414.1443599212016</v>
      </c>
      <c r="C56" s="796"/>
      <c r="D56" s="295"/>
      <c r="E56" s="650"/>
      <c r="F56" s="295"/>
      <c r="G56" s="593"/>
      <c r="H56" s="296"/>
      <c r="I56" s="296"/>
      <c r="J56" s="650"/>
      <c r="K56" s="650"/>
      <c r="L56" s="650"/>
      <c r="M56" s="650"/>
      <c r="N56" s="650"/>
    </row>
    <row r="57" spans="1:14">
      <c r="A57" s="1145">
        <v>2009</v>
      </c>
      <c r="B57" s="648">
        <v>2643.0476754027345</v>
      </c>
      <c r="C57" s="796"/>
      <c r="D57" s="295"/>
      <c r="E57" s="650"/>
      <c r="F57" s="295"/>
      <c r="G57" s="593"/>
      <c r="H57" s="296"/>
      <c r="I57" s="296"/>
      <c r="J57" s="650"/>
      <c r="K57" s="650"/>
      <c r="L57" s="650"/>
      <c r="M57" s="650"/>
      <c r="N57" s="650"/>
    </row>
    <row r="58" spans="1:14">
      <c r="A58" s="1145">
        <v>2010</v>
      </c>
      <c r="B58" s="648">
        <v>2639.5335551355151</v>
      </c>
      <c r="C58" s="796">
        <v>2010</v>
      </c>
      <c r="D58" s="295"/>
      <c r="E58" s="650"/>
      <c r="F58" s="295"/>
      <c r="G58" s="593"/>
      <c r="H58" s="296"/>
      <c r="I58" s="296"/>
      <c r="J58" s="650"/>
      <c r="K58" s="650"/>
      <c r="L58" s="650"/>
      <c r="M58" s="650"/>
      <c r="N58" s="650"/>
    </row>
    <row r="59" spans="1:14">
      <c r="A59" s="1145">
        <v>2011</v>
      </c>
      <c r="B59" s="648">
        <v>2529.9630201758787</v>
      </c>
      <c r="C59" s="796"/>
      <c r="D59" s="295"/>
      <c r="E59" s="650"/>
      <c r="F59" s="295"/>
      <c r="G59" s="593"/>
      <c r="H59" s="296"/>
      <c r="I59" s="296"/>
      <c r="J59" s="650"/>
      <c r="K59" s="650"/>
      <c r="L59" s="650"/>
      <c r="M59" s="650"/>
      <c r="N59" s="650"/>
    </row>
    <row r="60" spans="1:14">
      <c r="A60" s="1145">
        <v>2012</v>
      </c>
      <c r="B60" s="648">
        <v>2284.7220025942938</v>
      </c>
      <c r="C60" s="796"/>
      <c r="D60" s="295"/>
      <c r="E60" s="650"/>
      <c r="F60" s="295"/>
      <c r="G60" s="593"/>
      <c r="H60" s="296"/>
      <c r="I60" s="296"/>
      <c r="J60" s="650"/>
      <c r="K60" s="650"/>
      <c r="L60" s="650"/>
      <c r="M60" s="650"/>
      <c r="N60" s="650"/>
    </row>
    <row r="61" spans="1:14">
      <c r="A61" s="1145">
        <v>2013</v>
      </c>
      <c r="B61" s="648">
        <v>2149.6880533177218</v>
      </c>
      <c r="C61" s="796"/>
      <c r="D61" s="295"/>
      <c r="E61" s="650"/>
      <c r="F61" s="295"/>
      <c r="G61" s="593"/>
      <c r="H61" s="296"/>
      <c r="I61" s="296"/>
      <c r="J61" s="650"/>
      <c r="K61" s="650"/>
      <c r="L61" s="650"/>
      <c r="M61" s="650"/>
      <c r="N61" s="650"/>
    </row>
    <row r="62" spans="1:14">
      <c r="A62" s="1145">
        <v>2014</v>
      </c>
      <c r="B62" s="648">
        <v>1983.5560176520939</v>
      </c>
      <c r="C62" s="797"/>
      <c r="D62" s="295"/>
      <c r="E62" s="650"/>
      <c r="F62" s="295"/>
      <c r="G62" s="593"/>
      <c r="H62" s="593"/>
      <c r="I62" s="296"/>
      <c r="J62" s="650"/>
      <c r="K62" s="650"/>
      <c r="L62" s="650"/>
      <c r="M62" s="650"/>
      <c r="N62" s="650"/>
    </row>
    <row r="63" spans="1:14">
      <c r="A63" s="1145">
        <v>2015</v>
      </c>
      <c r="B63" s="648">
        <v>1806.1041443577649</v>
      </c>
      <c r="C63" s="796">
        <v>2015</v>
      </c>
      <c r="D63" s="295"/>
      <c r="E63" s="650"/>
      <c r="F63" s="295"/>
      <c r="G63" s="593"/>
      <c r="H63" s="296"/>
      <c r="I63" s="296"/>
      <c r="J63" s="650"/>
      <c r="K63" s="650"/>
      <c r="L63" s="650"/>
      <c r="M63" s="650"/>
      <c r="N63" s="650"/>
    </row>
    <row r="64" spans="1:14">
      <c r="A64" s="1145">
        <v>2016</v>
      </c>
      <c r="B64" s="648">
        <v>1847.5205984502163</v>
      </c>
      <c r="C64" s="797"/>
      <c r="D64" s="295"/>
      <c r="E64" s="650"/>
      <c r="F64" s="295"/>
      <c r="G64" s="593"/>
      <c r="H64" s="593"/>
      <c r="I64" s="296"/>
      <c r="J64" s="650"/>
      <c r="K64" s="650"/>
      <c r="L64" s="650"/>
      <c r="M64" s="650"/>
      <c r="N64" s="650"/>
    </row>
    <row r="65" spans="1:14">
      <c r="A65" s="1145">
        <v>2017</v>
      </c>
      <c r="B65" s="648">
        <v>1763.1772643189879</v>
      </c>
      <c r="C65" s="796"/>
      <c r="D65" s="295"/>
      <c r="E65" s="650"/>
      <c r="F65" s="295"/>
      <c r="G65" s="593"/>
      <c r="H65" s="296"/>
      <c r="I65" s="296"/>
      <c r="J65" s="650"/>
      <c r="K65" s="650"/>
      <c r="L65" s="650"/>
      <c r="M65" s="650"/>
      <c r="N65" s="650"/>
    </row>
    <row r="66" spans="1:14">
      <c r="A66" s="1145">
        <v>2018</v>
      </c>
      <c r="B66" s="648">
        <v>1552.5528677302791</v>
      </c>
      <c r="C66" s="796"/>
      <c r="D66" s="295"/>
      <c r="E66" s="650"/>
      <c r="F66" s="295"/>
      <c r="G66" s="593"/>
      <c r="H66" s="296"/>
      <c r="I66" s="296"/>
      <c r="J66" s="650"/>
      <c r="K66" s="650"/>
      <c r="L66" s="650"/>
      <c r="M66" s="650"/>
      <c r="N66" s="650"/>
    </row>
    <row r="67" spans="1:14">
      <c r="A67" s="1145">
        <v>2019</v>
      </c>
      <c r="B67" s="648">
        <v>1488.9323815546672</v>
      </c>
      <c r="C67" s="796"/>
      <c r="D67" s="295"/>
      <c r="E67" s="650"/>
      <c r="F67" s="295"/>
      <c r="G67" s="296"/>
      <c r="H67" s="296"/>
      <c r="I67" s="296"/>
      <c r="J67" s="650"/>
      <c r="K67" s="650"/>
      <c r="L67" s="650"/>
      <c r="M67" s="650"/>
      <c r="N67" s="650"/>
    </row>
    <row r="68" spans="1:14">
      <c r="A68" s="1145">
        <v>2020</v>
      </c>
      <c r="B68" s="648">
        <v>1523.0573977718359</v>
      </c>
      <c r="C68" s="796"/>
      <c r="D68" s="295"/>
      <c r="E68" s="650"/>
      <c r="F68" s="295"/>
      <c r="G68" s="296"/>
      <c r="H68" s="296"/>
      <c r="I68" s="296"/>
      <c r="J68" s="650"/>
      <c r="K68" s="650"/>
      <c r="L68" s="650"/>
      <c r="M68" s="650"/>
      <c r="N68" s="650"/>
    </row>
    <row r="69" spans="1:14">
      <c r="A69" s="1147">
        <v>2021</v>
      </c>
      <c r="B69" s="652">
        <v>1501.0774199898513</v>
      </c>
      <c r="C69" s="796">
        <v>2021</v>
      </c>
      <c r="D69" s="295"/>
      <c r="E69" s="650"/>
      <c r="F69" s="295"/>
      <c r="G69" s="147"/>
      <c r="H69" s="296"/>
      <c r="I69" s="296"/>
      <c r="J69" s="650"/>
      <c r="K69" s="650"/>
      <c r="L69" s="650"/>
      <c r="M69" s="650"/>
      <c r="N69" s="650"/>
    </row>
    <row r="70" spans="1:14">
      <c r="D70" s="295"/>
      <c r="E70" s="650"/>
      <c r="F70" s="295"/>
      <c r="G70" s="296"/>
      <c r="H70" s="296"/>
      <c r="I70" s="296"/>
      <c r="J70" s="650"/>
      <c r="K70" s="650"/>
      <c r="L70" s="650"/>
      <c r="M70" s="650"/>
      <c r="N70" s="650"/>
    </row>
    <row r="71" spans="1:14">
      <c r="B71" s="584"/>
      <c r="D71" s="295"/>
      <c r="E71" s="650"/>
      <c r="F71" s="295"/>
      <c r="G71" s="296"/>
      <c r="H71" s="296"/>
      <c r="I71" s="296"/>
      <c r="J71" s="650"/>
      <c r="K71" s="650"/>
      <c r="L71" s="650"/>
      <c r="M71" s="650"/>
      <c r="N71" s="650"/>
    </row>
    <row r="72" spans="1:14">
      <c r="D72" s="295"/>
      <c r="E72" s="650"/>
      <c r="F72" s="295"/>
      <c r="G72" s="296"/>
      <c r="H72" s="296"/>
      <c r="I72" s="296"/>
      <c r="J72" s="650"/>
      <c r="K72" s="650"/>
      <c r="L72" s="650"/>
      <c r="M72" s="650"/>
      <c r="N72" s="650"/>
    </row>
    <row r="73" spans="1:14">
      <c r="D73" s="295"/>
      <c r="E73" s="650"/>
      <c r="F73" s="295"/>
      <c r="G73" s="296"/>
      <c r="H73" s="296"/>
      <c r="I73" s="296"/>
      <c r="J73" s="650"/>
      <c r="K73" s="650"/>
      <c r="L73" s="650"/>
      <c r="M73" s="650"/>
      <c r="N73" s="650"/>
    </row>
    <row r="74" spans="1:14">
      <c r="D74" s="295"/>
      <c r="E74" s="650"/>
      <c r="F74" s="295"/>
      <c r="G74" s="296"/>
      <c r="H74" s="296"/>
      <c r="I74" s="296"/>
      <c r="J74" s="650"/>
      <c r="K74" s="650"/>
      <c r="L74" s="650"/>
      <c r="M74" s="650"/>
      <c r="N74" s="650"/>
    </row>
    <row r="75" spans="1:14">
      <c r="D75" s="295"/>
      <c r="E75" s="650"/>
      <c r="F75" s="295"/>
      <c r="G75" s="296"/>
      <c r="H75" s="296"/>
      <c r="I75" s="296"/>
      <c r="J75" s="650"/>
      <c r="K75" s="650"/>
      <c r="L75" s="650"/>
      <c r="M75" s="650"/>
      <c r="N75" s="650"/>
    </row>
    <row r="76" spans="1:14">
      <c r="D76" s="295"/>
      <c r="E76" s="650"/>
      <c r="F76" s="295"/>
      <c r="G76" s="296"/>
      <c r="H76" s="296"/>
      <c r="I76" s="296"/>
      <c r="J76" s="650"/>
      <c r="K76" s="650"/>
      <c r="L76" s="650"/>
      <c r="M76" s="650"/>
      <c r="N76" s="650"/>
    </row>
    <row r="77" spans="1:14">
      <c r="D77" s="295"/>
      <c r="E77" s="650"/>
      <c r="F77" s="295"/>
      <c r="G77" s="296"/>
      <c r="H77" s="296"/>
      <c r="I77" s="296"/>
      <c r="J77" s="650"/>
      <c r="K77" s="650"/>
      <c r="L77" s="650"/>
      <c r="M77" s="650"/>
      <c r="N77" s="650"/>
    </row>
    <row r="78" spans="1:14">
      <c r="D78" s="295"/>
      <c r="E78" s="650"/>
      <c r="F78" s="295"/>
      <c r="G78" s="296"/>
      <c r="H78" s="296"/>
      <c r="I78" s="296"/>
      <c r="J78" s="650"/>
      <c r="K78" s="650"/>
      <c r="L78" s="650"/>
      <c r="M78" s="650"/>
      <c r="N78" s="650"/>
    </row>
    <row r="79" spans="1:14">
      <c r="D79" s="295"/>
      <c r="E79" s="650"/>
      <c r="F79" s="295"/>
      <c r="G79" s="296"/>
      <c r="H79" s="296"/>
      <c r="I79" s="296"/>
      <c r="J79" s="650"/>
      <c r="K79" s="650"/>
      <c r="L79" s="650"/>
      <c r="M79" s="650"/>
      <c r="N79" s="650"/>
    </row>
    <row r="80" spans="1:14">
      <c r="D80" s="295"/>
      <c r="E80" s="650"/>
      <c r="F80" s="295"/>
      <c r="G80" s="296"/>
      <c r="H80" s="296"/>
      <c r="I80" s="296"/>
      <c r="J80" s="650"/>
      <c r="K80" s="650"/>
      <c r="L80" s="650"/>
      <c r="M80" s="650"/>
      <c r="N80" s="650"/>
    </row>
    <row r="81" spans="4:14">
      <c r="D81" s="295"/>
      <c r="E81" s="650"/>
      <c r="F81" s="295"/>
      <c r="G81" s="296"/>
      <c r="H81" s="296"/>
      <c r="I81" s="296"/>
      <c r="J81" s="650"/>
      <c r="K81" s="650"/>
      <c r="L81" s="650"/>
      <c r="M81" s="650"/>
      <c r="N81" s="650"/>
    </row>
    <row r="82" spans="4:14">
      <c r="D82" s="295"/>
      <c r="E82" s="650"/>
      <c r="F82" s="295"/>
      <c r="G82" s="296"/>
      <c r="H82" s="296"/>
      <c r="I82" s="296"/>
      <c r="J82" s="650"/>
      <c r="K82" s="650"/>
      <c r="L82" s="650"/>
      <c r="M82" s="650"/>
      <c r="N82" s="650"/>
    </row>
    <row r="83" spans="4:14">
      <c r="D83" s="295"/>
      <c r="E83" s="650"/>
      <c r="F83" s="295"/>
      <c r="G83" s="296"/>
      <c r="H83" s="296"/>
      <c r="I83" s="296"/>
      <c r="J83" s="650"/>
      <c r="K83" s="650"/>
      <c r="L83" s="650"/>
      <c r="M83" s="650"/>
      <c r="N83" s="650"/>
    </row>
    <row r="84" spans="4:14">
      <c r="D84" s="295"/>
      <c r="E84" s="650"/>
      <c r="F84" s="295"/>
      <c r="G84" s="296"/>
      <c r="H84" s="296"/>
      <c r="I84" s="296"/>
      <c r="J84" s="650"/>
      <c r="K84" s="650"/>
      <c r="L84" s="650"/>
      <c r="M84" s="650"/>
      <c r="N84" s="650"/>
    </row>
    <row r="85" spans="4:14">
      <c r="D85" s="295"/>
      <c r="E85" s="650"/>
      <c r="F85" s="295"/>
      <c r="G85" s="296"/>
      <c r="H85" s="296"/>
      <c r="I85" s="296"/>
      <c r="J85" s="650"/>
      <c r="K85" s="650"/>
      <c r="L85" s="650"/>
      <c r="M85" s="650"/>
      <c r="N85" s="650"/>
    </row>
    <row r="86" spans="4:14">
      <c r="D86" s="295"/>
      <c r="E86" s="650"/>
      <c r="F86" s="295"/>
      <c r="G86" s="296"/>
      <c r="H86" s="296"/>
      <c r="I86" s="296"/>
      <c r="J86" s="650"/>
      <c r="K86" s="650"/>
      <c r="L86" s="650"/>
      <c r="M86" s="650"/>
      <c r="N86" s="650"/>
    </row>
    <row r="87" spans="4:14">
      <c r="D87" s="295"/>
      <c r="E87" s="650"/>
      <c r="F87" s="295"/>
      <c r="G87" s="296"/>
      <c r="H87" s="296"/>
      <c r="I87" s="296"/>
      <c r="J87" s="650"/>
      <c r="K87" s="650"/>
      <c r="L87" s="650"/>
      <c r="M87" s="650"/>
      <c r="N87" s="650"/>
    </row>
    <row r="88" spans="4:14">
      <c r="D88" s="295"/>
      <c r="E88" s="650"/>
      <c r="F88" s="295"/>
      <c r="G88" s="296"/>
      <c r="H88" s="296"/>
      <c r="I88" s="296"/>
      <c r="J88" s="650"/>
      <c r="K88" s="650"/>
      <c r="L88" s="650"/>
      <c r="M88" s="650"/>
      <c r="N88" s="650"/>
    </row>
    <row r="89" spans="4:14">
      <c r="D89" s="295"/>
      <c r="E89" s="650"/>
      <c r="F89" s="295"/>
      <c r="G89" s="296"/>
      <c r="H89" s="296"/>
      <c r="I89" s="296"/>
      <c r="J89" s="650"/>
      <c r="K89" s="650"/>
      <c r="L89" s="650"/>
      <c r="M89" s="650"/>
      <c r="N89" s="650"/>
    </row>
    <row r="90" spans="4:14">
      <c r="D90" s="295"/>
      <c r="E90" s="650"/>
      <c r="F90" s="295"/>
      <c r="G90" s="296"/>
      <c r="H90" s="296"/>
      <c r="I90" s="296"/>
      <c r="J90" s="650"/>
      <c r="K90" s="650"/>
      <c r="L90" s="650"/>
      <c r="M90" s="650"/>
      <c r="N90" s="650"/>
    </row>
    <row r="91" spans="4:14">
      <c r="D91" s="295"/>
      <c r="E91" s="650"/>
      <c r="F91" s="295"/>
      <c r="G91" s="296"/>
      <c r="H91" s="296"/>
      <c r="I91" s="296"/>
      <c r="J91" s="650"/>
      <c r="K91" s="650"/>
      <c r="L91" s="650"/>
      <c r="M91" s="650"/>
      <c r="N91" s="650"/>
    </row>
    <row r="92" spans="4:14">
      <c r="D92" s="295"/>
      <c r="E92" s="650"/>
      <c r="F92" s="295"/>
      <c r="G92" s="296"/>
      <c r="H92" s="296"/>
      <c r="I92" s="296"/>
      <c r="J92" s="650"/>
      <c r="K92" s="650"/>
      <c r="L92" s="650"/>
      <c r="M92" s="650"/>
      <c r="N92" s="650"/>
    </row>
    <row r="93" spans="4:14">
      <c r="D93" s="295"/>
      <c r="E93" s="650"/>
      <c r="F93" s="295"/>
      <c r="G93" s="296"/>
      <c r="H93" s="296"/>
      <c r="I93" s="296"/>
      <c r="J93" s="650"/>
      <c r="K93" s="650"/>
      <c r="L93" s="650"/>
      <c r="M93" s="650"/>
      <c r="N93" s="650"/>
    </row>
    <row r="94" spans="4:14">
      <c r="D94" s="295"/>
      <c r="E94" s="650"/>
      <c r="F94" s="295"/>
      <c r="G94" s="296"/>
      <c r="H94" s="296"/>
      <c r="I94" s="296"/>
      <c r="J94" s="650"/>
      <c r="K94" s="650"/>
      <c r="L94" s="650"/>
      <c r="M94" s="650"/>
      <c r="N94" s="650"/>
    </row>
    <row r="95" spans="4:14">
      <c r="D95" s="295"/>
      <c r="E95" s="650"/>
      <c r="F95" s="295"/>
      <c r="G95" s="296"/>
      <c r="H95" s="296"/>
      <c r="I95" s="296"/>
      <c r="J95" s="650"/>
      <c r="K95" s="650"/>
      <c r="L95" s="650"/>
      <c r="M95" s="650"/>
      <c r="N95" s="650"/>
    </row>
    <row r="96" spans="4:14">
      <c r="D96" s="295"/>
      <c r="E96" s="650"/>
      <c r="F96" s="295"/>
      <c r="G96" s="296"/>
      <c r="H96" s="296"/>
      <c r="I96" s="296"/>
      <c r="J96" s="650"/>
      <c r="K96" s="650"/>
      <c r="L96" s="650"/>
      <c r="M96" s="650"/>
      <c r="N96" s="650"/>
    </row>
    <row r="97" spans="4:14">
      <c r="D97" s="295"/>
      <c r="E97" s="650"/>
      <c r="F97" s="295"/>
      <c r="G97" s="296"/>
      <c r="H97" s="296"/>
      <c r="I97" s="296"/>
      <c r="J97" s="650"/>
      <c r="K97" s="650"/>
      <c r="L97" s="650"/>
      <c r="M97" s="650"/>
      <c r="N97" s="650"/>
    </row>
    <row r="98" spans="4:14">
      <c r="D98" s="295"/>
      <c r="E98" s="650"/>
      <c r="F98" s="295"/>
      <c r="G98" s="296"/>
      <c r="H98" s="296"/>
      <c r="I98" s="296"/>
      <c r="J98" s="650"/>
      <c r="K98" s="650"/>
      <c r="L98" s="650"/>
      <c r="M98" s="650"/>
      <c r="N98" s="650"/>
    </row>
    <row r="99" spans="4:14">
      <c r="D99" s="295"/>
      <c r="E99" s="650"/>
      <c r="F99" s="295"/>
      <c r="G99" s="296"/>
      <c r="H99" s="296"/>
      <c r="I99" s="296"/>
      <c r="J99" s="650"/>
      <c r="K99" s="650"/>
      <c r="L99" s="650"/>
      <c r="M99" s="650"/>
      <c r="N99" s="650"/>
    </row>
    <row r="100" spans="4:14">
      <c r="D100" s="295"/>
      <c r="E100" s="650"/>
      <c r="F100" s="295"/>
      <c r="G100" s="296"/>
      <c r="H100" s="296"/>
      <c r="I100" s="296"/>
      <c r="J100" s="650"/>
      <c r="K100" s="650"/>
      <c r="L100" s="650"/>
      <c r="M100" s="650"/>
      <c r="N100" s="650"/>
    </row>
    <row r="101" spans="4:14">
      <c r="D101" s="295"/>
      <c r="E101" s="650"/>
      <c r="F101" s="295"/>
      <c r="G101" s="296"/>
      <c r="H101" s="296"/>
      <c r="I101" s="296"/>
      <c r="J101" s="650"/>
      <c r="K101" s="650"/>
      <c r="L101" s="650"/>
      <c r="M101" s="650"/>
      <c r="N101" s="650"/>
    </row>
    <row r="102" spans="4:14">
      <c r="D102" s="295"/>
      <c r="E102" s="650"/>
      <c r="F102" s="295"/>
      <c r="G102" s="296"/>
      <c r="H102" s="296"/>
      <c r="I102" s="296"/>
      <c r="J102" s="650"/>
      <c r="K102" s="650"/>
      <c r="L102" s="650"/>
      <c r="M102" s="650"/>
      <c r="N102" s="650"/>
    </row>
    <row r="103" spans="4:14">
      <c r="D103" s="295"/>
      <c r="E103" s="650"/>
      <c r="F103" s="295"/>
      <c r="G103" s="296"/>
      <c r="H103" s="296"/>
      <c r="I103" s="296"/>
      <c r="J103" s="650"/>
      <c r="K103" s="650"/>
      <c r="L103" s="650"/>
      <c r="M103" s="650"/>
      <c r="N103" s="650"/>
    </row>
    <row r="104" spans="4:14">
      <c r="D104" s="295"/>
      <c r="E104" s="650"/>
      <c r="F104" s="295"/>
      <c r="G104" s="296"/>
      <c r="H104" s="296"/>
      <c r="I104" s="296"/>
      <c r="J104" s="650"/>
      <c r="K104" s="650"/>
      <c r="L104" s="650"/>
      <c r="M104" s="650"/>
      <c r="N104" s="650"/>
    </row>
    <row r="105" spans="4:14">
      <c r="D105" s="295"/>
      <c r="E105" s="650"/>
      <c r="F105" s="295"/>
      <c r="G105" s="296"/>
      <c r="H105" s="296"/>
      <c r="I105" s="296"/>
      <c r="J105" s="650"/>
      <c r="K105" s="650"/>
      <c r="L105" s="650"/>
      <c r="M105" s="650"/>
      <c r="N105" s="650"/>
    </row>
    <row r="106" spans="4:14">
      <c r="D106" s="295"/>
      <c r="E106" s="650"/>
      <c r="F106" s="295"/>
      <c r="G106" s="296"/>
      <c r="H106" s="296"/>
      <c r="I106" s="296"/>
      <c r="J106" s="650"/>
      <c r="K106" s="650"/>
      <c r="L106" s="650"/>
      <c r="M106" s="650"/>
      <c r="N106" s="650"/>
    </row>
    <row r="107" spans="4:14">
      <c r="D107" s="295"/>
      <c r="E107" s="650"/>
      <c r="F107" s="295"/>
      <c r="G107" s="296"/>
      <c r="H107" s="296"/>
      <c r="I107" s="296"/>
      <c r="J107" s="650"/>
      <c r="K107" s="650"/>
      <c r="L107" s="650"/>
      <c r="M107" s="650"/>
      <c r="N107" s="650"/>
    </row>
    <row r="108" spans="4:14">
      <c r="D108" s="295"/>
      <c r="E108" s="650"/>
      <c r="F108" s="295"/>
      <c r="G108" s="296"/>
      <c r="H108" s="296"/>
      <c r="I108" s="296"/>
      <c r="J108" s="650"/>
      <c r="K108" s="650"/>
      <c r="L108" s="650"/>
      <c r="M108" s="650"/>
      <c r="N108" s="650"/>
    </row>
    <row r="109" spans="4:14">
      <c r="D109" s="295"/>
      <c r="E109" s="650"/>
      <c r="F109" s="295"/>
      <c r="G109" s="296"/>
      <c r="H109" s="296"/>
      <c r="I109" s="296"/>
      <c r="J109" s="650"/>
      <c r="K109" s="650"/>
      <c r="L109" s="650"/>
      <c r="M109" s="650"/>
      <c r="N109" s="650"/>
    </row>
    <row r="110" spans="4:14">
      <c r="D110" s="295"/>
      <c r="E110" s="650"/>
      <c r="F110" s="295"/>
      <c r="G110" s="296"/>
      <c r="H110" s="296"/>
      <c r="I110" s="296"/>
      <c r="J110" s="650"/>
      <c r="K110" s="650"/>
      <c r="L110" s="650"/>
      <c r="M110" s="650"/>
      <c r="N110" s="650"/>
    </row>
    <row r="111" spans="4:14">
      <c r="D111" s="295"/>
      <c r="E111" s="650"/>
      <c r="F111" s="295"/>
      <c r="G111" s="296"/>
      <c r="H111" s="296"/>
      <c r="I111" s="296"/>
      <c r="J111" s="650"/>
      <c r="K111" s="650"/>
      <c r="L111" s="650"/>
      <c r="M111" s="650"/>
      <c r="N111" s="650"/>
    </row>
    <row r="112" spans="4:14">
      <c r="D112" s="295"/>
      <c r="E112" s="650"/>
      <c r="F112" s="295"/>
      <c r="G112" s="296"/>
      <c r="H112" s="296"/>
      <c r="I112" s="296"/>
      <c r="J112" s="650"/>
      <c r="K112" s="650"/>
      <c r="L112" s="650"/>
      <c r="M112" s="650"/>
      <c r="N112" s="650"/>
    </row>
    <row r="113" spans="4:14">
      <c r="D113" s="295"/>
      <c r="E113" s="650"/>
      <c r="F113" s="295"/>
      <c r="G113" s="296"/>
      <c r="H113" s="296"/>
      <c r="I113" s="296"/>
      <c r="J113" s="650"/>
      <c r="K113" s="650"/>
      <c r="L113" s="650"/>
      <c r="M113" s="650"/>
      <c r="N113" s="650"/>
    </row>
    <row r="114" spans="4:14">
      <c r="D114" s="295"/>
      <c r="E114" s="650"/>
      <c r="F114" s="295"/>
      <c r="G114" s="296"/>
      <c r="H114" s="296"/>
      <c r="I114" s="296"/>
      <c r="J114" s="650"/>
      <c r="K114" s="650"/>
      <c r="L114" s="650"/>
      <c r="M114" s="650"/>
      <c r="N114" s="650"/>
    </row>
    <row r="115" spans="4:14">
      <c r="D115" s="295"/>
      <c r="E115" s="650"/>
      <c r="F115" s="295"/>
      <c r="G115" s="296"/>
      <c r="H115" s="296"/>
      <c r="I115" s="296"/>
      <c r="J115" s="650"/>
      <c r="K115" s="650"/>
      <c r="L115" s="650"/>
      <c r="M115" s="650"/>
      <c r="N115" s="650"/>
    </row>
    <row r="116" spans="4:14">
      <c r="D116" s="295"/>
      <c r="E116" s="650"/>
      <c r="F116" s="295"/>
      <c r="G116" s="296"/>
      <c r="H116" s="296"/>
      <c r="I116" s="296"/>
      <c r="J116" s="650"/>
      <c r="K116" s="650"/>
      <c r="L116" s="650"/>
      <c r="M116" s="650"/>
      <c r="N116" s="650"/>
    </row>
    <row r="117" spans="4:14">
      <c r="D117" s="295"/>
      <c r="E117" s="650"/>
      <c r="F117" s="295"/>
      <c r="G117" s="296"/>
      <c r="H117" s="296"/>
      <c r="I117" s="296"/>
      <c r="J117" s="650"/>
      <c r="K117" s="650"/>
      <c r="L117" s="650"/>
      <c r="M117" s="650"/>
      <c r="N117" s="650"/>
    </row>
    <row r="118" spans="4:14">
      <c r="D118" s="295"/>
      <c r="E118" s="650"/>
      <c r="F118" s="295"/>
      <c r="G118" s="296"/>
      <c r="H118" s="296"/>
      <c r="I118" s="296"/>
      <c r="J118" s="650"/>
      <c r="K118" s="650"/>
      <c r="L118" s="650"/>
      <c r="M118" s="650"/>
      <c r="N118" s="650"/>
    </row>
    <row r="119" spans="4:14">
      <c r="D119" s="295"/>
      <c r="E119" s="650"/>
      <c r="F119" s="295"/>
      <c r="G119" s="296"/>
      <c r="H119" s="296"/>
      <c r="I119" s="296"/>
      <c r="J119" s="650"/>
      <c r="K119" s="650"/>
      <c r="L119" s="650"/>
      <c r="M119" s="650"/>
      <c r="N119" s="650"/>
    </row>
    <row r="120" spans="4:14">
      <c r="D120" s="295"/>
      <c r="E120" s="650"/>
      <c r="F120" s="295"/>
      <c r="G120" s="296"/>
      <c r="H120" s="296"/>
      <c r="I120" s="296"/>
      <c r="J120" s="650"/>
      <c r="K120" s="650"/>
      <c r="L120" s="650"/>
      <c r="M120" s="650"/>
      <c r="N120" s="650"/>
    </row>
    <row r="121" spans="4:14">
      <c r="D121" s="295"/>
      <c r="E121" s="650"/>
      <c r="F121" s="295"/>
      <c r="G121" s="296"/>
      <c r="H121" s="296"/>
      <c r="I121" s="296"/>
      <c r="J121" s="650"/>
      <c r="K121" s="650"/>
      <c r="L121" s="650"/>
      <c r="M121" s="650"/>
      <c r="N121" s="650"/>
    </row>
    <row r="122" spans="4:14">
      <c r="D122" s="295"/>
      <c r="E122" s="650"/>
      <c r="F122" s="295"/>
      <c r="G122" s="296"/>
      <c r="H122" s="296"/>
      <c r="I122" s="296"/>
      <c r="J122" s="650"/>
      <c r="K122" s="650"/>
      <c r="L122" s="650"/>
      <c r="M122" s="650"/>
      <c r="N122" s="650"/>
    </row>
    <row r="123" spans="4:14">
      <c r="D123" s="295"/>
      <c r="E123" s="650"/>
      <c r="F123" s="295"/>
      <c r="G123" s="296"/>
      <c r="H123" s="296"/>
      <c r="I123" s="296"/>
      <c r="J123" s="650"/>
      <c r="K123" s="650"/>
      <c r="L123" s="650"/>
      <c r="M123" s="650"/>
      <c r="N123" s="650"/>
    </row>
    <row r="124" spans="4:14">
      <c r="D124" s="295"/>
      <c r="E124" s="650"/>
      <c r="F124" s="295"/>
      <c r="G124" s="296"/>
      <c r="H124" s="296"/>
      <c r="I124" s="296"/>
      <c r="J124" s="650"/>
      <c r="K124" s="650"/>
      <c r="L124" s="650"/>
      <c r="M124" s="650"/>
      <c r="N124" s="650"/>
    </row>
    <row r="125" spans="4:14">
      <c r="D125" s="295"/>
      <c r="E125" s="650"/>
      <c r="F125" s="295"/>
      <c r="G125" s="296"/>
      <c r="H125" s="296"/>
      <c r="I125" s="296"/>
      <c r="J125" s="650"/>
      <c r="K125" s="650"/>
      <c r="L125" s="650"/>
      <c r="M125" s="650"/>
      <c r="N125" s="650"/>
    </row>
    <row r="126" spans="4:14">
      <c r="D126" s="295"/>
      <c r="E126" s="650"/>
      <c r="F126" s="295"/>
      <c r="G126" s="296"/>
      <c r="H126" s="296"/>
      <c r="I126" s="296"/>
      <c r="J126" s="650"/>
      <c r="K126" s="650"/>
      <c r="L126" s="650"/>
      <c r="M126" s="650"/>
      <c r="N126" s="650"/>
    </row>
    <row r="127" spans="4:14">
      <c r="D127" s="295"/>
      <c r="E127" s="650"/>
      <c r="F127" s="295"/>
      <c r="G127" s="296"/>
      <c r="H127" s="296"/>
      <c r="I127" s="296"/>
      <c r="J127" s="650"/>
      <c r="K127" s="650"/>
      <c r="L127" s="650"/>
      <c r="M127" s="650"/>
      <c r="N127" s="650"/>
    </row>
    <row r="128" spans="4:14">
      <c r="D128" s="295"/>
      <c r="E128" s="650"/>
      <c r="F128" s="295"/>
      <c r="G128" s="296"/>
      <c r="H128" s="296"/>
      <c r="I128" s="296"/>
      <c r="J128" s="650"/>
      <c r="K128" s="650"/>
      <c r="L128" s="650"/>
      <c r="M128" s="650"/>
      <c r="N128" s="650"/>
    </row>
    <row r="129" spans="4:14">
      <c r="D129" s="295"/>
      <c r="E129" s="650"/>
      <c r="F129" s="295"/>
      <c r="G129" s="296"/>
      <c r="H129" s="296"/>
      <c r="I129" s="296"/>
      <c r="J129" s="650"/>
      <c r="K129" s="650"/>
      <c r="L129" s="650"/>
      <c r="M129" s="650"/>
      <c r="N129" s="650"/>
    </row>
    <row r="130" spans="4:14">
      <c r="D130" s="295"/>
      <c r="E130" s="650"/>
      <c r="F130" s="295"/>
      <c r="G130" s="296"/>
      <c r="H130" s="296"/>
      <c r="I130" s="296"/>
      <c r="J130" s="650"/>
      <c r="K130" s="650"/>
      <c r="L130" s="650"/>
      <c r="M130" s="650"/>
      <c r="N130" s="650"/>
    </row>
    <row r="131" spans="4:14">
      <c r="D131" s="295"/>
      <c r="E131" s="650"/>
      <c r="F131" s="295"/>
      <c r="G131" s="296"/>
      <c r="H131" s="296"/>
      <c r="I131" s="296"/>
      <c r="J131" s="650"/>
      <c r="K131" s="650"/>
      <c r="L131" s="650"/>
      <c r="M131" s="650"/>
      <c r="N131" s="650"/>
    </row>
    <row r="132" spans="4:14">
      <c r="D132" s="295"/>
      <c r="E132" s="650"/>
      <c r="F132" s="295"/>
      <c r="G132" s="296"/>
      <c r="H132" s="296"/>
      <c r="I132" s="296"/>
      <c r="J132" s="650"/>
      <c r="K132" s="650"/>
      <c r="L132" s="650"/>
      <c r="M132" s="650"/>
      <c r="N132" s="650"/>
    </row>
    <row r="133" spans="4:14">
      <c r="D133" s="295"/>
      <c r="E133" s="650"/>
      <c r="F133" s="295"/>
      <c r="G133" s="296"/>
      <c r="H133" s="296"/>
      <c r="I133" s="296"/>
      <c r="J133" s="650"/>
      <c r="K133" s="650"/>
      <c r="L133" s="650"/>
      <c r="M133" s="650"/>
      <c r="N133" s="650"/>
    </row>
    <row r="134" spans="4:14">
      <c r="D134" s="295"/>
      <c r="E134" s="650"/>
      <c r="F134" s="295"/>
      <c r="G134" s="296"/>
      <c r="H134" s="296"/>
      <c r="I134" s="296"/>
      <c r="J134" s="650"/>
      <c r="K134" s="650"/>
      <c r="L134" s="650"/>
      <c r="M134" s="650"/>
      <c r="N134" s="650"/>
    </row>
    <row r="135" spans="4:14">
      <c r="D135" s="295"/>
      <c r="E135" s="650"/>
      <c r="F135" s="295"/>
      <c r="G135" s="296"/>
      <c r="H135" s="296"/>
      <c r="I135" s="296"/>
      <c r="J135" s="650"/>
      <c r="K135" s="650"/>
      <c r="L135" s="650"/>
      <c r="M135" s="650"/>
      <c r="N135" s="650"/>
    </row>
    <row r="136" spans="4:14">
      <c r="D136" s="295"/>
      <c r="E136" s="650"/>
      <c r="F136" s="295"/>
      <c r="G136" s="296"/>
      <c r="H136" s="296"/>
      <c r="I136" s="296"/>
      <c r="J136" s="650"/>
      <c r="K136" s="650"/>
      <c r="L136" s="650"/>
      <c r="M136" s="650"/>
      <c r="N136" s="650"/>
    </row>
    <row r="137" spans="4:14">
      <c r="D137" s="295"/>
      <c r="E137" s="650"/>
      <c r="F137" s="295"/>
      <c r="G137" s="296"/>
      <c r="H137" s="296"/>
      <c r="I137" s="296"/>
      <c r="J137" s="650"/>
      <c r="K137" s="650"/>
      <c r="L137" s="650"/>
      <c r="M137" s="650"/>
      <c r="N137" s="650"/>
    </row>
    <row r="138" spans="4:14">
      <c r="D138" s="295"/>
      <c r="E138" s="650"/>
      <c r="F138" s="295"/>
      <c r="G138" s="296"/>
      <c r="H138" s="296"/>
      <c r="I138" s="296"/>
      <c r="J138" s="650"/>
      <c r="K138" s="650"/>
      <c r="L138" s="650"/>
      <c r="M138" s="650"/>
      <c r="N138" s="650"/>
    </row>
    <row r="139" spans="4:14">
      <c r="D139" s="295"/>
      <c r="E139" s="650"/>
      <c r="F139" s="295"/>
      <c r="G139" s="296"/>
      <c r="H139" s="296"/>
      <c r="I139" s="296"/>
      <c r="J139" s="650"/>
      <c r="K139" s="650"/>
      <c r="L139" s="650"/>
      <c r="M139" s="650"/>
      <c r="N139" s="650"/>
    </row>
    <row r="140" spans="4:14">
      <c r="D140" s="295"/>
      <c r="E140" s="650"/>
      <c r="F140" s="295"/>
      <c r="G140" s="296"/>
      <c r="H140" s="296"/>
      <c r="I140" s="296"/>
      <c r="J140" s="650"/>
      <c r="K140" s="650"/>
      <c r="L140" s="650"/>
      <c r="M140" s="650"/>
      <c r="N140" s="650"/>
    </row>
    <row r="141" spans="4:14">
      <c r="D141" s="295"/>
      <c r="E141" s="650"/>
      <c r="F141" s="295"/>
      <c r="G141" s="296"/>
      <c r="H141" s="296"/>
      <c r="I141" s="296"/>
      <c r="J141" s="650"/>
      <c r="K141" s="650"/>
      <c r="L141" s="650"/>
      <c r="M141" s="650"/>
      <c r="N141" s="650"/>
    </row>
    <row r="142" spans="4:14">
      <c r="D142" s="295"/>
      <c r="E142" s="650"/>
      <c r="F142" s="295"/>
      <c r="G142" s="296"/>
      <c r="H142" s="296"/>
      <c r="I142" s="296"/>
      <c r="J142" s="650"/>
      <c r="K142" s="650"/>
      <c r="L142" s="650"/>
      <c r="M142" s="650"/>
      <c r="N142" s="650"/>
    </row>
    <row r="143" spans="4:14">
      <c r="D143" s="295"/>
      <c r="E143" s="650"/>
      <c r="F143" s="295"/>
      <c r="G143" s="296"/>
      <c r="H143" s="296"/>
      <c r="I143" s="296"/>
      <c r="J143" s="650"/>
      <c r="K143" s="650"/>
      <c r="L143" s="650"/>
      <c r="M143" s="650"/>
      <c r="N143" s="650"/>
    </row>
    <row r="144" spans="4:14">
      <c r="D144" s="295"/>
      <c r="E144" s="650"/>
      <c r="F144" s="295"/>
      <c r="G144" s="296"/>
      <c r="H144" s="296"/>
      <c r="I144" s="296"/>
      <c r="J144" s="650"/>
      <c r="K144" s="650"/>
      <c r="L144" s="650"/>
      <c r="M144" s="650"/>
      <c r="N144" s="650"/>
    </row>
    <row r="145" spans="4:14">
      <c r="D145" s="295"/>
      <c r="E145" s="650"/>
      <c r="F145" s="295"/>
      <c r="G145" s="296"/>
      <c r="H145" s="296"/>
      <c r="I145" s="296"/>
      <c r="J145" s="650"/>
      <c r="K145" s="650"/>
      <c r="L145" s="650"/>
      <c r="M145" s="650"/>
      <c r="N145" s="650"/>
    </row>
    <row r="146" spans="4:14">
      <c r="D146" s="295"/>
      <c r="E146" s="650"/>
      <c r="F146" s="295"/>
      <c r="G146" s="296"/>
      <c r="H146" s="296"/>
      <c r="I146" s="296"/>
      <c r="J146" s="650"/>
      <c r="K146" s="650"/>
      <c r="L146" s="650"/>
      <c r="M146" s="650"/>
      <c r="N146" s="650"/>
    </row>
    <row r="147" spans="4:14">
      <c r="D147" s="295"/>
      <c r="E147" s="650"/>
      <c r="F147" s="295"/>
      <c r="G147" s="296"/>
      <c r="H147" s="296"/>
      <c r="I147" s="296"/>
      <c r="J147" s="650"/>
      <c r="K147" s="650"/>
      <c r="L147" s="650"/>
      <c r="M147" s="650"/>
      <c r="N147" s="650"/>
    </row>
    <row r="148" spans="4:14">
      <c r="D148" s="295"/>
      <c r="E148" s="650"/>
      <c r="F148" s="295"/>
      <c r="G148" s="296"/>
      <c r="H148" s="296"/>
      <c r="I148" s="296"/>
      <c r="J148" s="650"/>
      <c r="K148" s="650"/>
      <c r="L148" s="650"/>
      <c r="M148" s="650"/>
      <c r="N148" s="650"/>
    </row>
    <row r="149" spans="4:14">
      <c r="D149" s="295"/>
      <c r="E149" s="650"/>
      <c r="F149" s="295"/>
      <c r="G149" s="296"/>
      <c r="H149" s="296"/>
      <c r="I149" s="296"/>
      <c r="J149" s="650"/>
      <c r="K149" s="650"/>
      <c r="L149" s="650"/>
      <c r="M149" s="650"/>
      <c r="N149" s="650"/>
    </row>
    <row r="150" spans="4:14">
      <c r="D150" s="295"/>
      <c r="E150" s="650"/>
      <c r="F150" s="295"/>
      <c r="G150" s="296"/>
      <c r="H150" s="296"/>
      <c r="I150" s="296"/>
      <c r="J150" s="650"/>
      <c r="K150" s="650"/>
      <c r="L150" s="650"/>
      <c r="M150" s="650"/>
      <c r="N150" s="650"/>
    </row>
    <row r="151" spans="4:14">
      <c r="D151" s="295"/>
      <c r="E151" s="650"/>
      <c r="F151" s="295"/>
      <c r="G151" s="296"/>
      <c r="H151" s="296"/>
      <c r="I151" s="296"/>
      <c r="J151" s="650"/>
      <c r="K151" s="650"/>
      <c r="L151" s="650"/>
      <c r="M151" s="650"/>
      <c r="N151" s="650"/>
    </row>
    <row r="152" spans="4:14">
      <c r="D152" s="295"/>
      <c r="E152" s="650"/>
      <c r="F152" s="295"/>
      <c r="G152" s="296"/>
      <c r="H152" s="296"/>
      <c r="I152" s="296"/>
      <c r="J152" s="650"/>
      <c r="K152" s="650"/>
      <c r="L152" s="650"/>
      <c r="M152" s="650"/>
      <c r="N152" s="650"/>
    </row>
    <row r="153" spans="4:14">
      <c r="D153" s="295"/>
      <c r="E153" s="650"/>
      <c r="F153" s="295"/>
      <c r="G153" s="296"/>
      <c r="H153" s="296"/>
      <c r="I153" s="296"/>
      <c r="J153" s="650"/>
      <c r="K153" s="650"/>
      <c r="L153" s="650"/>
      <c r="M153" s="650"/>
      <c r="N153" s="650"/>
    </row>
    <row r="154" spans="4:14">
      <c r="D154" s="295"/>
      <c r="E154" s="650"/>
      <c r="F154" s="295"/>
      <c r="G154" s="296"/>
      <c r="H154" s="296"/>
      <c r="I154" s="296"/>
      <c r="J154" s="650"/>
      <c r="K154" s="650"/>
      <c r="L154" s="650"/>
      <c r="M154" s="650"/>
      <c r="N154" s="650"/>
    </row>
    <row r="155" spans="4:14">
      <c r="D155" s="295"/>
      <c r="E155" s="650"/>
      <c r="F155" s="295"/>
      <c r="G155" s="296"/>
      <c r="H155" s="296"/>
      <c r="I155" s="296"/>
      <c r="J155" s="650"/>
      <c r="K155" s="650"/>
      <c r="L155" s="650"/>
      <c r="M155" s="650"/>
      <c r="N155" s="650"/>
    </row>
    <row r="156" spans="4:14">
      <c r="D156" s="295"/>
      <c r="E156" s="650"/>
      <c r="F156" s="295"/>
      <c r="G156" s="296"/>
      <c r="H156" s="296"/>
      <c r="I156" s="296"/>
      <c r="J156" s="650"/>
      <c r="K156" s="650"/>
      <c r="L156" s="650"/>
      <c r="M156" s="650"/>
      <c r="N156" s="650"/>
    </row>
    <row r="157" spans="4:14">
      <c r="D157" s="295"/>
      <c r="E157" s="650"/>
      <c r="F157" s="295"/>
      <c r="G157" s="296"/>
      <c r="H157" s="296"/>
      <c r="I157" s="296"/>
      <c r="J157" s="650"/>
      <c r="K157" s="650"/>
      <c r="L157" s="650"/>
      <c r="M157" s="650"/>
      <c r="N157" s="650"/>
    </row>
    <row r="158" spans="4:14">
      <c r="D158" s="295"/>
      <c r="E158" s="650"/>
      <c r="F158" s="295"/>
      <c r="G158" s="296"/>
      <c r="H158" s="296"/>
      <c r="I158" s="296"/>
      <c r="J158" s="650"/>
      <c r="K158" s="650"/>
      <c r="L158" s="650"/>
      <c r="M158" s="650"/>
      <c r="N158" s="650"/>
    </row>
    <row r="159" spans="4:14">
      <c r="D159" s="295"/>
      <c r="E159" s="650"/>
      <c r="F159" s="295"/>
      <c r="G159" s="296"/>
      <c r="H159" s="296"/>
      <c r="I159" s="296"/>
      <c r="J159" s="650"/>
      <c r="K159" s="650"/>
      <c r="L159" s="650"/>
      <c r="M159" s="650"/>
      <c r="N159" s="650"/>
    </row>
    <row r="160" spans="4:14">
      <c r="D160" s="295"/>
      <c r="E160" s="650"/>
      <c r="F160" s="295"/>
      <c r="G160" s="296"/>
      <c r="H160" s="296"/>
      <c r="I160" s="296"/>
      <c r="J160" s="650"/>
      <c r="K160" s="650"/>
      <c r="L160" s="650"/>
      <c r="M160" s="650"/>
      <c r="N160" s="650"/>
    </row>
    <row r="161" spans="4:14">
      <c r="D161" s="295"/>
      <c r="E161" s="650"/>
      <c r="F161" s="295"/>
      <c r="G161" s="296"/>
      <c r="H161" s="296"/>
      <c r="I161" s="296"/>
      <c r="J161" s="650"/>
      <c r="K161" s="650"/>
      <c r="L161" s="650"/>
      <c r="M161" s="650"/>
      <c r="N161" s="650"/>
    </row>
    <row r="162" spans="4:14">
      <c r="D162" s="295"/>
      <c r="E162" s="650"/>
      <c r="F162" s="295"/>
      <c r="G162" s="296"/>
      <c r="H162" s="296"/>
      <c r="I162" s="296"/>
      <c r="J162" s="650"/>
      <c r="K162" s="650"/>
      <c r="L162" s="650"/>
      <c r="M162" s="650"/>
      <c r="N162" s="650"/>
    </row>
    <row r="163" spans="4:14">
      <c r="D163" s="295"/>
      <c r="E163" s="650"/>
      <c r="F163" s="295"/>
      <c r="G163" s="296"/>
      <c r="H163" s="296"/>
      <c r="I163" s="296"/>
      <c r="J163" s="650"/>
      <c r="K163" s="650"/>
      <c r="L163" s="650"/>
      <c r="M163" s="650"/>
      <c r="N163" s="650"/>
    </row>
    <row r="164" spans="4:14">
      <c r="D164" s="295"/>
      <c r="E164" s="650"/>
      <c r="F164" s="295"/>
      <c r="G164" s="296"/>
      <c r="H164" s="296"/>
      <c r="I164" s="296"/>
      <c r="J164" s="650"/>
      <c r="K164" s="650"/>
      <c r="L164" s="650"/>
      <c r="M164" s="650"/>
      <c r="N164" s="650"/>
    </row>
    <row r="165" spans="4:14">
      <c r="D165" s="295"/>
      <c r="E165" s="650"/>
      <c r="F165" s="295"/>
      <c r="G165" s="296"/>
      <c r="H165" s="296"/>
      <c r="I165" s="296"/>
      <c r="J165" s="650"/>
      <c r="K165" s="650"/>
      <c r="L165" s="650"/>
      <c r="M165" s="650"/>
      <c r="N165" s="650"/>
    </row>
    <row r="166" spans="4:14">
      <c r="D166" s="295"/>
      <c r="E166" s="650"/>
      <c r="F166" s="295"/>
      <c r="G166" s="296"/>
      <c r="H166" s="296"/>
      <c r="I166" s="296"/>
      <c r="J166" s="650"/>
      <c r="K166" s="650"/>
      <c r="L166" s="650"/>
      <c r="M166" s="650"/>
      <c r="N166" s="650"/>
    </row>
    <row r="167" spans="4:14">
      <c r="D167" s="295"/>
      <c r="E167" s="650"/>
      <c r="F167" s="295"/>
      <c r="G167" s="296"/>
      <c r="H167" s="296"/>
      <c r="I167" s="296"/>
      <c r="J167" s="650"/>
      <c r="K167" s="650"/>
      <c r="L167" s="650"/>
      <c r="M167" s="650"/>
      <c r="N167" s="650"/>
    </row>
    <row r="168" spans="4:14">
      <c r="D168" s="295"/>
      <c r="E168" s="650"/>
      <c r="F168" s="295"/>
      <c r="G168" s="296"/>
      <c r="H168" s="296"/>
      <c r="I168" s="296"/>
      <c r="J168" s="650"/>
      <c r="K168" s="650"/>
      <c r="L168" s="650"/>
      <c r="M168" s="650"/>
      <c r="N168" s="650"/>
    </row>
    <row r="169" spans="4:14">
      <c r="D169" s="295"/>
      <c r="E169" s="650"/>
      <c r="F169" s="295"/>
      <c r="G169" s="296"/>
      <c r="H169" s="296"/>
      <c r="I169" s="296"/>
      <c r="J169" s="650"/>
      <c r="K169" s="650"/>
      <c r="L169" s="650"/>
      <c r="M169" s="650"/>
      <c r="N169" s="650"/>
    </row>
    <row r="170" spans="4:14">
      <c r="D170" s="295"/>
      <c r="E170" s="650"/>
      <c r="F170" s="295"/>
      <c r="G170" s="296"/>
      <c r="H170" s="296"/>
      <c r="I170" s="296"/>
      <c r="J170" s="650"/>
      <c r="K170" s="650"/>
      <c r="L170" s="650"/>
      <c r="M170" s="650"/>
      <c r="N170" s="650"/>
    </row>
    <row r="171" spans="4:14">
      <c r="D171" s="295"/>
      <c r="E171" s="650"/>
      <c r="F171" s="295"/>
      <c r="G171" s="296"/>
      <c r="H171" s="296"/>
      <c r="I171" s="296"/>
      <c r="J171" s="650"/>
      <c r="K171" s="650"/>
      <c r="L171" s="650"/>
      <c r="M171" s="650"/>
      <c r="N171" s="650"/>
    </row>
    <row r="172" spans="4:14">
      <c r="D172" s="295"/>
      <c r="E172" s="650"/>
      <c r="F172" s="295"/>
      <c r="G172" s="296"/>
      <c r="H172" s="296"/>
      <c r="I172" s="296"/>
      <c r="J172" s="650"/>
      <c r="K172" s="650"/>
      <c r="L172" s="650"/>
      <c r="M172" s="650"/>
      <c r="N172" s="650"/>
    </row>
    <row r="173" spans="4:14">
      <c r="D173" s="295"/>
      <c r="E173" s="650"/>
      <c r="F173" s="295"/>
      <c r="G173" s="296"/>
      <c r="H173" s="296"/>
      <c r="I173" s="296"/>
      <c r="J173" s="650"/>
      <c r="K173" s="650"/>
      <c r="L173" s="650"/>
      <c r="M173" s="650"/>
      <c r="N173" s="650"/>
    </row>
    <row r="174" spans="4:14">
      <c r="D174" s="295"/>
      <c r="E174" s="650"/>
      <c r="F174" s="295"/>
      <c r="G174" s="296"/>
      <c r="H174" s="296"/>
      <c r="I174" s="296"/>
      <c r="J174" s="650"/>
      <c r="K174" s="650"/>
      <c r="L174" s="650"/>
      <c r="M174" s="650"/>
      <c r="N174" s="650"/>
    </row>
    <row r="175" spans="4:14">
      <c r="D175" s="295"/>
      <c r="E175" s="650"/>
      <c r="F175" s="295"/>
      <c r="G175" s="296"/>
      <c r="H175" s="296"/>
      <c r="I175" s="296"/>
      <c r="J175" s="650"/>
      <c r="K175" s="650"/>
      <c r="L175" s="650"/>
      <c r="M175" s="650"/>
      <c r="N175" s="650"/>
    </row>
    <row r="176" spans="4:14">
      <c r="D176" s="295"/>
      <c r="E176" s="650"/>
      <c r="F176" s="295"/>
      <c r="G176" s="296"/>
      <c r="H176" s="296"/>
      <c r="I176" s="296"/>
      <c r="J176" s="650"/>
      <c r="K176" s="650"/>
      <c r="L176" s="650"/>
      <c r="M176" s="650"/>
      <c r="N176" s="650"/>
    </row>
    <row r="177" spans="4:14">
      <c r="D177" s="295"/>
      <c r="E177" s="650"/>
      <c r="F177" s="295"/>
      <c r="G177" s="296"/>
      <c r="H177" s="296"/>
      <c r="I177" s="296"/>
      <c r="J177" s="650"/>
      <c r="K177" s="650"/>
      <c r="L177" s="650"/>
      <c r="M177" s="650"/>
      <c r="N177" s="650"/>
    </row>
    <row r="178" spans="4:14">
      <c r="D178" s="295"/>
      <c r="E178" s="650"/>
      <c r="F178" s="295"/>
      <c r="G178" s="296"/>
      <c r="H178" s="296"/>
      <c r="I178" s="296"/>
      <c r="J178" s="650"/>
      <c r="K178" s="650"/>
      <c r="L178" s="650"/>
      <c r="M178" s="650"/>
      <c r="N178" s="650"/>
    </row>
    <row r="179" spans="4:14">
      <c r="D179" s="295"/>
      <c r="E179" s="650"/>
      <c r="F179" s="295"/>
      <c r="G179" s="296"/>
      <c r="H179" s="296"/>
      <c r="I179" s="296"/>
      <c r="J179" s="650"/>
      <c r="K179" s="650"/>
      <c r="L179" s="650"/>
      <c r="M179" s="650"/>
      <c r="N179" s="650"/>
    </row>
    <row r="180" spans="4:14">
      <c r="D180" s="295"/>
      <c r="E180" s="650"/>
      <c r="F180" s="295"/>
      <c r="G180" s="296"/>
      <c r="H180" s="296"/>
      <c r="I180" s="296"/>
      <c r="J180" s="650"/>
      <c r="K180" s="650"/>
      <c r="L180" s="650"/>
      <c r="M180" s="650"/>
      <c r="N180" s="650"/>
    </row>
    <row r="181" spans="4:14">
      <c r="D181" s="295"/>
      <c r="E181" s="650"/>
      <c r="F181" s="295"/>
      <c r="G181" s="296"/>
      <c r="H181" s="296"/>
      <c r="I181" s="296"/>
      <c r="J181" s="650"/>
      <c r="K181" s="650"/>
      <c r="L181" s="650"/>
      <c r="M181" s="650"/>
      <c r="N181" s="650"/>
    </row>
    <row r="182" spans="4:14">
      <c r="D182" s="295"/>
      <c r="E182" s="650"/>
      <c r="F182" s="295"/>
      <c r="G182" s="296"/>
      <c r="H182" s="296"/>
      <c r="I182" s="296"/>
      <c r="J182" s="650"/>
      <c r="K182" s="650"/>
      <c r="L182" s="650"/>
      <c r="M182" s="650"/>
      <c r="N182" s="650"/>
    </row>
    <row r="183" spans="4:14">
      <c r="D183" s="295"/>
      <c r="E183" s="650"/>
      <c r="F183" s="295"/>
      <c r="G183" s="296"/>
      <c r="H183" s="296"/>
      <c r="I183" s="296"/>
      <c r="J183" s="650"/>
      <c r="K183" s="650"/>
      <c r="L183" s="650"/>
      <c r="M183" s="650"/>
      <c r="N183" s="650"/>
    </row>
    <row r="184" spans="4:14">
      <c r="D184" s="295"/>
      <c r="E184" s="650"/>
      <c r="F184" s="295"/>
      <c r="G184" s="296"/>
      <c r="H184" s="296"/>
      <c r="I184" s="296"/>
      <c r="J184" s="650"/>
      <c r="K184" s="650"/>
      <c r="L184" s="650"/>
      <c r="M184" s="650"/>
      <c r="N184" s="650"/>
    </row>
    <row r="185" spans="4:14">
      <c r="D185" s="295"/>
      <c r="E185" s="650"/>
      <c r="F185" s="295"/>
      <c r="G185" s="296"/>
      <c r="H185" s="296"/>
      <c r="I185" s="296"/>
      <c r="J185" s="650"/>
      <c r="K185" s="650"/>
      <c r="L185" s="650"/>
      <c r="M185" s="650"/>
      <c r="N185" s="650"/>
    </row>
    <row r="186" spans="4:14">
      <c r="D186" s="295"/>
      <c r="E186" s="650"/>
      <c r="F186" s="295"/>
      <c r="G186" s="296"/>
      <c r="H186" s="296"/>
      <c r="I186" s="296"/>
      <c r="J186" s="650"/>
      <c r="K186" s="650"/>
      <c r="L186" s="650"/>
      <c r="M186" s="650"/>
      <c r="N186" s="650"/>
    </row>
    <row r="187" spans="4:14">
      <c r="D187" s="295"/>
      <c r="E187" s="650"/>
      <c r="F187" s="295"/>
      <c r="G187" s="296"/>
      <c r="H187" s="296"/>
      <c r="I187" s="296"/>
      <c r="J187" s="650"/>
      <c r="K187" s="650"/>
      <c r="L187" s="650"/>
      <c r="M187" s="650"/>
      <c r="N187" s="650"/>
    </row>
    <row r="188" spans="4:14">
      <c r="D188" s="295"/>
      <c r="E188" s="650"/>
      <c r="F188" s="295"/>
      <c r="G188" s="296"/>
      <c r="H188" s="296"/>
      <c r="I188" s="296"/>
      <c r="J188" s="650"/>
      <c r="K188" s="650"/>
      <c r="L188" s="650"/>
      <c r="M188" s="650"/>
      <c r="N188" s="650"/>
    </row>
    <row r="189" spans="4:14">
      <c r="D189" s="295"/>
      <c r="E189" s="650"/>
      <c r="F189" s="295"/>
      <c r="G189" s="296"/>
      <c r="H189" s="296"/>
      <c r="I189" s="296"/>
      <c r="J189" s="650"/>
      <c r="K189" s="650"/>
      <c r="L189" s="650"/>
      <c r="M189" s="650"/>
      <c r="N189" s="650"/>
    </row>
    <row r="190" spans="4:14">
      <c r="D190" s="295"/>
      <c r="E190" s="650"/>
      <c r="F190" s="295"/>
      <c r="G190" s="296"/>
      <c r="H190" s="296"/>
      <c r="I190" s="296"/>
      <c r="J190" s="650"/>
      <c r="K190" s="650"/>
      <c r="L190" s="650"/>
      <c r="M190" s="650"/>
      <c r="N190" s="650"/>
    </row>
    <row r="191" spans="4:14">
      <c r="D191" s="295"/>
      <c r="E191" s="650"/>
      <c r="F191" s="295"/>
      <c r="G191" s="296"/>
      <c r="H191" s="296"/>
      <c r="I191" s="296"/>
      <c r="J191" s="650"/>
      <c r="K191" s="650"/>
      <c r="L191" s="650"/>
      <c r="M191" s="650"/>
      <c r="N191" s="650"/>
    </row>
    <row r="192" spans="4:14">
      <c r="D192" s="295"/>
      <c r="E192" s="650"/>
      <c r="F192" s="295"/>
      <c r="G192" s="296"/>
      <c r="H192" s="296"/>
      <c r="I192" s="296"/>
      <c r="J192" s="650"/>
      <c r="K192" s="650"/>
      <c r="L192" s="650"/>
      <c r="M192" s="650"/>
      <c r="N192" s="650"/>
    </row>
    <row r="193" spans="4:14">
      <c r="D193" s="295"/>
      <c r="E193" s="650"/>
      <c r="F193" s="295"/>
      <c r="G193" s="296"/>
      <c r="H193" s="296"/>
      <c r="I193" s="296"/>
      <c r="J193" s="650"/>
      <c r="K193" s="650"/>
      <c r="L193" s="650"/>
      <c r="M193" s="650"/>
      <c r="N193" s="650"/>
    </row>
    <row r="194" spans="4:14">
      <c r="D194" s="295"/>
      <c r="E194" s="650"/>
      <c r="F194" s="295"/>
      <c r="G194" s="296"/>
      <c r="H194" s="296"/>
      <c r="I194" s="296"/>
      <c r="J194" s="650"/>
      <c r="K194" s="650"/>
      <c r="L194" s="650"/>
      <c r="M194" s="650"/>
      <c r="N194" s="650"/>
    </row>
    <row r="195" spans="4:14">
      <c r="D195" s="295"/>
      <c r="E195" s="650"/>
      <c r="F195" s="295"/>
      <c r="G195" s="296"/>
      <c r="H195" s="296"/>
      <c r="I195" s="296"/>
      <c r="J195" s="650"/>
      <c r="K195" s="650"/>
      <c r="L195" s="650"/>
      <c r="M195" s="650"/>
      <c r="N195" s="650"/>
    </row>
    <row r="196" spans="4:14">
      <c r="D196" s="295"/>
      <c r="E196" s="650"/>
      <c r="F196" s="295"/>
      <c r="G196" s="296"/>
      <c r="H196" s="296"/>
      <c r="I196" s="296"/>
      <c r="J196" s="650"/>
      <c r="K196" s="650"/>
      <c r="L196" s="650"/>
      <c r="M196" s="650"/>
      <c r="N196" s="650"/>
    </row>
    <row r="197" spans="4:14">
      <c r="D197" s="295"/>
      <c r="E197" s="650"/>
      <c r="F197" s="295"/>
      <c r="G197" s="296"/>
      <c r="H197" s="296"/>
      <c r="I197" s="296"/>
      <c r="J197" s="650"/>
      <c r="K197" s="650"/>
      <c r="L197" s="650"/>
      <c r="M197" s="650"/>
      <c r="N197" s="650"/>
    </row>
    <row r="198" spans="4:14">
      <c r="D198" s="295"/>
      <c r="E198" s="650"/>
      <c r="F198" s="295"/>
      <c r="G198" s="296"/>
      <c r="H198" s="296"/>
      <c r="I198" s="296"/>
      <c r="J198" s="650"/>
      <c r="K198" s="650"/>
      <c r="L198" s="650"/>
      <c r="M198" s="650"/>
      <c r="N198" s="650"/>
    </row>
    <row r="199" spans="4:14">
      <c r="D199" s="295"/>
      <c r="E199" s="650"/>
      <c r="F199" s="295"/>
      <c r="G199" s="296"/>
      <c r="H199" s="296"/>
      <c r="I199" s="296"/>
      <c r="J199" s="650"/>
      <c r="K199" s="650"/>
      <c r="L199" s="650"/>
      <c r="M199" s="650"/>
      <c r="N199" s="650"/>
    </row>
    <row r="200" spans="4:14">
      <c r="D200" s="295"/>
      <c r="E200" s="650"/>
      <c r="F200" s="295"/>
      <c r="G200" s="296"/>
      <c r="H200" s="296"/>
      <c r="I200" s="296"/>
      <c r="J200" s="650"/>
      <c r="K200" s="650"/>
      <c r="L200" s="650"/>
      <c r="M200" s="650"/>
      <c r="N200" s="650"/>
    </row>
    <row r="201" spans="4:14">
      <c r="D201" s="295"/>
      <c r="E201" s="650"/>
      <c r="F201" s="295"/>
      <c r="G201" s="296"/>
      <c r="H201" s="296"/>
      <c r="I201" s="296"/>
      <c r="J201" s="650"/>
      <c r="K201" s="650"/>
      <c r="L201" s="650"/>
      <c r="M201" s="650"/>
      <c r="N201" s="650"/>
    </row>
    <row r="202" spans="4:14">
      <c r="D202" s="295"/>
      <c r="E202" s="650"/>
      <c r="F202" s="295"/>
      <c r="G202" s="296"/>
      <c r="H202" s="296"/>
      <c r="I202" s="296"/>
      <c r="J202" s="650"/>
      <c r="K202" s="650"/>
      <c r="L202" s="650"/>
      <c r="M202" s="650"/>
      <c r="N202" s="650"/>
    </row>
    <row r="203" spans="4:14">
      <c r="D203" s="295"/>
      <c r="E203" s="650"/>
      <c r="F203" s="295"/>
      <c r="G203" s="296"/>
      <c r="H203" s="296"/>
      <c r="I203" s="296"/>
      <c r="J203" s="650"/>
      <c r="K203" s="650"/>
      <c r="L203" s="650"/>
      <c r="M203" s="650"/>
      <c r="N203" s="650"/>
    </row>
    <row r="204" spans="4:14">
      <c r="D204" s="295"/>
      <c r="E204" s="650"/>
      <c r="F204" s="295"/>
      <c r="G204" s="296"/>
      <c r="H204" s="296"/>
      <c r="I204" s="296"/>
      <c r="J204" s="650"/>
      <c r="K204" s="650"/>
      <c r="L204" s="650"/>
      <c r="M204" s="650"/>
      <c r="N204" s="650"/>
    </row>
    <row r="205" spans="4:14">
      <c r="D205" s="295"/>
      <c r="E205" s="650"/>
      <c r="F205" s="295"/>
      <c r="G205" s="296"/>
      <c r="H205" s="296"/>
      <c r="I205" s="296"/>
      <c r="J205" s="650"/>
      <c r="K205" s="650"/>
      <c r="L205" s="650"/>
      <c r="M205" s="650"/>
      <c r="N205" s="650"/>
    </row>
    <row r="206" spans="4:14">
      <c r="D206" s="295"/>
      <c r="E206" s="650"/>
      <c r="F206" s="295"/>
      <c r="G206" s="296"/>
      <c r="H206" s="296"/>
      <c r="I206" s="296"/>
      <c r="J206" s="650"/>
      <c r="K206" s="650"/>
      <c r="L206" s="650"/>
      <c r="M206" s="650"/>
      <c r="N206" s="650"/>
    </row>
    <row r="207" spans="4:14">
      <c r="D207" s="295"/>
      <c r="E207" s="650"/>
      <c r="F207" s="295"/>
      <c r="G207" s="296"/>
      <c r="H207" s="296"/>
      <c r="I207" s="296"/>
      <c r="J207" s="650"/>
      <c r="K207" s="650"/>
      <c r="L207" s="650"/>
      <c r="M207" s="650"/>
      <c r="N207" s="650"/>
    </row>
    <row r="208" spans="4:14">
      <c r="D208" s="295"/>
      <c r="E208" s="650"/>
      <c r="F208" s="295"/>
      <c r="G208" s="296"/>
      <c r="H208" s="296"/>
      <c r="I208" s="296"/>
      <c r="J208" s="650"/>
      <c r="K208" s="650"/>
      <c r="L208" s="650"/>
      <c r="M208" s="650"/>
      <c r="N208" s="650"/>
    </row>
    <row r="209" spans="4:14">
      <c r="D209" s="295"/>
      <c r="E209" s="650"/>
      <c r="F209" s="295"/>
      <c r="G209" s="296"/>
      <c r="H209" s="296"/>
      <c r="I209" s="296"/>
      <c r="J209" s="650"/>
      <c r="K209" s="650"/>
      <c r="L209" s="650"/>
      <c r="M209" s="650"/>
      <c r="N209" s="650"/>
    </row>
    <row r="210" spans="4:14">
      <c r="D210" s="295"/>
      <c r="E210" s="650"/>
      <c r="F210" s="295"/>
      <c r="G210" s="296"/>
      <c r="H210" s="296"/>
      <c r="I210" s="296"/>
      <c r="J210" s="650"/>
      <c r="K210" s="650"/>
      <c r="L210" s="650"/>
      <c r="M210" s="650"/>
      <c r="N210" s="650"/>
    </row>
    <row r="211" spans="4:14">
      <c r="D211" s="295"/>
      <c r="E211" s="650"/>
      <c r="F211" s="295"/>
      <c r="G211" s="296"/>
      <c r="H211" s="296"/>
      <c r="I211" s="296"/>
      <c r="J211" s="650"/>
      <c r="K211" s="650"/>
      <c r="L211" s="650"/>
      <c r="M211" s="650"/>
      <c r="N211" s="650"/>
    </row>
    <row r="212" spans="4:14">
      <c r="D212" s="295"/>
      <c r="E212" s="650"/>
      <c r="F212" s="295"/>
      <c r="G212" s="296"/>
      <c r="H212" s="296"/>
      <c r="I212" s="296"/>
      <c r="J212" s="650"/>
      <c r="K212" s="650"/>
      <c r="L212" s="650"/>
      <c r="M212" s="650"/>
      <c r="N212" s="650"/>
    </row>
    <row r="213" spans="4:14">
      <c r="D213" s="295"/>
      <c r="E213" s="650"/>
      <c r="F213" s="295"/>
      <c r="G213" s="296"/>
      <c r="H213" s="296"/>
      <c r="I213" s="296"/>
      <c r="J213" s="650"/>
      <c r="K213" s="650"/>
      <c r="L213" s="650"/>
      <c r="M213" s="650"/>
      <c r="N213" s="650"/>
    </row>
    <row r="214" spans="4:14">
      <c r="D214" s="295"/>
      <c r="E214" s="650"/>
      <c r="F214" s="295"/>
      <c r="G214" s="296"/>
      <c r="H214" s="296"/>
      <c r="I214" s="296"/>
      <c r="J214" s="650"/>
      <c r="K214" s="650"/>
      <c r="L214" s="650"/>
      <c r="M214" s="650"/>
      <c r="N214" s="650"/>
    </row>
    <row r="215" spans="4:14">
      <c r="D215" s="295"/>
      <c r="E215" s="650"/>
      <c r="F215" s="295"/>
      <c r="G215" s="296"/>
      <c r="H215" s="296"/>
      <c r="I215" s="296"/>
      <c r="J215" s="650"/>
      <c r="K215" s="650"/>
      <c r="L215" s="650"/>
      <c r="M215" s="650"/>
      <c r="N215" s="650"/>
    </row>
    <row r="216" spans="4:14">
      <c r="D216" s="295"/>
      <c r="E216" s="650"/>
      <c r="F216" s="295"/>
      <c r="G216" s="296"/>
      <c r="H216" s="296"/>
      <c r="I216" s="296"/>
      <c r="J216" s="650"/>
      <c r="K216" s="650"/>
      <c r="L216" s="650"/>
      <c r="M216" s="650"/>
      <c r="N216" s="650"/>
    </row>
    <row r="217" spans="4:14">
      <c r="D217" s="295"/>
      <c r="E217" s="650"/>
      <c r="F217" s="295"/>
      <c r="G217" s="296"/>
      <c r="H217" s="296"/>
      <c r="I217" s="296"/>
      <c r="J217" s="650"/>
      <c r="K217" s="650"/>
      <c r="L217" s="650"/>
      <c r="M217" s="650"/>
      <c r="N217" s="650"/>
    </row>
    <row r="218" spans="4:14">
      <c r="D218" s="295"/>
      <c r="E218" s="650"/>
      <c r="F218" s="295"/>
      <c r="G218" s="296"/>
      <c r="H218" s="296"/>
      <c r="I218" s="296"/>
      <c r="J218" s="650"/>
      <c r="K218" s="650"/>
      <c r="L218" s="650"/>
      <c r="M218" s="650"/>
      <c r="N218" s="650"/>
    </row>
    <row r="219" spans="4:14">
      <c r="D219" s="295"/>
      <c r="E219" s="650"/>
      <c r="F219" s="295"/>
      <c r="G219" s="296"/>
      <c r="H219" s="296"/>
      <c r="I219" s="296"/>
      <c r="J219" s="650"/>
      <c r="K219" s="650"/>
      <c r="L219" s="650"/>
      <c r="M219" s="650"/>
      <c r="N219" s="650"/>
    </row>
    <row r="220" spans="4:14">
      <c r="D220" s="295"/>
      <c r="E220" s="650"/>
      <c r="F220" s="295"/>
      <c r="G220" s="296"/>
      <c r="H220" s="296"/>
      <c r="I220" s="296"/>
      <c r="J220" s="650"/>
      <c r="K220" s="650"/>
      <c r="L220" s="650"/>
      <c r="M220" s="650"/>
      <c r="N220" s="650"/>
    </row>
    <row r="221" spans="4:14">
      <c r="D221" s="295"/>
      <c r="E221" s="650"/>
      <c r="F221" s="295"/>
      <c r="G221" s="296"/>
      <c r="H221" s="296"/>
      <c r="I221" s="296"/>
      <c r="J221" s="650"/>
      <c r="K221" s="650"/>
      <c r="L221" s="650"/>
      <c r="M221" s="650"/>
      <c r="N221" s="650"/>
    </row>
    <row r="222" spans="4:14">
      <c r="D222" s="295"/>
      <c r="E222" s="650"/>
      <c r="F222" s="295"/>
      <c r="G222" s="296"/>
      <c r="H222" s="296"/>
      <c r="I222" s="296"/>
      <c r="J222" s="650"/>
      <c r="K222" s="650"/>
      <c r="L222" s="650"/>
      <c r="M222" s="650"/>
      <c r="N222" s="650"/>
    </row>
    <row r="223" spans="4:14">
      <c r="D223" s="295"/>
      <c r="E223" s="650"/>
      <c r="F223" s="295"/>
      <c r="G223" s="296"/>
      <c r="H223" s="296"/>
      <c r="I223" s="296"/>
      <c r="J223" s="650"/>
      <c r="K223" s="650"/>
      <c r="L223" s="650"/>
      <c r="M223" s="650"/>
      <c r="N223" s="650"/>
    </row>
    <row r="224" spans="4:14">
      <c r="D224" s="295"/>
      <c r="E224" s="650"/>
      <c r="F224" s="295"/>
      <c r="G224" s="296"/>
      <c r="H224" s="296"/>
      <c r="I224" s="296"/>
      <c r="J224" s="650"/>
      <c r="K224" s="650"/>
      <c r="L224" s="650"/>
      <c r="M224" s="650"/>
      <c r="N224" s="650"/>
    </row>
    <row r="225" spans="4:14">
      <c r="D225" s="295"/>
      <c r="E225" s="650"/>
      <c r="F225" s="295"/>
      <c r="G225" s="296"/>
      <c r="H225" s="296"/>
      <c r="I225" s="296"/>
      <c r="J225" s="650"/>
      <c r="K225" s="650"/>
      <c r="L225" s="650"/>
      <c r="M225" s="650"/>
      <c r="N225" s="650"/>
    </row>
    <row r="226" spans="4:14">
      <c r="D226" s="295"/>
      <c r="E226" s="650"/>
      <c r="F226" s="295"/>
      <c r="G226" s="296"/>
      <c r="H226" s="296"/>
      <c r="I226" s="296"/>
      <c r="J226" s="650"/>
      <c r="K226" s="650"/>
      <c r="L226" s="650"/>
      <c r="M226" s="650"/>
      <c r="N226" s="650"/>
    </row>
    <row r="227" spans="4:14">
      <c r="D227" s="295"/>
      <c r="E227" s="650"/>
      <c r="F227" s="295"/>
      <c r="G227" s="296"/>
      <c r="H227" s="296"/>
      <c r="I227" s="296"/>
      <c r="J227" s="650"/>
      <c r="K227" s="650"/>
      <c r="L227" s="650"/>
      <c r="M227" s="650"/>
      <c r="N227" s="650"/>
    </row>
    <row r="228" spans="4:14">
      <c r="D228" s="295"/>
      <c r="E228" s="650"/>
      <c r="F228" s="295"/>
      <c r="G228" s="296"/>
      <c r="H228" s="296"/>
      <c r="I228" s="296"/>
      <c r="J228" s="650"/>
      <c r="K228" s="650"/>
      <c r="L228" s="650"/>
      <c r="M228" s="650"/>
      <c r="N228" s="650"/>
    </row>
    <row r="229" spans="4:14">
      <c r="D229" s="295"/>
      <c r="E229" s="650"/>
      <c r="F229" s="295"/>
      <c r="G229" s="296"/>
      <c r="H229" s="296"/>
      <c r="I229" s="296"/>
      <c r="J229" s="650"/>
      <c r="K229" s="650"/>
      <c r="L229" s="650"/>
      <c r="M229" s="650"/>
      <c r="N229" s="650"/>
    </row>
    <row r="230" spans="4:14">
      <c r="D230" s="295"/>
      <c r="E230" s="650"/>
      <c r="F230" s="295"/>
      <c r="G230" s="296"/>
      <c r="H230" s="296"/>
      <c r="I230" s="296"/>
      <c r="J230" s="650"/>
      <c r="K230" s="650"/>
      <c r="L230" s="650"/>
      <c r="M230" s="650"/>
      <c r="N230" s="650"/>
    </row>
    <row r="231" spans="4:14">
      <c r="D231" s="295"/>
      <c r="E231" s="650"/>
      <c r="F231" s="295"/>
      <c r="G231" s="296"/>
      <c r="H231" s="296"/>
      <c r="I231" s="296"/>
      <c r="J231" s="650"/>
      <c r="K231" s="650"/>
      <c r="L231" s="650"/>
      <c r="M231" s="650"/>
      <c r="N231" s="650"/>
    </row>
    <row r="232" spans="4:14">
      <c r="D232" s="295"/>
      <c r="E232" s="650"/>
      <c r="F232" s="295"/>
      <c r="G232" s="296"/>
      <c r="H232" s="296"/>
      <c r="I232" s="296"/>
      <c r="J232" s="650"/>
      <c r="K232" s="650"/>
      <c r="L232" s="650"/>
      <c r="M232" s="650"/>
      <c r="N232" s="650"/>
    </row>
    <row r="233" spans="4:14">
      <c r="D233" s="295"/>
      <c r="E233" s="650"/>
      <c r="F233" s="295"/>
      <c r="G233" s="296"/>
      <c r="H233" s="296"/>
      <c r="I233" s="296"/>
      <c r="J233" s="650"/>
      <c r="K233" s="650"/>
      <c r="L233" s="650"/>
      <c r="M233" s="650"/>
      <c r="N233" s="650"/>
    </row>
    <row r="234" spans="4:14">
      <c r="D234" s="295"/>
      <c r="E234" s="650"/>
      <c r="F234" s="295"/>
      <c r="G234" s="296"/>
      <c r="H234" s="296"/>
      <c r="I234" s="296"/>
      <c r="J234" s="650"/>
      <c r="K234" s="650"/>
      <c r="L234" s="650"/>
      <c r="M234" s="650"/>
      <c r="N234" s="650"/>
    </row>
    <row r="235" spans="4:14">
      <c r="D235" s="295"/>
      <c r="E235" s="650"/>
      <c r="F235" s="295"/>
      <c r="G235" s="296"/>
      <c r="H235" s="296"/>
      <c r="I235" s="296"/>
      <c r="J235" s="650"/>
      <c r="K235" s="650"/>
      <c r="L235" s="650"/>
      <c r="M235" s="650"/>
      <c r="N235" s="650"/>
    </row>
    <row r="236" spans="4:14">
      <c r="D236" s="295"/>
      <c r="E236" s="650"/>
      <c r="F236" s="295"/>
      <c r="G236" s="296"/>
      <c r="H236" s="296"/>
      <c r="I236" s="296"/>
      <c r="J236" s="650"/>
      <c r="K236" s="650"/>
      <c r="L236" s="650"/>
      <c r="M236" s="650"/>
      <c r="N236" s="650"/>
    </row>
    <row r="237" spans="4:14">
      <c r="D237" s="295"/>
      <c r="E237" s="650"/>
      <c r="F237" s="295"/>
      <c r="G237" s="296"/>
      <c r="H237" s="296"/>
      <c r="I237" s="296"/>
      <c r="J237" s="650"/>
      <c r="K237" s="650"/>
      <c r="L237" s="650"/>
      <c r="M237" s="650"/>
      <c r="N237" s="650"/>
    </row>
    <row r="238" spans="4:14">
      <c r="D238" s="295"/>
      <c r="E238" s="650"/>
      <c r="F238" s="295"/>
      <c r="G238" s="296"/>
      <c r="H238" s="296"/>
      <c r="I238" s="296"/>
      <c r="J238" s="650"/>
      <c r="K238" s="650"/>
      <c r="L238" s="650"/>
      <c r="M238" s="650"/>
      <c r="N238" s="650"/>
    </row>
    <row r="239" spans="4:14">
      <c r="D239" s="295"/>
      <c r="E239" s="650"/>
      <c r="F239" s="295"/>
      <c r="G239" s="296"/>
      <c r="H239" s="296"/>
      <c r="I239" s="296"/>
      <c r="J239" s="650"/>
      <c r="K239" s="650"/>
      <c r="L239" s="650"/>
      <c r="M239" s="650"/>
      <c r="N239" s="650"/>
    </row>
    <row r="240" spans="4:14">
      <c r="D240" s="295"/>
      <c r="E240" s="650"/>
      <c r="F240" s="295"/>
      <c r="G240" s="296"/>
      <c r="H240" s="296"/>
      <c r="I240" s="296"/>
      <c r="J240" s="650"/>
      <c r="K240" s="650"/>
      <c r="L240" s="650"/>
      <c r="M240" s="650"/>
      <c r="N240" s="650"/>
    </row>
    <row r="241" spans="4:14">
      <c r="D241" s="295"/>
      <c r="E241" s="650"/>
      <c r="F241" s="295"/>
      <c r="G241" s="296"/>
      <c r="H241" s="296"/>
      <c r="I241" s="296"/>
      <c r="J241" s="650"/>
      <c r="K241" s="650"/>
      <c r="L241" s="650"/>
      <c r="M241" s="650"/>
      <c r="N241" s="650"/>
    </row>
    <row r="242" spans="4:14">
      <c r="D242" s="295"/>
      <c r="E242" s="650"/>
      <c r="F242" s="295"/>
      <c r="G242" s="296"/>
      <c r="H242" s="296"/>
      <c r="I242" s="296"/>
      <c r="J242" s="650"/>
      <c r="K242" s="650"/>
      <c r="L242" s="650"/>
      <c r="M242" s="650"/>
      <c r="N242" s="650"/>
    </row>
    <row r="243" spans="4:14">
      <c r="D243" s="295"/>
      <c r="E243" s="650"/>
      <c r="F243" s="295"/>
      <c r="G243" s="296"/>
      <c r="H243" s="296"/>
      <c r="I243" s="296"/>
      <c r="J243" s="650"/>
      <c r="K243" s="650"/>
      <c r="L243" s="650"/>
      <c r="M243" s="650"/>
      <c r="N243" s="650"/>
    </row>
    <row r="244" spans="4:14">
      <c r="D244" s="295"/>
      <c r="E244" s="650"/>
      <c r="F244" s="295"/>
      <c r="G244" s="296"/>
      <c r="H244" s="296"/>
      <c r="I244" s="296"/>
      <c r="J244" s="650"/>
      <c r="K244" s="650"/>
      <c r="L244" s="650"/>
      <c r="M244" s="650"/>
      <c r="N244" s="650"/>
    </row>
    <row r="245" spans="4:14">
      <c r="D245" s="295"/>
      <c r="E245" s="650"/>
      <c r="F245" s="295"/>
      <c r="G245" s="296"/>
      <c r="H245" s="296"/>
      <c r="I245" s="296"/>
      <c r="J245" s="650"/>
      <c r="K245" s="650"/>
      <c r="L245" s="650"/>
      <c r="M245" s="650"/>
      <c r="N245" s="650"/>
    </row>
    <row r="246" spans="4:14">
      <c r="D246" s="295"/>
      <c r="E246" s="650"/>
      <c r="F246" s="295"/>
      <c r="G246" s="296"/>
      <c r="H246" s="296"/>
      <c r="I246" s="296"/>
      <c r="J246" s="650"/>
      <c r="K246" s="650"/>
      <c r="L246" s="650"/>
      <c r="M246" s="650"/>
      <c r="N246" s="650"/>
    </row>
    <row r="247" spans="4:14">
      <c r="D247" s="295"/>
      <c r="E247" s="650"/>
      <c r="F247" s="295"/>
      <c r="G247" s="296"/>
      <c r="H247" s="296"/>
      <c r="I247" s="296"/>
      <c r="J247" s="650"/>
      <c r="K247" s="650"/>
      <c r="L247" s="650"/>
      <c r="M247" s="650"/>
      <c r="N247" s="650"/>
    </row>
    <row r="248" spans="4:14">
      <c r="D248" s="295"/>
      <c r="E248" s="650"/>
      <c r="F248" s="295"/>
      <c r="G248" s="296"/>
      <c r="H248" s="296"/>
      <c r="I248" s="296"/>
      <c r="J248" s="650"/>
      <c r="K248" s="650"/>
      <c r="L248" s="650"/>
      <c r="M248" s="650"/>
      <c r="N248" s="650"/>
    </row>
    <row r="249" spans="4:14">
      <c r="D249" s="295"/>
      <c r="E249" s="650"/>
      <c r="F249" s="295"/>
      <c r="G249" s="296"/>
      <c r="H249" s="296"/>
      <c r="I249" s="296"/>
      <c r="J249" s="650"/>
      <c r="K249" s="650"/>
      <c r="L249" s="650"/>
      <c r="M249" s="650"/>
      <c r="N249" s="650"/>
    </row>
    <row r="250" spans="4:14">
      <c r="D250" s="295"/>
      <c r="E250" s="650"/>
      <c r="F250" s="295"/>
      <c r="G250" s="296"/>
      <c r="H250" s="296"/>
      <c r="I250" s="296"/>
      <c r="J250" s="650"/>
      <c r="K250" s="650"/>
      <c r="L250" s="650"/>
      <c r="M250" s="650"/>
      <c r="N250" s="650"/>
    </row>
    <row r="251" spans="4:14">
      <c r="D251" s="295"/>
      <c r="E251" s="650"/>
      <c r="F251" s="295"/>
      <c r="G251" s="296"/>
      <c r="H251" s="296"/>
      <c r="I251" s="296"/>
      <c r="J251" s="650"/>
      <c r="K251" s="650"/>
      <c r="L251" s="650"/>
      <c r="M251" s="650"/>
      <c r="N251" s="650"/>
    </row>
    <row r="252" spans="4:14">
      <c r="D252" s="295"/>
      <c r="E252" s="650"/>
      <c r="F252" s="295"/>
      <c r="G252" s="296"/>
      <c r="H252" s="296"/>
      <c r="I252" s="296"/>
      <c r="J252" s="650"/>
      <c r="K252" s="650"/>
      <c r="L252" s="650"/>
      <c r="M252" s="650"/>
      <c r="N252" s="650"/>
    </row>
    <row r="253" spans="4:14">
      <c r="D253" s="295"/>
      <c r="E253" s="650"/>
      <c r="F253" s="295"/>
      <c r="G253" s="296"/>
      <c r="H253" s="296"/>
      <c r="I253" s="296"/>
      <c r="J253" s="650"/>
      <c r="K253" s="650"/>
      <c r="L253" s="650"/>
      <c r="M253" s="650"/>
      <c r="N253" s="650"/>
    </row>
    <row r="254" spans="4:14">
      <c r="D254" s="295"/>
      <c r="E254" s="650"/>
      <c r="F254" s="295"/>
      <c r="G254" s="296"/>
      <c r="H254" s="296"/>
      <c r="I254" s="296"/>
      <c r="J254" s="650"/>
      <c r="K254" s="650"/>
      <c r="L254" s="650"/>
      <c r="M254" s="650"/>
      <c r="N254" s="650"/>
    </row>
    <row r="255" spans="4:14">
      <c r="D255" s="295"/>
      <c r="E255" s="650"/>
      <c r="F255" s="295"/>
      <c r="G255" s="296"/>
      <c r="H255" s="296"/>
      <c r="I255" s="296"/>
      <c r="J255" s="650"/>
      <c r="K255" s="650"/>
      <c r="L255" s="650"/>
      <c r="M255" s="650"/>
      <c r="N255" s="650"/>
    </row>
    <row r="256" spans="4:14">
      <c r="D256" s="295"/>
      <c r="E256" s="650"/>
      <c r="F256" s="295"/>
      <c r="G256" s="296"/>
      <c r="H256" s="296"/>
      <c r="I256" s="296"/>
      <c r="J256" s="650"/>
      <c r="K256" s="650"/>
      <c r="L256" s="650"/>
      <c r="M256" s="650"/>
      <c r="N256" s="650"/>
    </row>
    <row r="257" spans="4:14">
      <c r="D257" s="295"/>
      <c r="E257" s="650"/>
      <c r="F257" s="295"/>
      <c r="G257" s="296"/>
      <c r="H257" s="296"/>
      <c r="I257" s="296"/>
      <c r="J257" s="650"/>
      <c r="K257" s="650"/>
      <c r="L257" s="650"/>
      <c r="M257" s="650"/>
      <c r="N257" s="650"/>
    </row>
    <row r="258" spans="4:14">
      <c r="D258" s="295"/>
      <c r="E258" s="650"/>
      <c r="F258" s="295"/>
      <c r="G258" s="296"/>
      <c r="H258" s="296"/>
      <c r="I258" s="296"/>
      <c r="J258" s="650"/>
      <c r="K258" s="650"/>
      <c r="L258" s="650"/>
      <c r="M258" s="650"/>
      <c r="N258" s="650"/>
    </row>
    <row r="259" spans="4:14">
      <c r="D259" s="295"/>
      <c r="E259" s="650"/>
      <c r="F259" s="295"/>
      <c r="G259" s="296"/>
      <c r="H259" s="296"/>
      <c r="I259" s="296"/>
      <c r="J259" s="650"/>
      <c r="K259" s="650"/>
      <c r="L259" s="650"/>
      <c r="M259" s="650"/>
      <c r="N259" s="650"/>
    </row>
    <row r="260" spans="4:14">
      <c r="D260" s="295"/>
      <c r="E260" s="650"/>
      <c r="F260" s="295"/>
      <c r="G260" s="296"/>
      <c r="H260" s="296"/>
      <c r="I260" s="296"/>
      <c r="J260" s="650"/>
      <c r="K260" s="650"/>
      <c r="L260" s="650"/>
      <c r="M260" s="650"/>
      <c r="N260" s="650"/>
    </row>
    <row r="261" spans="4:14">
      <c r="D261" s="295"/>
      <c r="E261" s="650"/>
      <c r="F261" s="295"/>
      <c r="G261" s="296"/>
      <c r="H261" s="296"/>
      <c r="I261" s="296"/>
      <c r="J261" s="650"/>
      <c r="K261" s="650"/>
      <c r="L261" s="650"/>
      <c r="M261" s="650"/>
      <c r="N261" s="650"/>
    </row>
    <row r="262" spans="4:14">
      <c r="D262" s="295"/>
      <c r="E262" s="650"/>
      <c r="F262" s="295"/>
      <c r="G262" s="296"/>
      <c r="H262" s="296"/>
      <c r="I262" s="296"/>
      <c r="J262" s="650"/>
      <c r="K262" s="650"/>
      <c r="L262" s="650"/>
      <c r="M262" s="650"/>
      <c r="N262" s="650"/>
    </row>
    <row r="263" spans="4:14">
      <c r="D263" s="295"/>
      <c r="E263" s="650"/>
      <c r="F263" s="295"/>
      <c r="G263" s="296"/>
      <c r="H263" s="296"/>
      <c r="I263" s="296"/>
      <c r="J263" s="650"/>
      <c r="K263" s="650"/>
      <c r="L263" s="650"/>
      <c r="M263" s="650"/>
      <c r="N263" s="650"/>
    </row>
    <row r="264" spans="4:14">
      <c r="D264" s="295"/>
      <c r="E264" s="650"/>
      <c r="F264" s="295"/>
      <c r="G264" s="296"/>
      <c r="H264" s="296"/>
      <c r="I264" s="296"/>
      <c r="J264" s="650"/>
      <c r="K264" s="650"/>
      <c r="L264" s="650"/>
      <c r="M264" s="650"/>
      <c r="N264" s="650"/>
    </row>
    <row r="265" spans="4:14">
      <c r="D265" s="295"/>
      <c r="E265" s="650"/>
      <c r="F265" s="295"/>
      <c r="G265" s="296"/>
      <c r="H265" s="296"/>
      <c r="I265" s="296"/>
      <c r="J265" s="650"/>
      <c r="K265" s="650"/>
      <c r="L265" s="650"/>
      <c r="M265" s="650"/>
      <c r="N265" s="650"/>
    </row>
    <row r="266" spans="4:14">
      <c r="D266" s="295"/>
      <c r="E266" s="650"/>
      <c r="F266" s="295"/>
      <c r="G266" s="296"/>
      <c r="H266" s="296"/>
      <c r="I266" s="296"/>
      <c r="J266" s="650"/>
      <c r="K266" s="650"/>
      <c r="L266" s="650"/>
      <c r="M266" s="650"/>
      <c r="N266" s="650"/>
    </row>
    <row r="267" spans="4:14">
      <c r="D267" s="295"/>
      <c r="E267" s="650"/>
      <c r="F267" s="295"/>
      <c r="G267" s="296"/>
      <c r="H267" s="296"/>
      <c r="I267" s="296"/>
      <c r="J267" s="650"/>
      <c r="K267" s="650"/>
      <c r="L267" s="650"/>
      <c r="M267" s="650"/>
      <c r="N267" s="650"/>
    </row>
    <row r="268" spans="4:14">
      <c r="D268" s="295"/>
      <c r="E268" s="650"/>
      <c r="F268" s="295"/>
      <c r="G268" s="296"/>
      <c r="H268" s="296"/>
      <c r="I268" s="296"/>
      <c r="J268" s="650"/>
      <c r="K268" s="650"/>
      <c r="L268" s="650"/>
      <c r="M268" s="650"/>
      <c r="N268" s="650"/>
    </row>
    <row r="269" spans="4:14">
      <c r="D269" s="295"/>
      <c r="E269" s="650"/>
      <c r="F269" s="295"/>
      <c r="G269" s="296"/>
      <c r="H269" s="296"/>
      <c r="I269" s="296"/>
      <c r="J269" s="650"/>
      <c r="K269" s="650"/>
      <c r="L269" s="650"/>
      <c r="M269" s="650"/>
      <c r="N269" s="650"/>
    </row>
    <row r="270" spans="4:14">
      <c r="D270" s="295"/>
      <c r="E270" s="650"/>
      <c r="F270" s="295"/>
      <c r="G270" s="296"/>
      <c r="H270" s="296"/>
      <c r="I270" s="296"/>
      <c r="J270" s="650"/>
      <c r="K270" s="650"/>
      <c r="L270" s="650"/>
      <c r="M270" s="650"/>
      <c r="N270" s="650"/>
    </row>
    <row r="271" spans="4:14">
      <c r="D271" s="295"/>
      <c r="E271" s="650"/>
      <c r="F271" s="295"/>
      <c r="G271" s="296"/>
      <c r="H271" s="296"/>
      <c r="I271" s="296"/>
      <c r="J271" s="650"/>
      <c r="K271" s="650"/>
      <c r="L271" s="650"/>
      <c r="M271" s="650"/>
      <c r="N271" s="650"/>
    </row>
    <row r="272" spans="4:14">
      <c r="D272" s="295"/>
      <c r="E272" s="650"/>
      <c r="F272" s="295"/>
      <c r="G272" s="296"/>
      <c r="H272" s="296"/>
      <c r="I272" s="296"/>
      <c r="J272" s="650"/>
      <c r="K272" s="650"/>
      <c r="L272" s="650"/>
      <c r="M272" s="650"/>
      <c r="N272" s="650"/>
    </row>
    <row r="273" spans="4:14">
      <c r="D273" s="295"/>
      <c r="E273" s="650"/>
      <c r="F273" s="295"/>
      <c r="G273" s="296"/>
      <c r="H273" s="296"/>
      <c r="I273" s="296"/>
      <c r="J273" s="650"/>
      <c r="K273" s="650"/>
      <c r="L273" s="650"/>
      <c r="M273" s="650"/>
      <c r="N273" s="650"/>
    </row>
    <row r="274" spans="4:14">
      <c r="D274" s="295"/>
      <c r="E274" s="650"/>
      <c r="F274" s="295"/>
      <c r="G274" s="296"/>
      <c r="H274" s="296"/>
      <c r="I274" s="296"/>
      <c r="J274" s="650"/>
      <c r="K274" s="650"/>
      <c r="L274" s="650"/>
      <c r="M274" s="650"/>
      <c r="N274" s="650"/>
    </row>
    <row r="275" spans="4:14">
      <c r="D275" s="295"/>
      <c r="E275" s="650"/>
      <c r="F275" s="295"/>
      <c r="G275" s="296"/>
      <c r="H275" s="296"/>
      <c r="I275" s="296"/>
      <c r="J275" s="650"/>
      <c r="K275" s="650"/>
      <c r="L275" s="650"/>
      <c r="M275" s="650"/>
      <c r="N275" s="650"/>
    </row>
    <row r="276" spans="4:14">
      <c r="D276" s="295"/>
      <c r="E276" s="650"/>
      <c r="F276" s="295"/>
      <c r="G276" s="296"/>
      <c r="H276" s="296"/>
      <c r="I276" s="296"/>
      <c r="J276" s="650"/>
      <c r="K276" s="650"/>
      <c r="L276" s="650"/>
      <c r="M276" s="650"/>
      <c r="N276" s="650"/>
    </row>
    <row r="277" spans="4:14">
      <c r="D277" s="295"/>
      <c r="E277" s="650"/>
      <c r="F277" s="295"/>
      <c r="G277" s="296"/>
      <c r="H277" s="296"/>
      <c r="I277" s="296"/>
      <c r="J277" s="650"/>
      <c r="K277" s="650"/>
      <c r="L277" s="650"/>
      <c r="M277" s="650"/>
      <c r="N277" s="650"/>
    </row>
    <row r="278" spans="4:14">
      <c r="D278" s="295"/>
      <c r="E278" s="650"/>
      <c r="F278" s="295"/>
      <c r="G278" s="296"/>
      <c r="H278" s="296"/>
      <c r="I278" s="296"/>
      <c r="J278" s="650"/>
      <c r="K278" s="650"/>
      <c r="L278" s="650"/>
      <c r="M278" s="650"/>
      <c r="N278" s="650"/>
    </row>
    <row r="279" spans="4:14">
      <c r="D279" s="295"/>
      <c r="E279" s="650"/>
      <c r="F279" s="295"/>
      <c r="G279" s="296"/>
      <c r="H279" s="296"/>
      <c r="I279" s="296"/>
      <c r="J279" s="650"/>
      <c r="K279" s="650"/>
      <c r="L279" s="650"/>
      <c r="M279" s="650"/>
      <c r="N279" s="650"/>
    </row>
    <row r="280" spans="4:14">
      <c r="D280" s="295"/>
      <c r="E280" s="650"/>
      <c r="F280" s="295"/>
      <c r="G280" s="296"/>
      <c r="H280" s="296"/>
      <c r="I280" s="296"/>
      <c r="J280" s="650"/>
      <c r="K280" s="650"/>
      <c r="L280" s="650"/>
      <c r="M280" s="650"/>
      <c r="N280" s="650"/>
    </row>
    <row r="281" spans="4:14">
      <c r="D281" s="295"/>
      <c r="E281" s="650"/>
      <c r="F281" s="295"/>
      <c r="G281" s="296"/>
      <c r="H281" s="296"/>
      <c r="I281" s="296"/>
      <c r="J281" s="650"/>
      <c r="K281" s="650"/>
      <c r="L281" s="650"/>
      <c r="M281" s="650"/>
      <c r="N281" s="650"/>
    </row>
    <row r="282" spans="4:14">
      <c r="D282" s="295"/>
      <c r="E282" s="650"/>
      <c r="F282" s="295"/>
      <c r="G282" s="296"/>
      <c r="H282" s="296"/>
      <c r="I282" s="296"/>
      <c r="J282" s="650"/>
      <c r="K282" s="650"/>
      <c r="L282" s="650"/>
      <c r="M282" s="650"/>
      <c r="N282" s="650"/>
    </row>
    <row r="283" spans="4:14">
      <c r="D283" s="295"/>
      <c r="E283" s="650"/>
      <c r="F283" s="295"/>
      <c r="G283" s="296"/>
      <c r="H283" s="296"/>
      <c r="I283" s="296"/>
      <c r="J283" s="650"/>
      <c r="K283" s="650"/>
      <c r="L283" s="650"/>
      <c r="M283" s="650"/>
      <c r="N283" s="650"/>
    </row>
    <row r="284" spans="4:14">
      <c r="D284" s="295"/>
      <c r="E284" s="650"/>
      <c r="F284" s="295"/>
      <c r="G284" s="296"/>
      <c r="H284" s="296"/>
      <c r="I284" s="296"/>
      <c r="J284" s="650"/>
      <c r="K284" s="650"/>
      <c r="L284" s="650"/>
      <c r="M284" s="650"/>
      <c r="N284" s="650"/>
    </row>
    <row r="285" spans="4:14">
      <c r="D285" s="295"/>
      <c r="E285" s="650"/>
      <c r="F285" s="295"/>
      <c r="G285" s="296"/>
      <c r="H285" s="296"/>
      <c r="I285" s="296"/>
      <c r="J285" s="650"/>
      <c r="K285" s="650"/>
      <c r="L285" s="650"/>
      <c r="M285" s="650"/>
      <c r="N285" s="650"/>
    </row>
    <row r="286" spans="4:14">
      <c r="D286" s="295"/>
      <c r="E286" s="650"/>
      <c r="F286" s="295"/>
      <c r="G286" s="296"/>
      <c r="H286" s="296"/>
      <c r="I286" s="296"/>
      <c r="J286" s="650"/>
      <c r="K286" s="650"/>
      <c r="L286" s="650"/>
      <c r="M286" s="650"/>
      <c r="N286" s="650"/>
    </row>
    <row r="287" spans="4:14">
      <c r="D287" s="295"/>
      <c r="E287" s="650"/>
      <c r="F287" s="295"/>
      <c r="G287" s="296"/>
      <c r="H287" s="296"/>
      <c r="I287" s="296"/>
      <c r="J287" s="650"/>
      <c r="K287" s="650"/>
      <c r="L287" s="650"/>
      <c r="M287" s="650"/>
      <c r="N287" s="650"/>
    </row>
    <row r="288" spans="4:14">
      <c r="D288" s="295"/>
      <c r="E288" s="650"/>
      <c r="F288" s="295"/>
      <c r="G288" s="296"/>
      <c r="H288" s="296"/>
      <c r="I288" s="296"/>
      <c r="J288" s="650"/>
      <c r="K288" s="650"/>
      <c r="L288" s="650"/>
      <c r="M288" s="650"/>
      <c r="N288" s="650"/>
    </row>
    <row r="289" spans="4:14">
      <c r="D289" s="295"/>
      <c r="E289" s="650"/>
      <c r="F289" s="295"/>
      <c r="G289" s="296"/>
      <c r="H289" s="296"/>
      <c r="I289" s="296"/>
      <c r="J289" s="650"/>
      <c r="K289" s="650"/>
      <c r="L289" s="650"/>
      <c r="M289" s="650"/>
      <c r="N289" s="650"/>
    </row>
    <row r="290" spans="4:14">
      <c r="D290" s="295"/>
      <c r="E290" s="650"/>
      <c r="F290" s="295"/>
      <c r="G290" s="296"/>
      <c r="H290" s="296"/>
      <c r="I290" s="296"/>
      <c r="J290" s="650"/>
      <c r="K290" s="650"/>
      <c r="L290" s="650"/>
      <c r="M290" s="650"/>
      <c r="N290" s="650"/>
    </row>
    <row r="291" spans="4:14">
      <c r="D291" s="295"/>
      <c r="E291" s="650"/>
      <c r="F291" s="295"/>
      <c r="G291" s="296"/>
      <c r="H291" s="296"/>
      <c r="I291" s="296"/>
      <c r="J291" s="650"/>
      <c r="K291" s="650"/>
      <c r="L291" s="650"/>
      <c r="M291" s="650"/>
      <c r="N291" s="650"/>
    </row>
    <row r="292" spans="4:14">
      <c r="D292" s="295"/>
      <c r="E292" s="650"/>
      <c r="F292" s="295"/>
      <c r="G292" s="296"/>
      <c r="H292" s="296"/>
      <c r="I292" s="296"/>
      <c r="J292" s="650"/>
      <c r="K292" s="650"/>
      <c r="L292" s="650"/>
      <c r="M292" s="650"/>
      <c r="N292" s="650"/>
    </row>
    <row r="293" spans="4:14">
      <c r="D293" s="295"/>
      <c r="E293" s="650"/>
      <c r="F293" s="295"/>
      <c r="G293" s="296"/>
      <c r="H293" s="296"/>
      <c r="I293" s="296"/>
      <c r="J293" s="650"/>
      <c r="K293" s="650"/>
      <c r="L293" s="650"/>
      <c r="M293" s="650"/>
      <c r="N293" s="650"/>
    </row>
    <row r="294" spans="4:14">
      <c r="D294" s="295"/>
      <c r="E294" s="650"/>
      <c r="F294" s="295"/>
      <c r="G294" s="296"/>
      <c r="H294" s="296"/>
      <c r="I294" s="296"/>
      <c r="J294" s="650"/>
      <c r="K294" s="650"/>
      <c r="L294" s="650"/>
      <c r="M294" s="650"/>
      <c r="N294" s="650"/>
    </row>
    <row r="295" spans="4:14">
      <c r="D295" s="295"/>
      <c r="E295" s="650"/>
      <c r="F295" s="295"/>
      <c r="G295" s="296"/>
      <c r="H295" s="296"/>
      <c r="I295" s="296"/>
      <c r="J295" s="650"/>
      <c r="K295" s="650"/>
      <c r="L295" s="650"/>
      <c r="M295" s="650"/>
      <c r="N295" s="650"/>
    </row>
    <row r="296" spans="4:14">
      <c r="D296" s="295"/>
      <c r="E296" s="650"/>
      <c r="F296" s="295"/>
      <c r="G296" s="296"/>
      <c r="H296" s="296"/>
      <c r="I296" s="296"/>
      <c r="J296" s="650"/>
      <c r="K296" s="650"/>
      <c r="L296" s="650"/>
      <c r="M296" s="650"/>
      <c r="N296" s="650"/>
    </row>
    <row r="297" spans="4:14">
      <c r="D297" s="295"/>
      <c r="E297" s="650"/>
      <c r="F297" s="295"/>
      <c r="G297" s="296"/>
      <c r="H297" s="296"/>
      <c r="I297" s="296"/>
      <c r="J297" s="650"/>
      <c r="K297" s="650"/>
      <c r="L297" s="650"/>
      <c r="M297" s="650"/>
      <c r="N297" s="650"/>
    </row>
    <row r="298" spans="4:14">
      <c r="D298" s="295"/>
      <c r="E298" s="650"/>
      <c r="F298" s="295"/>
      <c r="G298" s="296"/>
      <c r="H298" s="296"/>
      <c r="I298" s="296"/>
      <c r="J298" s="650"/>
      <c r="K298" s="650"/>
      <c r="L298" s="650"/>
      <c r="M298" s="650"/>
      <c r="N298" s="650"/>
    </row>
    <row r="299" spans="4:14">
      <c r="D299" s="295"/>
      <c r="E299" s="650"/>
      <c r="F299" s="295"/>
      <c r="G299" s="296"/>
      <c r="H299" s="296"/>
      <c r="I299" s="296"/>
      <c r="J299" s="650"/>
      <c r="K299" s="650"/>
      <c r="L299" s="650"/>
      <c r="M299" s="650"/>
      <c r="N299" s="650"/>
    </row>
    <row r="300" spans="4:14">
      <c r="D300" s="295"/>
      <c r="E300" s="650"/>
      <c r="F300" s="295"/>
      <c r="G300" s="296"/>
      <c r="H300" s="296"/>
      <c r="I300" s="296"/>
      <c r="J300" s="650"/>
      <c r="K300" s="650"/>
      <c r="L300" s="650"/>
      <c r="M300" s="650"/>
      <c r="N300" s="650"/>
    </row>
    <row r="301" spans="4:14">
      <c r="D301" s="295"/>
      <c r="E301" s="650"/>
      <c r="F301" s="295"/>
      <c r="G301" s="296"/>
      <c r="H301" s="296"/>
      <c r="I301" s="296"/>
      <c r="J301" s="650"/>
      <c r="K301" s="650"/>
      <c r="L301" s="650"/>
      <c r="M301" s="650"/>
      <c r="N301" s="650"/>
    </row>
    <row r="302" spans="4:14">
      <c r="D302" s="295"/>
      <c r="E302" s="650"/>
      <c r="F302" s="295"/>
      <c r="G302" s="296"/>
      <c r="H302" s="296"/>
      <c r="I302" s="296"/>
      <c r="J302" s="650"/>
      <c r="K302" s="650"/>
      <c r="L302" s="650"/>
      <c r="M302" s="650"/>
      <c r="N302" s="650"/>
    </row>
    <row r="303" spans="4:14">
      <c r="D303" s="295"/>
      <c r="E303" s="650"/>
      <c r="F303" s="295"/>
      <c r="G303" s="296"/>
      <c r="H303" s="296"/>
      <c r="I303" s="296"/>
      <c r="J303" s="650"/>
      <c r="K303" s="650"/>
      <c r="L303" s="650"/>
      <c r="M303" s="650"/>
      <c r="N303" s="650"/>
    </row>
    <row r="304" spans="4:14">
      <c r="D304" s="295"/>
      <c r="E304" s="650"/>
      <c r="F304" s="295"/>
      <c r="G304" s="296"/>
      <c r="H304" s="296"/>
      <c r="I304" s="296"/>
      <c r="J304" s="650"/>
      <c r="K304" s="650"/>
      <c r="L304" s="650"/>
      <c r="M304" s="650"/>
      <c r="N304" s="650"/>
    </row>
    <row r="305" spans="4:14">
      <c r="D305" s="295"/>
      <c r="E305" s="650"/>
      <c r="F305" s="295"/>
      <c r="G305" s="296"/>
      <c r="H305" s="296"/>
      <c r="I305" s="296"/>
      <c r="J305" s="650"/>
      <c r="K305" s="650"/>
      <c r="L305" s="650"/>
      <c r="M305" s="650"/>
      <c r="N305" s="650"/>
    </row>
    <row r="306" spans="4:14">
      <c r="D306" s="295"/>
      <c r="E306" s="650"/>
      <c r="F306" s="295"/>
      <c r="G306" s="296"/>
      <c r="H306" s="296"/>
      <c r="I306" s="296"/>
      <c r="J306" s="650"/>
      <c r="K306" s="650"/>
      <c r="L306" s="650"/>
      <c r="M306" s="650"/>
      <c r="N306" s="650"/>
    </row>
    <row r="307" spans="4:14">
      <c r="D307" s="295"/>
      <c r="E307" s="650"/>
      <c r="F307" s="295"/>
      <c r="G307" s="296"/>
      <c r="H307" s="296"/>
      <c r="I307" s="296"/>
      <c r="J307" s="650"/>
      <c r="K307" s="650"/>
      <c r="L307" s="650"/>
      <c r="M307" s="650"/>
      <c r="N307" s="650"/>
    </row>
    <row r="308" spans="4:14">
      <c r="D308" s="295"/>
      <c r="E308" s="650"/>
      <c r="F308" s="295"/>
      <c r="G308" s="296"/>
      <c r="H308" s="296"/>
      <c r="I308" s="296"/>
      <c r="J308" s="650"/>
      <c r="K308" s="650"/>
      <c r="L308" s="650"/>
      <c r="M308" s="650"/>
      <c r="N308" s="650"/>
    </row>
    <row r="309" spans="4:14">
      <c r="D309" s="295"/>
      <c r="E309" s="650"/>
      <c r="F309" s="295"/>
      <c r="G309" s="296"/>
      <c r="H309" s="296"/>
      <c r="I309" s="296"/>
      <c r="J309" s="650"/>
      <c r="K309" s="650"/>
      <c r="L309" s="650"/>
      <c r="M309" s="650"/>
      <c r="N309" s="650"/>
    </row>
    <row r="310" spans="4:14">
      <c r="D310" s="295"/>
      <c r="E310" s="650"/>
      <c r="F310" s="295"/>
      <c r="G310" s="296"/>
      <c r="H310" s="296"/>
      <c r="I310" s="296"/>
      <c r="J310" s="650"/>
      <c r="K310" s="650"/>
      <c r="L310" s="650"/>
      <c r="M310" s="650"/>
      <c r="N310" s="650"/>
    </row>
    <row r="311" spans="4:14">
      <c r="D311" s="295"/>
      <c r="E311" s="650"/>
      <c r="F311" s="295"/>
      <c r="G311" s="296"/>
      <c r="H311" s="296"/>
      <c r="I311" s="296"/>
      <c r="J311" s="650"/>
      <c r="K311" s="650"/>
      <c r="L311" s="650"/>
      <c r="M311" s="650"/>
      <c r="N311" s="650"/>
    </row>
    <row r="312" spans="4:14">
      <c r="D312" s="295"/>
      <c r="E312" s="650"/>
      <c r="F312" s="295"/>
      <c r="G312" s="296"/>
      <c r="H312" s="296"/>
      <c r="I312" s="296"/>
      <c r="J312" s="650"/>
      <c r="K312" s="650"/>
      <c r="L312" s="650"/>
      <c r="M312" s="650"/>
      <c r="N312" s="650"/>
    </row>
    <row r="313" spans="4:14">
      <c r="D313" s="295"/>
      <c r="E313" s="650"/>
      <c r="F313" s="295"/>
      <c r="G313" s="296"/>
      <c r="H313" s="296"/>
      <c r="I313" s="296"/>
      <c r="J313" s="650"/>
      <c r="K313" s="650"/>
      <c r="L313" s="650"/>
      <c r="M313" s="650"/>
      <c r="N313" s="650"/>
    </row>
    <row r="314" spans="4:14">
      <c r="D314" s="295"/>
      <c r="E314" s="650"/>
      <c r="F314" s="295"/>
      <c r="G314" s="296"/>
      <c r="H314" s="296"/>
      <c r="I314" s="296"/>
      <c r="J314" s="650"/>
      <c r="K314" s="650"/>
      <c r="L314" s="650"/>
      <c r="M314" s="650"/>
      <c r="N314" s="650"/>
    </row>
    <row r="315" spans="4:14">
      <c r="D315" s="295"/>
      <c r="E315" s="650"/>
      <c r="F315" s="295"/>
      <c r="G315" s="296"/>
      <c r="H315" s="296"/>
      <c r="I315" s="296"/>
      <c r="J315" s="650"/>
      <c r="K315" s="650"/>
      <c r="L315" s="650"/>
      <c r="M315" s="650"/>
      <c r="N315" s="650"/>
    </row>
    <row r="316" spans="4:14">
      <c r="D316" s="295"/>
      <c r="E316" s="650"/>
      <c r="F316" s="295"/>
      <c r="G316" s="296"/>
      <c r="H316" s="296"/>
      <c r="I316" s="296"/>
      <c r="J316" s="650"/>
      <c r="K316" s="650"/>
      <c r="L316" s="650"/>
      <c r="M316" s="650"/>
      <c r="N316" s="650"/>
    </row>
    <row r="317" spans="4:14">
      <c r="D317" s="295"/>
      <c r="E317" s="650"/>
      <c r="F317" s="295"/>
      <c r="G317" s="296"/>
      <c r="H317" s="296"/>
      <c r="I317" s="296"/>
      <c r="J317" s="650"/>
      <c r="K317" s="650"/>
      <c r="L317" s="650"/>
      <c r="M317" s="650"/>
      <c r="N317" s="650"/>
    </row>
    <row r="318" spans="4:14">
      <c r="D318" s="295"/>
      <c r="E318" s="650"/>
      <c r="F318" s="295"/>
      <c r="G318" s="296"/>
      <c r="H318" s="296"/>
      <c r="I318" s="296"/>
      <c r="J318" s="650"/>
      <c r="K318" s="650"/>
      <c r="L318" s="650"/>
      <c r="M318" s="650"/>
      <c r="N318" s="650"/>
    </row>
    <row r="319" spans="4:14">
      <c r="D319" s="295"/>
      <c r="E319" s="650"/>
      <c r="F319" s="295"/>
      <c r="G319" s="296"/>
      <c r="H319" s="296"/>
      <c r="I319" s="296"/>
      <c r="J319" s="650"/>
      <c r="K319" s="650"/>
      <c r="L319" s="650"/>
      <c r="M319" s="650"/>
      <c r="N319" s="650"/>
    </row>
    <row r="320" spans="4:14">
      <c r="D320" s="295"/>
      <c r="E320" s="650"/>
      <c r="F320" s="295"/>
      <c r="G320" s="296"/>
      <c r="H320" s="296"/>
      <c r="I320" s="296"/>
      <c r="J320" s="650"/>
      <c r="K320" s="650"/>
      <c r="L320" s="650"/>
      <c r="M320" s="650"/>
      <c r="N320" s="650"/>
    </row>
    <row r="321" spans="4:14">
      <c r="D321" s="295"/>
      <c r="E321" s="650"/>
      <c r="F321" s="295"/>
      <c r="G321" s="296"/>
      <c r="H321" s="296"/>
      <c r="I321" s="296"/>
      <c r="J321" s="650"/>
      <c r="K321" s="650"/>
      <c r="L321" s="650"/>
      <c r="M321" s="650"/>
      <c r="N321" s="650"/>
    </row>
    <row r="322" spans="4:14">
      <c r="D322" s="295"/>
      <c r="E322" s="650"/>
      <c r="F322" s="295"/>
      <c r="G322" s="296"/>
      <c r="H322" s="296"/>
      <c r="I322" s="296"/>
      <c r="J322" s="650"/>
      <c r="K322" s="650"/>
      <c r="L322" s="650"/>
      <c r="M322" s="650"/>
      <c r="N322" s="650"/>
    </row>
    <row r="323" spans="4:14">
      <c r="D323" s="295"/>
      <c r="E323" s="650"/>
      <c r="F323" s="295"/>
      <c r="G323" s="296"/>
      <c r="H323" s="296"/>
      <c r="I323" s="296"/>
      <c r="J323" s="650"/>
      <c r="K323" s="650"/>
      <c r="L323" s="650"/>
      <c r="M323" s="650"/>
      <c r="N323" s="650"/>
    </row>
    <row r="324" spans="4:14">
      <c r="D324" s="295"/>
      <c r="E324" s="650"/>
      <c r="F324" s="295"/>
      <c r="G324" s="296"/>
      <c r="H324" s="296"/>
      <c r="I324" s="296"/>
      <c r="J324" s="650"/>
      <c r="K324" s="650"/>
      <c r="L324" s="650"/>
      <c r="M324" s="650"/>
      <c r="N324" s="650"/>
    </row>
    <row r="325" spans="4:14">
      <c r="D325" s="295"/>
      <c r="E325" s="650"/>
      <c r="F325" s="295"/>
      <c r="G325" s="296"/>
      <c r="H325" s="296"/>
      <c r="I325" s="296"/>
      <c r="J325" s="650"/>
      <c r="K325" s="650"/>
      <c r="L325" s="650"/>
      <c r="M325" s="650"/>
      <c r="N325" s="650"/>
    </row>
    <row r="326" spans="4:14">
      <c r="D326" s="295"/>
      <c r="E326" s="650"/>
      <c r="F326" s="295"/>
      <c r="G326" s="296"/>
      <c r="H326" s="296"/>
      <c r="I326" s="296"/>
      <c r="J326" s="650"/>
      <c r="K326" s="650"/>
      <c r="L326" s="650"/>
      <c r="M326" s="650"/>
      <c r="N326" s="650"/>
    </row>
    <row r="327" spans="4:14">
      <c r="D327" s="295"/>
      <c r="E327" s="650"/>
      <c r="F327" s="295"/>
      <c r="G327" s="296"/>
      <c r="H327" s="296"/>
      <c r="I327" s="296"/>
      <c r="J327" s="650"/>
      <c r="K327" s="650"/>
      <c r="L327" s="650"/>
      <c r="M327" s="650"/>
      <c r="N327" s="650"/>
    </row>
    <row r="328" spans="4:14">
      <c r="D328" s="295"/>
      <c r="E328" s="650"/>
      <c r="F328" s="295"/>
      <c r="G328" s="296"/>
      <c r="H328" s="296"/>
      <c r="I328" s="296"/>
      <c r="J328" s="650"/>
      <c r="K328" s="650"/>
      <c r="L328" s="650"/>
      <c r="M328" s="650"/>
      <c r="N328" s="650"/>
    </row>
    <row r="329" spans="4:14">
      <c r="D329" s="295"/>
      <c r="E329" s="650"/>
      <c r="F329" s="295"/>
      <c r="G329" s="296"/>
      <c r="H329" s="296"/>
      <c r="I329" s="296"/>
      <c r="J329" s="650"/>
      <c r="K329" s="650"/>
      <c r="L329" s="650"/>
      <c r="M329" s="650"/>
      <c r="N329" s="650"/>
    </row>
    <row r="330" spans="4:14">
      <c r="D330" s="295"/>
      <c r="E330" s="650"/>
      <c r="F330" s="295"/>
      <c r="G330" s="296"/>
      <c r="H330" s="296"/>
      <c r="I330" s="296"/>
      <c r="J330" s="650"/>
      <c r="K330" s="650"/>
      <c r="L330" s="650"/>
      <c r="M330" s="650"/>
      <c r="N330" s="650"/>
    </row>
    <row r="331" spans="4:14">
      <c r="D331" s="295"/>
      <c r="E331" s="650"/>
      <c r="F331" s="295"/>
      <c r="G331" s="296"/>
      <c r="H331" s="296"/>
      <c r="I331" s="296"/>
      <c r="J331" s="650"/>
      <c r="K331" s="650"/>
      <c r="L331" s="650"/>
      <c r="M331" s="650"/>
      <c r="N331" s="650"/>
    </row>
    <row r="332" spans="4:14">
      <c r="D332" s="295"/>
      <c r="E332" s="650"/>
      <c r="F332" s="295"/>
      <c r="G332" s="296"/>
      <c r="H332" s="296"/>
      <c r="I332" s="296"/>
      <c r="J332" s="650"/>
      <c r="K332" s="650"/>
      <c r="L332" s="650"/>
      <c r="M332" s="650"/>
      <c r="N332" s="650"/>
    </row>
    <row r="333" spans="4:14">
      <c r="D333" s="295"/>
      <c r="E333" s="650"/>
      <c r="F333" s="295"/>
      <c r="G333" s="296"/>
      <c r="H333" s="296"/>
      <c r="I333" s="296"/>
      <c r="J333" s="650"/>
      <c r="K333" s="650"/>
      <c r="L333" s="650"/>
      <c r="M333" s="650"/>
      <c r="N333" s="650"/>
    </row>
    <row r="334" spans="4:14">
      <c r="D334" s="295"/>
      <c r="E334" s="650"/>
      <c r="F334" s="295"/>
      <c r="G334" s="296"/>
      <c r="H334" s="296"/>
      <c r="I334" s="296"/>
      <c r="J334" s="650"/>
      <c r="K334" s="650"/>
      <c r="L334" s="650"/>
      <c r="M334" s="650"/>
      <c r="N334" s="650"/>
    </row>
    <row r="335" spans="4:14">
      <c r="D335" s="295"/>
      <c r="E335" s="650"/>
      <c r="F335" s="295"/>
      <c r="G335" s="296"/>
      <c r="H335" s="296"/>
      <c r="I335" s="296"/>
      <c r="J335" s="650"/>
      <c r="K335" s="650"/>
      <c r="L335" s="650"/>
      <c r="M335" s="650"/>
      <c r="N335" s="650"/>
    </row>
    <row r="336" spans="4:14">
      <c r="D336" s="295"/>
      <c r="E336" s="650"/>
      <c r="F336" s="295"/>
      <c r="G336" s="296"/>
      <c r="H336" s="296"/>
      <c r="I336" s="296"/>
      <c r="J336" s="650"/>
      <c r="K336" s="650"/>
      <c r="L336" s="650"/>
      <c r="M336" s="650"/>
      <c r="N336" s="650"/>
    </row>
    <row r="337" spans="4:14">
      <c r="D337" s="295"/>
      <c r="E337" s="650"/>
      <c r="F337" s="295"/>
      <c r="G337" s="296"/>
      <c r="H337" s="296"/>
      <c r="I337" s="296"/>
      <c r="J337" s="650"/>
      <c r="K337" s="650"/>
      <c r="L337" s="650"/>
      <c r="M337" s="650"/>
      <c r="N337" s="650"/>
    </row>
    <row r="338" spans="4:14">
      <c r="D338" s="295"/>
      <c r="E338" s="650"/>
      <c r="F338" s="295"/>
      <c r="G338" s="296"/>
      <c r="H338" s="296"/>
      <c r="I338" s="296"/>
      <c r="J338" s="650"/>
      <c r="K338" s="650"/>
      <c r="L338" s="650"/>
      <c r="M338" s="650"/>
      <c r="N338" s="650"/>
    </row>
    <row r="339" spans="4:14">
      <c r="D339" s="295"/>
      <c r="E339" s="650"/>
      <c r="F339" s="295"/>
      <c r="G339" s="296"/>
      <c r="H339" s="296"/>
      <c r="I339" s="296"/>
      <c r="J339" s="650"/>
      <c r="K339" s="650"/>
      <c r="L339" s="650"/>
      <c r="M339" s="650"/>
      <c r="N339" s="650"/>
    </row>
    <row r="340" spans="4:14">
      <c r="D340" s="295"/>
      <c r="E340" s="650"/>
      <c r="F340" s="295"/>
      <c r="G340" s="296"/>
      <c r="H340" s="296"/>
      <c r="I340" s="296"/>
      <c r="J340" s="650"/>
      <c r="K340" s="650"/>
      <c r="L340" s="650"/>
      <c r="M340" s="650"/>
      <c r="N340" s="650"/>
    </row>
    <row r="341" spans="4:14">
      <c r="D341" s="295"/>
      <c r="E341" s="650"/>
      <c r="F341" s="295"/>
      <c r="G341" s="296"/>
      <c r="H341" s="296"/>
      <c r="I341" s="296"/>
      <c r="J341" s="650"/>
      <c r="K341" s="650"/>
      <c r="L341" s="650"/>
      <c r="M341" s="650"/>
      <c r="N341" s="650"/>
    </row>
    <row r="342" spans="4:14">
      <c r="D342" s="295"/>
      <c r="E342" s="650"/>
      <c r="F342" s="295"/>
      <c r="G342" s="296"/>
      <c r="H342" s="296"/>
      <c r="I342" s="296"/>
      <c r="J342" s="650"/>
      <c r="K342" s="650"/>
      <c r="L342" s="650"/>
      <c r="M342" s="650"/>
      <c r="N342" s="650"/>
    </row>
    <row r="343" spans="4:14">
      <c r="D343" s="295"/>
      <c r="E343" s="650"/>
      <c r="F343" s="295"/>
      <c r="G343" s="296"/>
      <c r="H343" s="296"/>
      <c r="I343" s="296"/>
      <c r="J343" s="650"/>
      <c r="K343" s="650"/>
      <c r="L343" s="650"/>
      <c r="M343" s="650"/>
      <c r="N343" s="650"/>
    </row>
    <row r="344" spans="4:14">
      <c r="D344" s="295"/>
      <c r="E344" s="650"/>
      <c r="F344" s="295"/>
      <c r="G344" s="296"/>
      <c r="H344" s="296"/>
      <c r="I344" s="296"/>
      <c r="J344" s="650"/>
      <c r="K344" s="650"/>
      <c r="L344" s="650"/>
      <c r="M344" s="650"/>
      <c r="N344" s="650"/>
    </row>
    <row r="345" spans="4:14">
      <c r="D345" s="295"/>
      <c r="E345" s="650"/>
      <c r="F345" s="295"/>
      <c r="G345" s="296"/>
      <c r="H345" s="296"/>
      <c r="I345" s="296"/>
      <c r="J345" s="650"/>
      <c r="K345" s="650"/>
      <c r="L345" s="650"/>
      <c r="M345" s="650"/>
      <c r="N345" s="650"/>
    </row>
    <row r="346" spans="4:14">
      <c r="D346" s="295"/>
      <c r="E346" s="650"/>
      <c r="F346" s="295"/>
      <c r="G346" s="296"/>
      <c r="H346" s="296"/>
      <c r="I346" s="296"/>
      <c r="J346" s="650"/>
      <c r="K346" s="650"/>
      <c r="L346" s="650"/>
      <c r="M346" s="650"/>
      <c r="N346" s="650"/>
    </row>
    <row r="347" spans="4:14">
      <c r="D347" s="295"/>
      <c r="E347" s="650"/>
      <c r="F347" s="295"/>
      <c r="G347" s="296"/>
      <c r="H347" s="296"/>
      <c r="I347" s="296"/>
      <c r="J347" s="650"/>
      <c r="K347" s="650"/>
      <c r="L347" s="650"/>
      <c r="M347" s="650"/>
      <c r="N347" s="650"/>
    </row>
    <row r="348" spans="4:14">
      <c r="D348" s="295"/>
      <c r="E348" s="650"/>
      <c r="F348" s="295"/>
      <c r="G348" s="296"/>
      <c r="H348" s="296"/>
      <c r="I348" s="296"/>
      <c r="J348" s="650"/>
      <c r="K348" s="650"/>
      <c r="L348" s="650"/>
      <c r="M348" s="650"/>
      <c r="N348" s="650"/>
    </row>
    <row r="349" spans="4:14">
      <c r="D349" s="295"/>
      <c r="E349" s="650"/>
      <c r="F349" s="295"/>
      <c r="G349" s="296"/>
      <c r="H349" s="296"/>
      <c r="I349" s="296"/>
      <c r="J349" s="650"/>
      <c r="K349" s="650"/>
      <c r="L349" s="650"/>
      <c r="M349" s="650"/>
      <c r="N349" s="650"/>
    </row>
    <row r="350" spans="4:14">
      <c r="D350" s="295"/>
      <c r="E350" s="650"/>
      <c r="F350" s="295"/>
      <c r="G350" s="296"/>
      <c r="H350" s="296"/>
      <c r="I350" s="296"/>
      <c r="J350" s="650"/>
      <c r="K350" s="650"/>
      <c r="L350" s="650"/>
      <c r="M350" s="650"/>
      <c r="N350" s="650"/>
    </row>
    <row r="351" spans="4:14">
      <c r="D351" s="295"/>
      <c r="E351" s="650"/>
      <c r="F351" s="295"/>
      <c r="G351" s="296"/>
      <c r="H351" s="296"/>
      <c r="I351" s="296"/>
      <c r="J351" s="650"/>
      <c r="K351" s="650"/>
      <c r="L351" s="650"/>
      <c r="M351" s="650"/>
      <c r="N351" s="650"/>
    </row>
    <row r="352" spans="4:14">
      <c r="D352" s="295"/>
      <c r="E352" s="650"/>
      <c r="F352" s="295"/>
      <c r="G352" s="296"/>
      <c r="H352" s="296"/>
      <c r="I352" s="296"/>
      <c r="J352" s="650"/>
      <c r="K352" s="650"/>
      <c r="L352" s="650"/>
      <c r="M352" s="650"/>
      <c r="N352" s="650"/>
    </row>
    <row r="353" spans="4:14">
      <c r="D353" s="295"/>
      <c r="E353" s="650"/>
      <c r="F353" s="295"/>
      <c r="G353" s="296"/>
      <c r="H353" s="296"/>
      <c r="I353" s="296"/>
      <c r="J353" s="650"/>
      <c r="K353" s="650"/>
      <c r="L353" s="650"/>
      <c r="M353" s="650"/>
      <c r="N353" s="650"/>
    </row>
    <row r="354" spans="4:14">
      <c r="D354" s="295"/>
      <c r="E354" s="650"/>
      <c r="F354" s="295"/>
      <c r="G354" s="296"/>
      <c r="H354" s="296"/>
      <c r="I354" s="296"/>
      <c r="J354" s="650"/>
      <c r="K354" s="650"/>
      <c r="L354" s="650"/>
      <c r="M354" s="650"/>
      <c r="N354" s="650"/>
    </row>
    <row r="355" spans="4:14">
      <c r="D355" s="295"/>
      <c r="E355" s="650"/>
      <c r="F355" s="295"/>
      <c r="G355" s="296"/>
      <c r="H355" s="296"/>
      <c r="I355" s="296"/>
      <c r="J355" s="650"/>
      <c r="K355" s="650"/>
      <c r="L355" s="650"/>
      <c r="M355" s="650"/>
      <c r="N355" s="650"/>
    </row>
    <row r="356" spans="4:14">
      <c r="D356" s="295"/>
      <c r="E356" s="650"/>
      <c r="F356" s="295"/>
      <c r="G356" s="296"/>
      <c r="H356" s="296"/>
      <c r="I356" s="296"/>
      <c r="J356" s="650"/>
      <c r="K356" s="650"/>
      <c r="L356" s="650"/>
      <c r="M356" s="650"/>
      <c r="N356" s="650"/>
    </row>
    <row r="357" spans="4:14">
      <c r="D357" s="295"/>
      <c r="E357" s="650"/>
      <c r="F357" s="295"/>
      <c r="G357" s="296"/>
      <c r="H357" s="296"/>
      <c r="I357" s="296"/>
      <c r="J357" s="650"/>
      <c r="K357" s="650"/>
      <c r="L357" s="650"/>
      <c r="M357" s="650"/>
      <c r="N357" s="650"/>
    </row>
    <row r="358" spans="4:14">
      <c r="D358" s="295"/>
      <c r="E358" s="650"/>
      <c r="F358" s="295"/>
      <c r="G358" s="296"/>
      <c r="H358" s="296"/>
      <c r="I358" s="296"/>
      <c r="J358" s="650"/>
      <c r="K358" s="650"/>
      <c r="L358" s="650"/>
      <c r="M358" s="650"/>
      <c r="N358" s="650"/>
    </row>
    <row r="359" spans="4:14">
      <c r="D359" s="295"/>
      <c r="E359" s="650"/>
      <c r="F359" s="295"/>
      <c r="G359" s="296"/>
      <c r="H359" s="296"/>
      <c r="I359" s="296"/>
      <c r="J359" s="650"/>
      <c r="K359" s="650"/>
      <c r="L359" s="650"/>
      <c r="M359" s="650"/>
      <c r="N359" s="650"/>
    </row>
    <row r="360" spans="4:14">
      <c r="D360" s="295"/>
      <c r="E360" s="650"/>
      <c r="F360" s="295"/>
      <c r="G360" s="296"/>
      <c r="H360" s="296"/>
      <c r="I360" s="296"/>
      <c r="J360" s="650"/>
      <c r="K360" s="650"/>
      <c r="L360" s="650"/>
      <c r="M360" s="650"/>
      <c r="N360" s="650"/>
    </row>
    <row r="361" spans="4:14">
      <c r="D361" s="295"/>
      <c r="E361" s="650"/>
      <c r="F361" s="295"/>
      <c r="G361" s="296"/>
      <c r="H361" s="296"/>
      <c r="I361" s="296"/>
      <c r="J361" s="650"/>
      <c r="K361" s="650"/>
      <c r="L361" s="650"/>
      <c r="M361" s="650"/>
      <c r="N361" s="650"/>
    </row>
    <row r="362" spans="4:14">
      <c r="D362" s="295"/>
      <c r="E362" s="650"/>
      <c r="F362" s="295"/>
      <c r="G362" s="296"/>
      <c r="H362" s="296"/>
      <c r="I362" s="296"/>
      <c r="J362" s="650"/>
      <c r="K362" s="650"/>
      <c r="L362" s="650"/>
      <c r="M362" s="650"/>
      <c r="N362" s="650"/>
    </row>
    <row r="363" spans="4:14">
      <c r="D363" s="295"/>
      <c r="E363" s="650"/>
      <c r="F363" s="295"/>
      <c r="G363" s="296"/>
      <c r="H363" s="296"/>
      <c r="I363" s="296"/>
      <c r="J363" s="650"/>
      <c r="K363" s="650"/>
      <c r="L363" s="650"/>
      <c r="M363" s="650"/>
      <c r="N363" s="650"/>
    </row>
    <row r="364" spans="4:14">
      <c r="D364" s="295"/>
      <c r="E364" s="650"/>
      <c r="F364" s="295"/>
      <c r="G364" s="296"/>
      <c r="H364" s="296"/>
      <c r="I364" s="296"/>
      <c r="J364" s="650"/>
      <c r="K364" s="650"/>
      <c r="L364" s="650"/>
      <c r="M364" s="650"/>
      <c r="N364" s="650"/>
    </row>
    <row r="365" spans="4:14">
      <c r="D365" s="295"/>
      <c r="E365" s="650"/>
      <c r="F365" s="295"/>
      <c r="G365" s="296"/>
      <c r="H365" s="296"/>
      <c r="I365" s="296"/>
      <c r="J365" s="650"/>
      <c r="K365" s="650"/>
      <c r="L365" s="650"/>
      <c r="M365" s="650"/>
      <c r="N365" s="650"/>
    </row>
    <row r="366" spans="4:14">
      <c r="D366" s="295"/>
      <c r="E366" s="650"/>
      <c r="F366" s="295"/>
      <c r="G366" s="296"/>
      <c r="H366" s="296"/>
      <c r="I366" s="296"/>
      <c r="J366" s="650"/>
      <c r="K366" s="650"/>
      <c r="L366" s="650"/>
      <c r="M366" s="650"/>
      <c r="N366" s="650"/>
    </row>
    <row r="367" spans="4:14">
      <c r="D367" s="295"/>
      <c r="E367" s="650"/>
      <c r="F367" s="295"/>
      <c r="G367" s="296"/>
      <c r="H367" s="296"/>
      <c r="I367" s="296"/>
      <c r="J367" s="650"/>
      <c r="K367" s="650"/>
      <c r="L367" s="650"/>
      <c r="M367" s="650"/>
      <c r="N367" s="650"/>
    </row>
    <row r="368" spans="4:14">
      <c r="D368" s="295"/>
      <c r="E368" s="650"/>
      <c r="F368" s="295"/>
      <c r="G368" s="296"/>
      <c r="H368" s="296"/>
      <c r="I368" s="296"/>
      <c r="J368" s="650"/>
      <c r="K368" s="650"/>
      <c r="L368" s="650"/>
      <c r="M368" s="650"/>
      <c r="N368" s="650"/>
    </row>
    <row r="369" spans="4:14">
      <c r="D369" s="295"/>
      <c r="E369" s="650"/>
      <c r="F369" s="295"/>
      <c r="G369" s="296"/>
      <c r="H369" s="296"/>
      <c r="I369" s="296"/>
      <c r="J369" s="650"/>
      <c r="K369" s="650"/>
      <c r="L369" s="650"/>
      <c r="M369" s="650"/>
      <c r="N369" s="650"/>
    </row>
    <row r="370" spans="4:14">
      <c r="D370" s="295"/>
      <c r="E370" s="650"/>
      <c r="F370" s="295"/>
      <c r="G370" s="296"/>
      <c r="H370" s="296"/>
      <c r="I370" s="296"/>
      <c r="J370" s="650"/>
      <c r="K370" s="650"/>
      <c r="L370" s="650"/>
      <c r="M370" s="650"/>
      <c r="N370" s="650"/>
    </row>
    <row r="371" spans="4:14">
      <c r="D371" s="295"/>
      <c r="E371" s="650"/>
      <c r="F371" s="295"/>
      <c r="G371" s="296"/>
      <c r="H371" s="296"/>
      <c r="I371" s="296"/>
      <c r="J371" s="650"/>
      <c r="K371" s="650"/>
      <c r="L371" s="650"/>
      <c r="M371" s="650"/>
      <c r="N371" s="650"/>
    </row>
    <row r="372" spans="4:14">
      <c r="D372" s="295"/>
      <c r="E372" s="650"/>
      <c r="F372" s="295"/>
      <c r="G372" s="296"/>
      <c r="H372" s="296"/>
      <c r="I372" s="296"/>
      <c r="J372" s="650"/>
      <c r="K372" s="650"/>
      <c r="L372" s="650"/>
      <c r="M372" s="650"/>
      <c r="N372" s="650"/>
    </row>
    <row r="373" spans="4:14">
      <c r="D373" s="295"/>
      <c r="E373" s="650"/>
      <c r="F373" s="295"/>
      <c r="G373" s="296"/>
      <c r="H373" s="296"/>
      <c r="I373" s="296"/>
      <c r="J373" s="650"/>
      <c r="K373" s="650"/>
      <c r="L373" s="650"/>
      <c r="M373" s="650"/>
      <c r="N373" s="650"/>
    </row>
    <row r="374" spans="4:14">
      <c r="D374" s="295"/>
      <c r="E374" s="650"/>
      <c r="F374" s="295"/>
      <c r="G374" s="296"/>
      <c r="H374" s="296"/>
      <c r="I374" s="296"/>
      <c r="J374" s="650"/>
      <c r="K374" s="650"/>
      <c r="L374" s="650"/>
      <c r="M374" s="650"/>
      <c r="N374" s="650"/>
    </row>
    <row r="375" spans="4:14">
      <c r="D375" s="295"/>
      <c r="E375" s="650"/>
      <c r="F375" s="295"/>
      <c r="G375" s="296"/>
      <c r="H375" s="296"/>
      <c r="I375" s="296"/>
      <c r="J375" s="650"/>
      <c r="K375" s="650"/>
      <c r="L375" s="650"/>
      <c r="M375" s="650"/>
      <c r="N375" s="650"/>
    </row>
    <row r="376" spans="4:14">
      <c r="D376" s="295"/>
      <c r="E376" s="650"/>
      <c r="F376" s="295"/>
      <c r="G376" s="296"/>
      <c r="H376" s="296"/>
      <c r="I376" s="296"/>
      <c r="J376" s="650"/>
      <c r="K376" s="650"/>
      <c r="L376" s="650"/>
      <c r="M376" s="650"/>
      <c r="N376" s="650"/>
    </row>
    <row r="377" spans="4:14">
      <c r="D377" s="295"/>
      <c r="E377" s="650"/>
      <c r="F377" s="295"/>
      <c r="G377" s="296"/>
      <c r="H377" s="296"/>
      <c r="I377" s="296"/>
      <c r="J377" s="650"/>
      <c r="K377" s="650"/>
      <c r="L377" s="650"/>
      <c r="M377" s="650"/>
      <c r="N377" s="650"/>
    </row>
    <row r="378" spans="4:14">
      <c r="D378" s="295"/>
      <c r="E378" s="650"/>
      <c r="F378" s="295"/>
      <c r="G378" s="296"/>
      <c r="H378" s="296"/>
      <c r="I378" s="296"/>
      <c r="J378" s="650"/>
      <c r="K378" s="650"/>
      <c r="L378" s="650"/>
      <c r="M378" s="650"/>
      <c r="N378" s="650"/>
    </row>
    <row r="379" spans="4:14">
      <c r="D379" s="295"/>
      <c r="E379" s="650"/>
      <c r="F379" s="295"/>
      <c r="G379" s="296"/>
      <c r="H379" s="296"/>
      <c r="I379" s="296"/>
      <c r="J379" s="650"/>
      <c r="K379" s="650"/>
      <c r="L379" s="650"/>
      <c r="M379" s="650"/>
      <c r="N379" s="650"/>
    </row>
    <row r="380" spans="4:14">
      <c r="D380" s="295"/>
      <c r="E380" s="650"/>
      <c r="F380" s="295"/>
      <c r="G380" s="296"/>
      <c r="H380" s="296"/>
      <c r="I380" s="296"/>
      <c r="J380" s="650"/>
      <c r="K380" s="650"/>
      <c r="L380" s="650"/>
      <c r="M380" s="650"/>
      <c r="N380" s="650"/>
    </row>
    <row r="381" spans="4:14">
      <c r="D381" s="295"/>
      <c r="E381" s="650"/>
      <c r="F381" s="295"/>
      <c r="G381" s="296"/>
      <c r="H381" s="296"/>
      <c r="I381" s="296"/>
      <c r="J381" s="650"/>
      <c r="K381" s="650"/>
      <c r="L381" s="650"/>
      <c r="M381" s="650"/>
      <c r="N381" s="650"/>
    </row>
    <row r="382" spans="4:14">
      <c r="D382" s="295"/>
      <c r="E382" s="650"/>
      <c r="F382" s="295"/>
      <c r="G382" s="296"/>
      <c r="H382" s="296"/>
      <c r="I382" s="296"/>
      <c r="J382" s="650"/>
      <c r="K382" s="650"/>
      <c r="L382" s="650"/>
      <c r="M382" s="650"/>
      <c r="N382" s="650"/>
    </row>
    <row r="383" spans="4:14">
      <c r="D383" s="295"/>
      <c r="E383" s="650"/>
      <c r="F383" s="295"/>
      <c r="G383" s="296"/>
      <c r="H383" s="296"/>
      <c r="I383" s="296"/>
      <c r="J383" s="650"/>
      <c r="K383" s="650"/>
      <c r="L383" s="650"/>
      <c r="M383" s="650"/>
      <c r="N383" s="650"/>
    </row>
    <row r="384" spans="4:14">
      <c r="D384" s="295"/>
      <c r="E384" s="650"/>
      <c r="F384" s="295"/>
      <c r="G384" s="296"/>
      <c r="H384" s="296"/>
      <c r="I384" s="296"/>
      <c r="J384" s="650"/>
      <c r="K384" s="650"/>
      <c r="L384" s="650"/>
      <c r="M384" s="650"/>
      <c r="N384" s="650"/>
    </row>
    <row r="385" spans="4:14">
      <c r="D385" s="295"/>
      <c r="E385" s="650"/>
      <c r="F385" s="295"/>
      <c r="G385" s="296"/>
      <c r="H385" s="296"/>
      <c r="I385" s="296"/>
      <c r="J385" s="650"/>
      <c r="K385" s="650"/>
      <c r="L385" s="650"/>
      <c r="M385" s="650"/>
      <c r="N385" s="650"/>
    </row>
    <row r="386" spans="4:14">
      <c r="D386" s="295"/>
      <c r="E386" s="650"/>
      <c r="F386" s="295"/>
      <c r="G386" s="296"/>
      <c r="H386" s="296"/>
      <c r="I386" s="296"/>
      <c r="J386" s="650"/>
      <c r="K386" s="650"/>
      <c r="L386" s="650"/>
      <c r="M386" s="650"/>
      <c r="N386" s="650"/>
    </row>
    <row r="387" spans="4:14">
      <c r="D387" s="295"/>
      <c r="E387" s="650"/>
      <c r="F387" s="295"/>
      <c r="G387" s="296"/>
      <c r="H387" s="296"/>
      <c r="I387" s="296"/>
      <c r="J387" s="650"/>
      <c r="K387" s="650"/>
      <c r="L387" s="650"/>
      <c r="M387" s="650"/>
      <c r="N387" s="650"/>
    </row>
    <row r="388" spans="4:14">
      <c r="D388" s="295"/>
      <c r="E388" s="650"/>
      <c r="F388" s="295"/>
      <c r="G388" s="296"/>
      <c r="H388" s="296"/>
      <c r="I388" s="296"/>
      <c r="J388" s="650"/>
      <c r="K388" s="650"/>
      <c r="L388" s="650"/>
      <c r="M388" s="650"/>
      <c r="N388" s="650"/>
    </row>
    <row r="389" spans="4:14">
      <c r="D389" s="295"/>
      <c r="E389" s="650"/>
      <c r="F389" s="295"/>
      <c r="G389" s="296"/>
      <c r="H389" s="296"/>
      <c r="I389" s="296"/>
      <c r="J389" s="650"/>
      <c r="K389" s="650"/>
      <c r="L389" s="650"/>
      <c r="M389" s="650"/>
      <c r="N389" s="650"/>
    </row>
    <row r="390" spans="4:14">
      <c r="D390" s="295"/>
      <c r="E390" s="650"/>
      <c r="F390" s="295"/>
      <c r="G390" s="296"/>
      <c r="H390" s="296"/>
      <c r="I390" s="296"/>
      <c r="J390" s="650"/>
      <c r="K390" s="650"/>
      <c r="L390" s="650"/>
      <c r="M390" s="650"/>
      <c r="N390" s="650"/>
    </row>
    <row r="391" spans="4:14">
      <c r="D391" s="295"/>
      <c r="E391" s="650"/>
      <c r="F391" s="295"/>
      <c r="G391" s="296"/>
      <c r="H391" s="296"/>
      <c r="I391" s="296"/>
      <c r="J391" s="650"/>
      <c r="K391" s="650"/>
      <c r="L391" s="650"/>
      <c r="M391" s="650"/>
      <c r="N391" s="650"/>
    </row>
    <row r="392" spans="4:14">
      <c r="D392" s="295"/>
      <c r="E392" s="650"/>
      <c r="F392" s="295"/>
      <c r="G392" s="296"/>
      <c r="H392" s="296"/>
      <c r="I392" s="296"/>
      <c r="J392" s="650"/>
      <c r="K392" s="650"/>
      <c r="L392" s="650"/>
      <c r="M392" s="650"/>
      <c r="N392" s="650"/>
    </row>
    <row r="393" spans="4:14">
      <c r="D393" s="295"/>
      <c r="E393" s="650"/>
      <c r="F393" s="295"/>
      <c r="G393" s="296"/>
      <c r="H393" s="296"/>
      <c r="I393" s="296"/>
      <c r="J393" s="650"/>
      <c r="K393" s="650"/>
      <c r="L393" s="650"/>
      <c r="M393" s="650"/>
      <c r="N393" s="650"/>
    </row>
    <row r="394" spans="4:14">
      <c r="D394" s="295"/>
      <c r="E394" s="650"/>
      <c r="F394" s="295"/>
      <c r="G394" s="296"/>
      <c r="H394" s="296"/>
      <c r="I394" s="296"/>
      <c r="J394" s="650"/>
      <c r="K394" s="650"/>
      <c r="L394" s="650"/>
      <c r="M394" s="650"/>
      <c r="N394" s="650"/>
    </row>
    <row r="395" spans="4:14">
      <c r="D395" s="295"/>
      <c r="E395" s="650"/>
      <c r="F395" s="295"/>
      <c r="G395" s="296"/>
      <c r="H395" s="296"/>
      <c r="I395" s="296"/>
      <c r="J395" s="650"/>
      <c r="K395" s="650"/>
      <c r="L395" s="650"/>
      <c r="M395" s="650"/>
      <c r="N395" s="650"/>
    </row>
    <row r="396" spans="4:14">
      <c r="D396" s="295"/>
      <c r="E396" s="650"/>
      <c r="F396" s="295"/>
      <c r="G396" s="296"/>
      <c r="H396" s="296"/>
      <c r="I396" s="296"/>
      <c r="J396" s="650"/>
      <c r="K396" s="650"/>
      <c r="L396" s="650"/>
      <c r="M396" s="650"/>
      <c r="N396" s="650"/>
    </row>
    <row r="397" spans="4:14">
      <c r="D397" s="295"/>
      <c r="E397" s="650"/>
      <c r="F397" s="295"/>
      <c r="G397" s="296"/>
      <c r="H397" s="296"/>
      <c r="I397" s="296"/>
      <c r="J397" s="650"/>
      <c r="K397" s="650"/>
      <c r="L397" s="650"/>
      <c r="M397" s="650"/>
      <c r="N397" s="650"/>
    </row>
    <row r="398" spans="4:14">
      <c r="D398" s="295"/>
      <c r="E398" s="650"/>
      <c r="F398" s="295"/>
      <c r="G398" s="296"/>
      <c r="H398" s="296"/>
      <c r="I398" s="296"/>
      <c r="J398" s="650"/>
      <c r="K398" s="650"/>
      <c r="L398" s="650"/>
      <c r="M398" s="650"/>
      <c r="N398" s="650"/>
    </row>
    <row r="399" spans="4:14">
      <c r="D399" s="295"/>
      <c r="E399" s="650"/>
      <c r="F399" s="295"/>
      <c r="G399" s="296"/>
      <c r="H399" s="296"/>
      <c r="I399" s="296"/>
      <c r="J399" s="650"/>
      <c r="K399" s="650"/>
      <c r="L399" s="650"/>
      <c r="M399" s="650"/>
      <c r="N399" s="650"/>
    </row>
    <row r="400" spans="4:14">
      <c r="D400" s="295"/>
      <c r="E400" s="650"/>
      <c r="F400" s="295"/>
      <c r="G400" s="296"/>
      <c r="H400" s="296"/>
      <c r="I400" s="296"/>
      <c r="J400" s="650"/>
      <c r="K400" s="650"/>
      <c r="L400" s="650"/>
      <c r="M400" s="650"/>
      <c r="N400" s="650"/>
    </row>
    <row r="401" spans="4:14">
      <c r="D401" s="295"/>
      <c r="E401" s="650"/>
      <c r="F401" s="295"/>
      <c r="G401" s="296"/>
      <c r="H401" s="296"/>
      <c r="I401" s="296"/>
      <c r="J401" s="650"/>
      <c r="K401" s="650"/>
      <c r="L401" s="650"/>
      <c r="M401" s="650"/>
      <c r="N401" s="650"/>
    </row>
    <row r="402" spans="4:14">
      <c r="D402" s="295"/>
      <c r="E402" s="650"/>
      <c r="F402" s="295"/>
      <c r="G402" s="296"/>
      <c r="H402" s="296"/>
      <c r="I402" s="296"/>
      <c r="J402" s="650"/>
      <c r="K402" s="650"/>
      <c r="L402" s="650"/>
      <c r="M402" s="650"/>
      <c r="N402" s="650"/>
    </row>
    <row r="403" spans="4:14">
      <c r="D403" s="295"/>
      <c r="E403" s="650"/>
      <c r="F403" s="295"/>
      <c r="G403" s="296"/>
      <c r="H403" s="296"/>
      <c r="I403" s="296"/>
      <c r="J403" s="650"/>
      <c r="K403" s="650"/>
      <c r="L403" s="650"/>
      <c r="M403" s="650"/>
      <c r="N403" s="650"/>
    </row>
    <row r="404" spans="4:14">
      <c r="D404" s="295"/>
      <c r="E404" s="650"/>
      <c r="F404" s="295"/>
      <c r="G404" s="296"/>
      <c r="H404" s="296"/>
      <c r="I404" s="296"/>
      <c r="J404" s="650"/>
      <c r="K404" s="650"/>
      <c r="L404" s="650"/>
      <c r="M404" s="650"/>
      <c r="N404" s="650"/>
    </row>
    <row r="405" spans="4:14">
      <c r="D405" s="295"/>
      <c r="E405" s="650"/>
      <c r="F405" s="295"/>
      <c r="G405" s="296"/>
      <c r="H405" s="296"/>
      <c r="I405" s="296"/>
      <c r="J405" s="650"/>
      <c r="K405" s="650"/>
      <c r="L405" s="650"/>
      <c r="M405" s="650"/>
      <c r="N405" s="650"/>
    </row>
    <row r="406" spans="4:14">
      <c r="D406" s="295"/>
      <c r="E406" s="650"/>
      <c r="F406" s="295"/>
      <c r="G406" s="296"/>
      <c r="H406" s="296"/>
      <c r="I406" s="296"/>
      <c r="J406" s="650"/>
      <c r="K406" s="650"/>
      <c r="L406" s="650"/>
      <c r="M406" s="650"/>
      <c r="N406" s="650"/>
    </row>
    <row r="407" spans="4:14">
      <c r="D407" s="295"/>
      <c r="E407" s="650"/>
      <c r="F407" s="295"/>
      <c r="G407" s="296"/>
      <c r="H407" s="296"/>
      <c r="I407" s="296"/>
      <c r="J407" s="650"/>
      <c r="K407" s="650"/>
      <c r="L407" s="650"/>
      <c r="M407" s="650"/>
      <c r="N407" s="650"/>
    </row>
    <row r="408" spans="4:14">
      <c r="D408" s="295"/>
      <c r="E408" s="650"/>
      <c r="F408" s="295"/>
      <c r="G408" s="296"/>
      <c r="H408" s="296"/>
      <c r="I408" s="296"/>
      <c r="J408" s="650"/>
      <c r="K408" s="650"/>
      <c r="L408" s="650"/>
      <c r="M408" s="650"/>
      <c r="N408" s="650"/>
    </row>
    <row r="409" spans="4:14">
      <c r="D409" s="295"/>
      <c r="E409" s="650"/>
      <c r="F409" s="295"/>
      <c r="G409" s="296"/>
      <c r="H409" s="296"/>
      <c r="I409" s="296"/>
      <c r="J409" s="650"/>
      <c r="K409" s="650"/>
      <c r="L409" s="650"/>
      <c r="M409" s="650"/>
      <c r="N409" s="650"/>
    </row>
    <row r="410" spans="4:14">
      <c r="D410" s="295"/>
      <c r="E410" s="650"/>
      <c r="F410" s="295"/>
      <c r="G410" s="296"/>
      <c r="H410" s="296"/>
      <c r="I410" s="296"/>
      <c r="J410" s="650"/>
      <c r="K410" s="650"/>
      <c r="L410" s="650"/>
      <c r="M410" s="650"/>
      <c r="N410" s="650"/>
    </row>
    <row r="411" spans="4:14">
      <c r="D411" s="295"/>
      <c r="E411" s="650"/>
      <c r="F411" s="295"/>
      <c r="G411" s="296"/>
      <c r="H411" s="296"/>
      <c r="I411" s="296"/>
      <c r="J411" s="650"/>
      <c r="K411" s="650"/>
      <c r="L411" s="650"/>
      <c r="M411" s="650"/>
      <c r="N411" s="650"/>
    </row>
    <row r="412" spans="4:14">
      <c r="D412" s="295"/>
      <c r="E412" s="650"/>
      <c r="F412" s="295"/>
      <c r="G412" s="296"/>
      <c r="H412" s="296"/>
      <c r="I412" s="296"/>
      <c r="J412" s="650"/>
      <c r="K412" s="650"/>
      <c r="L412" s="650"/>
      <c r="M412" s="650"/>
      <c r="N412" s="650"/>
    </row>
    <row r="413" spans="4:14">
      <c r="D413" s="295"/>
      <c r="E413" s="650"/>
      <c r="F413" s="295"/>
      <c r="G413" s="296"/>
      <c r="H413" s="296"/>
      <c r="I413" s="296"/>
      <c r="J413" s="650"/>
      <c r="K413" s="650"/>
      <c r="L413" s="650"/>
      <c r="M413" s="650"/>
      <c r="N413" s="650"/>
    </row>
    <row r="414" spans="4:14">
      <c r="D414" s="295"/>
      <c r="E414" s="650"/>
      <c r="F414" s="295"/>
      <c r="G414" s="296"/>
      <c r="H414" s="296"/>
      <c r="I414" s="296"/>
      <c r="J414" s="650"/>
      <c r="K414" s="650"/>
      <c r="L414" s="650"/>
      <c r="M414" s="650"/>
      <c r="N414" s="650"/>
    </row>
    <row r="415" spans="4:14">
      <c r="D415" s="295"/>
      <c r="E415" s="650"/>
      <c r="F415" s="295"/>
      <c r="G415" s="296"/>
      <c r="H415" s="296"/>
      <c r="I415" s="296"/>
      <c r="J415" s="650"/>
      <c r="K415" s="650"/>
      <c r="L415" s="650"/>
      <c r="M415" s="650"/>
      <c r="N415" s="650"/>
    </row>
    <row r="416" spans="4:14">
      <c r="D416" s="295"/>
      <c r="E416" s="650"/>
      <c r="F416" s="295"/>
      <c r="G416" s="296"/>
      <c r="H416" s="296"/>
      <c r="I416" s="296"/>
      <c r="J416" s="650"/>
      <c r="K416" s="650"/>
      <c r="L416" s="650"/>
      <c r="M416" s="650"/>
      <c r="N416" s="650"/>
    </row>
    <row r="417" spans="4:14">
      <c r="D417" s="295"/>
      <c r="E417" s="650"/>
      <c r="F417" s="295"/>
      <c r="G417" s="296"/>
      <c r="H417" s="296"/>
      <c r="I417" s="296"/>
      <c r="J417" s="650"/>
      <c r="K417" s="650"/>
      <c r="L417" s="650"/>
      <c r="M417" s="650"/>
      <c r="N417" s="650"/>
    </row>
    <row r="418" spans="4:14">
      <c r="D418" s="295"/>
      <c r="E418" s="650"/>
      <c r="F418" s="295"/>
      <c r="G418" s="296"/>
      <c r="H418" s="296"/>
      <c r="I418" s="296"/>
      <c r="J418" s="650"/>
      <c r="K418" s="650"/>
      <c r="L418" s="650"/>
      <c r="M418" s="650"/>
      <c r="N418" s="650"/>
    </row>
    <row r="419" spans="4:14">
      <c r="D419" s="295"/>
      <c r="E419" s="650"/>
      <c r="F419" s="295"/>
      <c r="G419" s="296"/>
      <c r="H419" s="296"/>
      <c r="I419" s="296"/>
      <c r="J419" s="650"/>
      <c r="K419" s="650"/>
      <c r="L419" s="650"/>
      <c r="M419" s="650"/>
      <c r="N419" s="650"/>
    </row>
    <row r="420" spans="4:14">
      <c r="D420" s="295"/>
      <c r="E420" s="650"/>
      <c r="F420" s="295"/>
      <c r="G420" s="296"/>
      <c r="H420" s="296"/>
      <c r="I420" s="296"/>
      <c r="J420" s="650"/>
      <c r="K420" s="650"/>
      <c r="L420" s="650"/>
      <c r="M420" s="650"/>
      <c r="N420" s="650"/>
    </row>
    <row r="421" spans="4:14">
      <c r="D421" s="295"/>
      <c r="E421" s="650"/>
      <c r="F421" s="295"/>
      <c r="G421" s="296"/>
      <c r="H421" s="296"/>
      <c r="I421" s="296"/>
      <c r="J421" s="650"/>
      <c r="K421" s="650"/>
      <c r="L421" s="650"/>
      <c r="M421" s="650"/>
      <c r="N421" s="650"/>
    </row>
    <row r="422" spans="4:14">
      <c r="D422" s="295"/>
      <c r="E422" s="650"/>
      <c r="F422" s="295"/>
      <c r="G422" s="296"/>
      <c r="H422" s="296"/>
      <c r="I422" s="296"/>
      <c r="J422" s="650"/>
      <c r="K422" s="650"/>
      <c r="L422" s="650"/>
      <c r="M422" s="650"/>
      <c r="N422" s="650"/>
    </row>
    <row r="423" spans="4:14">
      <c r="D423" s="295"/>
      <c r="E423" s="650"/>
      <c r="F423" s="295"/>
      <c r="G423" s="296"/>
      <c r="H423" s="296"/>
      <c r="I423" s="296"/>
      <c r="J423" s="650"/>
      <c r="K423" s="650"/>
      <c r="L423" s="650"/>
      <c r="M423" s="650"/>
      <c r="N423" s="650"/>
    </row>
    <row r="424" spans="4:14">
      <c r="D424" s="295"/>
      <c r="E424" s="650"/>
      <c r="F424" s="295"/>
      <c r="G424" s="296"/>
      <c r="H424" s="296"/>
      <c r="I424" s="296"/>
      <c r="J424" s="650"/>
      <c r="K424" s="650"/>
      <c r="L424" s="650"/>
      <c r="M424" s="650"/>
      <c r="N424" s="650"/>
    </row>
    <row r="425" spans="4:14">
      <c r="D425" s="295"/>
      <c r="E425" s="650"/>
      <c r="F425" s="295"/>
      <c r="G425" s="296"/>
      <c r="H425" s="296"/>
      <c r="I425" s="296"/>
      <c r="J425" s="650"/>
      <c r="K425" s="650"/>
      <c r="L425" s="650"/>
      <c r="M425" s="650"/>
      <c r="N425" s="650"/>
    </row>
    <row r="426" spans="4:14">
      <c r="D426" s="295"/>
      <c r="E426" s="650"/>
      <c r="F426" s="295"/>
      <c r="G426" s="296"/>
      <c r="H426" s="296"/>
      <c r="I426" s="296"/>
      <c r="J426" s="650"/>
      <c r="K426" s="650"/>
      <c r="L426" s="650"/>
      <c r="M426" s="650"/>
      <c r="N426" s="650"/>
    </row>
    <row r="427" spans="4:14">
      <c r="D427" s="295"/>
      <c r="E427" s="650"/>
      <c r="F427" s="295"/>
      <c r="G427" s="296"/>
      <c r="H427" s="296"/>
      <c r="I427" s="296"/>
      <c r="J427" s="650"/>
      <c r="K427" s="650"/>
      <c r="L427" s="650"/>
      <c r="M427" s="650"/>
      <c r="N427" s="650"/>
    </row>
    <row r="428" spans="4:14">
      <c r="D428" s="295"/>
      <c r="E428" s="650"/>
      <c r="F428" s="295"/>
      <c r="G428" s="296"/>
      <c r="H428" s="296"/>
      <c r="I428" s="296"/>
      <c r="J428" s="650"/>
      <c r="K428" s="650"/>
      <c r="L428" s="650"/>
      <c r="M428" s="650"/>
      <c r="N428" s="650"/>
    </row>
    <row r="429" spans="4:14">
      <c r="D429" s="295"/>
      <c r="E429" s="650"/>
      <c r="F429" s="295"/>
      <c r="G429" s="296"/>
      <c r="H429" s="296"/>
      <c r="I429" s="296"/>
      <c r="J429" s="650"/>
      <c r="K429" s="650"/>
      <c r="L429" s="650"/>
      <c r="M429" s="650"/>
      <c r="N429" s="650"/>
    </row>
    <row r="430" spans="4:14">
      <c r="D430" s="295"/>
      <c r="E430" s="650"/>
      <c r="F430" s="295"/>
      <c r="G430" s="296"/>
      <c r="H430" s="296"/>
      <c r="I430" s="296"/>
      <c r="J430" s="650"/>
      <c r="K430" s="650"/>
      <c r="L430" s="650"/>
      <c r="M430" s="650"/>
      <c r="N430" s="650"/>
    </row>
    <row r="431" spans="4:14">
      <c r="D431" s="295"/>
      <c r="E431" s="650"/>
      <c r="F431" s="295"/>
      <c r="G431" s="296"/>
      <c r="H431" s="296"/>
      <c r="I431" s="296"/>
      <c r="J431" s="650"/>
      <c r="K431" s="650"/>
      <c r="L431" s="650"/>
      <c r="M431" s="650"/>
      <c r="N431" s="650"/>
    </row>
    <row r="432" spans="4:14">
      <c r="D432" s="295"/>
      <c r="E432" s="650"/>
      <c r="F432" s="295"/>
      <c r="G432" s="296"/>
      <c r="H432" s="296"/>
      <c r="I432" s="296"/>
      <c r="J432" s="650"/>
      <c r="K432" s="650"/>
      <c r="L432" s="650"/>
      <c r="M432" s="650"/>
      <c r="N432" s="650"/>
    </row>
    <row r="433" spans="4:14">
      <c r="D433" s="295"/>
      <c r="E433" s="650"/>
      <c r="F433" s="295"/>
      <c r="G433" s="296"/>
      <c r="H433" s="296"/>
      <c r="I433" s="296"/>
      <c r="J433" s="650"/>
      <c r="K433" s="650"/>
      <c r="L433" s="650"/>
      <c r="M433" s="650"/>
      <c r="N433" s="650"/>
    </row>
    <row r="434" spans="4:14">
      <c r="D434" s="295"/>
      <c r="E434" s="650"/>
      <c r="F434" s="295"/>
      <c r="G434" s="296"/>
      <c r="H434" s="296"/>
      <c r="I434" s="296"/>
      <c r="J434" s="650"/>
      <c r="K434" s="650"/>
      <c r="L434" s="650"/>
      <c r="M434" s="650"/>
      <c r="N434" s="650"/>
    </row>
    <row r="435" spans="4:14">
      <c r="D435" s="295"/>
      <c r="E435" s="650"/>
      <c r="F435" s="295"/>
      <c r="G435" s="296"/>
      <c r="H435" s="296"/>
      <c r="I435" s="296"/>
      <c r="J435" s="650"/>
      <c r="K435" s="650"/>
      <c r="L435" s="650"/>
      <c r="M435" s="650"/>
      <c r="N435" s="650"/>
    </row>
    <row r="436" spans="4:14">
      <c r="D436" s="295"/>
      <c r="E436" s="650"/>
      <c r="F436" s="295"/>
      <c r="G436" s="296"/>
      <c r="H436" s="296"/>
      <c r="I436" s="296"/>
      <c r="J436" s="650"/>
      <c r="K436" s="650"/>
      <c r="L436" s="650"/>
      <c r="M436" s="650"/>
      <c r="N436" s="650"/>
    </row>
    <row r="437" spans="4:14">
      <c r="D437" s="295"/>
      <c r="E437" s="650"/>
      <c r="F437" s="295"/>
      <c r="G437" s="296"/>
      <c r="H437" s="296"/>
      <c r="I437" s="296"/>
      <c r="J437" s="650"/>
      <c r="K437" s="650"/>
      <c r="L437" s="650"/>
      <c r="M437" s="650"/>
      <c r="N437" s="650"/>
    </row>
    <row r="438" spans="4:14">
      <c r="D438" s="295"/>
      <c r="E438" s="650"/>
      <c r="F438" s="295"/>
      <c r="G438" s="296"/>
      <c r="H438" s="296"/>
      <c r="I438" s="296"/>
      <c r="J438" s="650"/>
      <c r="K438" s="650"/>
      <c r="L438" s="650"/>
      <c r="M438" s="650"/>
      <c r="N438" s="650"/>
    </row>
    <row r="439" spans="4:14">
      <c r="D439" s="295"/>
      <c r="E439" s="650"/>
      <c r="F439" s="295"/>
      <c r="G439" s="296"/>
      <c r="H439" s="296"/>
      <c r="I439" s="296"/>
      <c r="J439" s="650"/>
      <c r="K439" s="650"/>
      <c r="L439" s="650"/>
      <c r="M439" s="650"/>
      <c r="N439" s="650"/>
    </row>
    <row r="440" spans="4:14">
      <c r="D440" s="295"/>
      <c r="E440" s="650"/>
      <c r="F440" s="295"/>
      <c r="G440" s="296"/>
      <c r="H440" s="296"/>
      <c r="I440" s="296"/>
      <c r="J440" s="650"/>
      <c r="K440" s="650"/>
      <c r="L440" s="650"/>
      <c r="M440" s="650"/>
      <c r="N440" s="650"/>
    </row>
    <row r="441" spans="4:14">
      <c r="D441" s="295"/>
      <c r="E441" s="650"/>
      <c r="F441" s="295"/>
      <c r="G441" s="296"/>
      <c r="H441" s="296"/>
      <c r="I441" s="296"/>
      <c r="J441" s="650"/>
      <c r="K441" s="650"/>
      <c r="L441" s="650"/>
      <c r="M441" s="650"/>
      <c r="N441" s="650"/>
    </row>
    <row r="442" spans="4:14">
      <c r="D442" s="295"/>
      <c r="E442" s="650"/>
      <c r="F442" s="295"/>
      <c r="G442" s="296"/>
      <c r="H442" s="296"/>
      <c r="I442" s="296"/>
      <c r="J442" s="650"/>
      <c r="K442" s="650"/>
      <c r="L442" s="650"/>
      <c r="M442" s="650"/>
      <c r="N442" s="650"/>
    </row>
    <row r="443" spans="4:14">
      <c r="D443" s="295"/>
      <c r="E443" s="650"/>
      <c r="F443" s="295"/>
      <c r="G443" s="296"/>
      <c r="H443" s="296"/>
      <c r="I443" s="296"/>
      <c r="J443" s="650"/>
      <c r="K443" s="650"/>
      <c r="L443" s="650"/>
      <c r="M443" s="650"/>
      <c r="N443" s="650"/>
    </row>
    <row r="444" spans="4:14">
      <c r="D444" s="295"/>
      <c r="E444" s="650"/>
      <c r="F444" s="295"/>
      <c r="G444" s="296"/>
      <c r="H444" s="296"/>
      <c r="I444" s="296"/>
      <c r="J444" s="650"/>
      <c r="K444" s="650"/>
      <c r="L444" s="650"/>
      <c r="M444" s="650"/>
      <c r="N444" s="650"/>
    </row>
    <row r="445" spans="4:14">
      <c r="D445" s="295"/>
      <c r="E445" s="650"/>
      <c r="F445" s="295"/>
      <c r="G445" s="296"/>
      <c r="H445" s="296"/>
      <c r="I445" s="296"/>
      <c r="J445" s="650"/>
      <c r="K445" s="650"/>
      <c r="L445" s="650"/>
      <c r="M445" s="650"/>
      <c r="N445" s="650"/>
    </row>
    <row r="446" spans="4:14">
      <c r="D446" s="295"/>
      <c r="E446" s="650"/>
      <c r="F446" s="295"/>
      <c r="G446" s="296"/>
      <c r="H446" s="296"/>
      <c r="I446" s="296"/>
      <c r="J446" s="650"/>
      <c r="K446" s="650"/>
      <c r="L446" s="650"/>
      <c r="M446" s="650"/>
      <c r="N446" s="650"/>
    </row>
    <row r="447" spans="4:14">
      <c r="D447" s="295"/>
      <c r="E447" s="650"/>
      <c r="F447" s="295"/>
      <c r="G447" s="296"/>
      <c r="H447" s="296"/>
      <c r="I447" s="296"/>
      <c r="J447" s="650"/>
      <c r="K447" s="650"/>
      <c r="L447" s="650"/>
      <c r="M447" s="650"/>
      <c r="N447" s="650"/>
    </row>
    <row r="448" spans="4:14">
      <c r="D448" s="295"/>
      <c r="E448" s="650"/>
      <c r="F448" s="295"/>
      <c r="G448" s="296"/>
      <c r="H448" s="296"/>
      <c r="I448" s="296"/>
      <c r="J448" s="650"/>
      <c r="K448" s="650"/>
      <c r="L448" s="650"/>
      <c r="M448" s="650"/>
      <c r="N448" s="650"/>
    </row>
    <row r="449" spans="4:14">
      <c r="D449" s="295"/>
      <c r="E449" s="650"/>
      <c r="F449" s="295"/>
      <c r="G449" s="296"/>
      <c r="H449" s="296"/>
      <c r="I449" s="296"/>
      <c r="J449" s="650"/>
      <c r="K449" s="650"/>
      <c r="L449" s="650"/>
      <c r="M449" s="650"/>
      <c r="N449" s="650"/>
    </row>
    <row r="450" spans="4:14">
      <c r="D450" s="295"/>
      <c r="E450" s="650"/>
      <c r="F450" s="295"/>
      <c r="G450" s="296"/>
      <c r="H450" s="296"/>
      <c r="I450" s="296"/>
      <c r="J450" s="650"/>
      <c r="K450" s="650"/>
      <c r="L450" s="650"/>
      <c r="M450" s="650"/>
      <c r="N450" s="650"/>
    </row>
    <row r="451" spans="4:14">
      <c r="D451" s="295"/>
      <c r="E451" s="650"/>
      <c r="F451" s="295"/>
      <c r="G451" s="296"/>
      <c r="H451" s="296"/>
      <c r="I451" s="296"/>
      <c r="J451" s="650"/>
      <c r="K451" s="650"/>
      <c r="L451" s="650"/>
      <c r="M451" s="650"/>
      <c r="N451" s="650"/>
    </row>
    <row r="452" spans="4:14">
      <c r="D452" s="295"/>
      <c r="E452" s="650"/>
      <c r="F452" s="295"/>
      <c r="G452" s="296"/>
      <c r="H452" s="296"/>
      <c r="I452" s="296"/>
      <c r="J452" s="650"/>
      <c r="K452" s="650"/>
      <c r="L452" s="650"/>
      <c r="M452" s="650"/>
      <c r="N452" s="650"/>
    </row>
    <row r="453" spans="4:14">
      <c r="D453" s="295"/>
      <c r="E453" s="650"/>
      <c r="F453" s="295"/>
      <c r="G453" s="296"/>
      <c r="H453" s="296"/>
      <c r="I453" s="296"/>
      <c r="J453" s="650"/>
      <c r="K453" s="650"/>
      <c r="L453" s="650"/>
      <c r="M453" s="650"/>
      <c r="N453" s="650"/>
    </row>
    <row r="454" spans="4:14">
      <c r="D454" s="295"/>
      <c r="E454" s="650"/>
      <c r="F454" s="295"/>
      <c r="G454" s="296"/>
      <c r="H454" s="296"/>
      <c r="I454" s="296"/>
      <c r="J454" s="650"/>
      <c r="K454" s="650"/>
      <c r="L454" s="650"/>
      <c r="M454" s="650"/>
      <c r="N454" s="650"/>
    </row>
    <row r="455" spans="4:14">
      <c r="D455" s="295"/>
      <c r="E455" s="650"/>
      <c r="F455" s="295"/>
      <c r="G455" s="296"/>
      <c r="H455" s="296"/>
      <c r="I455" s="296"/>
      <c r="J455" s="650"/>
      <c r="K455" s="650"/>
      <c r="L455" s="650"/>
      <c r="M455" s="650"/>
      <c r="N455" s="650"/>
    </row>
    <row r="456" spans="4:14">
      <c r="D456" s="295"/>
      <c r="E456" s="650"/>
      <c r="F456" s="295"/>
      <c r="G456" s="296"/>
      <c r="H456" s="296"/>
      <c r="I456" s="296"/>
      <c r="J456" s="650"/>
      <c r="K456" s="650"/>
      <c r="L456" s="650"/>
      <c r="M456" s="650"/>
      <c r="N456" s="650"/>
    </row>
    <row r="457" spans="4:14">
      <c r="D457" s="295"/>
      <c r="E457" s="650"/>
      <c r="F457" s="295"/>
      <c r="G457" s="296"/>
      <c r="H457" s="296"/>
      <c r="I457" s="296"/>
      <c r="J457" s="650"/>
      <c r="K457" s="650"/>
      <c r="L457" s="650"/>
      <c r="M457" s="650"/>
      <c r="N457" s="650"/>
    </row>
    <row r="458" spans="4:14">
      <c r="D458" s="295"/>
      <c r="E458" s="650"/>
      <c r="F458" s="295"/>
      <c r="G458" s="296"/>
      <c r="H458" s="296"/>
      <c r="I458" s="296"/>
      <c r="J458" s="650"/>
      <c r="K458" s="650"/>
      <c r="L458" s="650"/>
      <c r="M458" s="650"/>
      <c r="N458" s="650"/>
    </row>
    <row r="459" spans="4:14">
      <c r="D459" s="295"/>
      <c r="E459" s="650"/>
      <c r="F459" s="295"/>
      <c r="G459" s="296"/>
      <c r="H459" s="296"/>
      <c r="I459" s="296"/>
      <c r="J459" s="650"/>
      <c r="K459" s="650"/>
      <c r="L459" s="650"/>
      <c r="M459" s="650"/>
      <c r="N459" s="650"/>
    </row>
    <row r="460" spans="4:14">
      <c r="D460" s="295"/>
      <c r="E460" s="650"/>
      <c r="F460" s="295"/>
      <c r="G460" s="296"/>
      <c r="H460" s="296"/>
      <c r="I460" s="296"/>
      <c r="J460" s="650"/>
      <c r="K460" s="650"/>
      <c r="L460" s="650"/>
      <c r="M460" s="650"/>
      <c r="N460" s="650"/>
    </row>
    <row r="461" spans="4:14">
      <c r="D461" s="295"/>
      <c r="E461" s="650"/>
      <c r="F461" s="295"/>
      <c r="G461" s="296"/>
      <c r="H461" s="296"/>
      <c r="I461" s="296"/>
      <c r="J461" s="650"/>
      <c r="K461" s="650"/>
      <c r="L461" s="650"/>
      <c r="M461" s="650"/>
      <c r="N461" s="650"/>
    </row>
    <row r="462" spans="4:14">
      <c r="D462" s="295"/>
      <c r="E462" s="650"/>
      <c r="F462" s="295"/>
      <c r="G462" s="296"/>
      <c r="H462" s="296"/>
      <c r="I462" s="296"/>
      <c r="J462" s="650"/>
      <c r="K462" s="650"/>
      <c r="L462" s="650"/>
      <c r="M462" s="650"/>
      <c r="N462" s="650"/>
    </row>
    <row r="463" spans="4:14">
      <c r="D463" s="295"/>
      <c r="E463" s="650"/>
      <c r="F463" s="295"/>
      <c r="G463" s="296"/>
      <c r="H463" s="296"/>
      <c r="I463" s="296"/>
      <c r="J463" s="650"/>
      <c r="K463" s="650"/>
      <c r="L463" s="650"/>
      <c r="M463" s="650"/>
      <c r="N463" s="650"/>
    </row>
    <row r="464" spans="4:14">
      <c r="D464" s="295"/>
      <c r="E464" s="650"/>
      <c r="F464" s="295"/>
      <c r="G464" s="296"/>
      <c r="H464" s="296"/>
      <c r="I464" s="296"/>
      <c r="J464" s="650"/>
      <c r="K464" s="650"/>
      <c r="L464" s="650"/>
      <c r="M464" s="650"/>
      <c r="N464" s="650"/>
    </row>
    <row r="465" spans="4:14">
      <c r="D465" s="295"/>
      <c r="E465" s="650"/>
      <c r="F465" s="295"/>
      <c r="G465" s="296"/>
      <c r="H465" s="296"/>
      <c r="I465" s="296"/>
      <c r="J465" s="650"/>
      <c r="K465" s="650"/>
      <c r="L465" s="650"/>
      <c r="M465" s="650"/>
      <c r="N465" s="650"/>
    </row>
    <row r="466" spans="4:14">
      <c r="D466" s="295"/>
      <c r="E466" s="650"/>
      <c r="F466" s="295"/>
      <c r="G466" s="296"/>
      <c r="H466" s="296"/>
      <c r="I466" s="296"/>
      <c r="J466" s="650"/>
      <c r="K466" s="650"/>
      <c r="L466" s="650"/>
      <c r="M466" s="650"/>
      <c r="N466" s="650"/>
    </row>
    <row r="467" spans="4:14">
      <c r="D467" s="295"/>
      <c r="E467" s="650"/>
      <c r="F467" s="295"/>
      <c r="G467" s="296"/>
      <c r="H467" s="296"/>
      <c r="I467" s="296"/>
      <c r="J467" s="650"/>
      <c r="K467" s="650"/>
      <c r="L467" s="650"/>
      <c r="M467" s="650"/>
      <c r="N467" s="650"/>
    </row>
    <row r="468" spans="4:14">
      <c r="D468" s="295"/>
      <c r="E468" s="650"/>
      <c r="F468" s="295"/>
      <c r="G468" s="296"/>
      <c r="H468" s="296"/>
      <c r="I468" s="296"/>
      <c r="J468" s="650"/>
      <c r="K468" s="650"/>
      <c r="L468" s="650"/>
      <c r="M468" s="650"/>
      <c r="N468" s="650"/>
    </row>
    <row r="469" spans="4:14">
      <c r="D469" s="295"/>
      <c r="E469" s="650"/>
      <c r="F469" s="295"/>
      <c r="G469" s="296"/>
      <c r="H469" s="296"/>
      <c r="I469" s="296"/>
      <c r="J469" s="650"/>
      <c r="K469" s="650"/>
      <c r="L469" s="650"/>
      <c r="M469" s="650"/>
      <c r="N469" s="650"/>
    </row>
    <row r="470" spans="4:14">
      <c r="D470" s="295"/>
      <c r="E470" s="650"/>
      <c r="F470" s="295"/>
      <c r="G470" s="296"/>
      <c r="H470" s="296"/>
      <c r="I470" s="296"/>
      <c r="J470" s="650"/>
      <c r="K470" s="650"/>
      <c r="L470" s="650"/>
      <c r="M470" s="650"/>
      <c r="N470" s="650"/>
    </row>
    <row r="471" spans="4:14">
      <c r="D471" s="295"/>
      <c r="E471" s="650"/>
      <c r="F471" s="295"/>
      <c r="G471" s="296"/>
      <c r="H471" s="296"/>
      <c r="I471" s="296"/>
      <c r="J471" s="650"/>
      <c r="K471" s="650"/>
      <c r="L471" s="650"/>
      <c r="M471" s="650"/>
      <c r="N471" s="650"/>
    </row>
    <row r="472" spans="4:14">
      <c r="D472" s="295"/>
      <c r="E472" s="650"/>
      <c r="F472" s="295"/>
      <c r="G472" s="296"/>
      <c r="H472" s="296"/>
      <c r="I472" s="296"/>
      <c r="J472" s="650"/>
      <c r="K472" s="650"/>
      <c r="L472" s="650"/>
      <c r="M472" s="650"/>
      <c r="N472" s="650"/>
    </row>
    <row r="473" spans="4:14">
      <c r="D473" s="295"/>
      <c r="E473" s="650"/>
      <c r="F473" s="295"/>
      <c r="G473" s="296"/>
      <c r="H473" s="296"/>
      <c r="I473" s="296"/>
      <c r="J473" s="650"/>
      <c r="K473" s="650"/>
      <c r="L473" s="650"/>
      <c r="M473" s="650"/>
      <c r="N473" s="650"/>
    </row>
    <row r="474" spans="4:14">
      <c r="D474" s="295"/>
      <c r="E474" s="650"/>
      <c r="F474" s="295"/>
      <c r="G474" s="296"/>
      <c r="H474" s="296"/>
      <c r="I474" s="296"/>
      <c r="J474" s="650"/>
      <c r="K474" s="650"/>
      <c r="L474" s="650"/>
      <c r="M474" s="650"/>
      <c r="N474" s="650"/>
    </row>
    <row r="475" spans="4:14">
      <c r="D475" s="295"/>
      <c r="E475" s="650"/>
      <c r="F475" s="295"/>
      <c r="G475" s="296"/>
      <c r="H475" s="296"/>
      <c r="I475" s="296"/>
      <c r="J475" s="650"/>
      <c r="K475" s="650"/>
      <c r="L475" s="650"/>
      <c r="M475" s="650"/>
      <c r="N475" s="650"/>
    </row>
    <row r="476" spans="4:14">
      <c r="D476" s="295"/>
      <c r="E476" s="650"/>
      <c r="F476" s="295"/>
      <c r="G476" s="296"/>
      <c r="H476" s="296"/>
      <c r="I476" s="296"/>
      <c r="J476" s="650"/>
      <c r="K476" s="650"/>
      <c r="L476" s="650"/>
      <c r="M476" s="650"/>
      <c r="N476" s="650"/>
    </row>
    <row r="477" spans="4:14">
      <c r="D477" s="295"/>
      <c r="E477" s="650"/>
      <c r="F477" s="295"/>
      <c r="G477" s="296"/>
      <c r="H477" s="296"/>
      <c r="I477" s="296"/>
      <c r="J477" s="650"/>
      <c r="K477" s="650"/>
      <c r="L477" s="650"/>
      <c r="M477" s="650"/>
      <c r="N477" s="650"/>
    </row>
    <row r="478" spans="4:14">
      <c r="D478" s="295"/>
      <c r="E478" s="650"/>
      <c r="F478" s="295"/>
      <c r="G478" s="296"/>
      <c r="H478" s="296"/>
      <c r="I478" s="296"/>
      <c r="J478" s="650"/>
      <c r="K478" s="650"/>
      <c r="L478" s="650"/>
      <c r="M478" s="650"/>
      <c r="N478" s="650"/>
    </row>
    <row r="479" spans="4:14">
      <c r="D479" s="295"/>
      <c r="E479" s="650"/>
      <c r="F479" s="295"/>
      <c r="G479" s="296"/>
      <c r="H479" s="296"/>
      <c r="I479" s="296"/>
      <c r="J479" s="650"/>
      <c r="K479" s="650"/>
      <c r="L479" s="650"/>
      <c r="M479" s="650"/>
      <c r="N479" s="650"/>
    </row>
    <row r="480" spans="4:14">
      <c r="D480" s="295"/>
      <c r="E480" s="650"/>
      <c r="F480" s="295"/>
      <c r="G480" s="296"/>
      <c r="H480" s="296"/>
      <c r="I480" s="296"/>
      <c r="J480" s="650"/>
      <c r="K480" s="650"/>
      <c r="L480" s="650"/>
      <c r="M480" s="650"/>
      <c r="N480" s="650"/>
    </row>
    <row r="481" spans="4:14">
      <c r="D481" s="295"/>
      <c r="E481" s="650"/>
      <c r="F481" s="295"/>
      <c r="G481" s="296"/>
      <c r="H481" s="296"/>
      <c r="I481" s="296"/>
      <c r="J481" s="650"/>
      <c r="K481" s="650"/>
      <c r="L481" s="650"/>
      <c r="M481" s="650"/>
      <c r="N481" s="650"/>
    </row>
    <row r="482" spans="4:14">
      <c r="D482" s="295"/>
      <c r="E482" s="650"/>
      <c r="F482" s="295"/>
      <c r="G482" s="296"/>
      <c r="H482" s="296"/>
      <c r="I482" s="296"/>
      <c r="J482" s="650"/>
      <c r="K482" s="650"/>
      <c r="L482" s="650"/>
      <c r="M482" s="650"/>
      <c r="N482" s="650"/>
    </row>
    <row r="483" spans="4:14">
      <c r="D483" s="295"/>
      <c r="E483" s="650"/>
      <c r="F483" s="295"/>
      <c r="G483" s="296"/>
      <c r="H483" s="296"/>
      <c r="I483" s="296"/>
      <c r="J483" s="650"/>
      <c r="K483" s="650"/>
      <c r="L483" s="650"/>
      <c r="M483" s="650"/>
      <c r="N483" s="650"/>
    </row>
    <row r="484" spans="4:14">
      <c r="D484" s="295"/>
      <c r="E484" s="650"/>
      <c r="F484" s="295"/>
      <c r="G484" s="296"/>
      <c r="H484" s="296"/>
      <c r="I484" s="296"/>
      <c r="J484" s="650"/>
      <c r="K484" s="650"/>
      <c r="L484" s="650"/>
      <c r="M484" s="650"/>
      <c r="N484" s="650"/>
    </row>
    <row r="485" spans="4:14">
      <c r="D485" s="295"/>
      <c r="E485" s="650"/>
      <c r="F485" s="295"/>
      <c r="G485" s="296"/>
      <c r="H485" s="296"/>
      <c r="I485" s="296"/>
      <c r="J485" s="650"/>
      <c r="K485" s="650"/>
      <c r="L485" s="650"/>
      <c r="M485" s="650"/>
      <c r="N485" s="650"/>
    </row>
    <row r="486" spans="4:14">
      <c r="D486" s="295"/>
      <c r="E486" s="650"/>
      <c r="F486" s="295"/>
      <c r="G486" s="296"/>
      <c r="H486" s="296"/>
      <c r="I486" s="296"/>
      <c r="J486" s="650"/>
      <c r="K486" s="650"/>
      <c r="L486" s="650"/>
      <c r="M486" s="650"/>
      <c r="N486" s="650"/>
    </row>
    <row r="487" spans="4:14">
      <c r="D487" s="295"/>
      <c r="E487" s="650"/>
      <c r="F487" s="295"/>
      <c r="G487" s="296"/>
      <c r="H487" s="296"/>
      <c r="I487" s="296"/>
      <c r="J487" s="650"/>
      <c r="K487" s="650"/>
      <c r="L487" s="650"/>
      <c r="M487" s="650"/>
      <c r="N487" s="650"/>
    </row>
    <row r="488" spans="4:14">
      <c r="D488" s="295"/>
      <c r="E488" s="650"/>
      <c r="F488" s="295"/>
      <c r="G488" s="296"/>
      <c r="H488" s="296"/>
      <c r="I488" s="296"/>
      <c r="J488" s="650"/>
      <c r="K488" s="650"/>
      <c r="L488" s="650"/>
      <c r="M488" s="650"/>
      <c r="N488" s="650"/>
    </row>
    <row r="489" spans="4:14">
      <c r="D489" s="295"/>
      <c r="E489" s="650"/>
      <c r="F489" s="295"/>
      <c r="G489" s="296"/>
      <c r="H489" s="296"/>
      <c r="I489" s="296"/>
      <c r="J489" s="650"/>
      <c r="K489" s="650"/>
      <c r="L489" s="650"/>
      <c r="M489" s="650"/>
      <c r="N489" s="650"/>
    </row>
    <row r="490" spans="4:14">
      <c r="D490" s="295"/>
      <c r="E490" s="650"/>
      <c r="F490" s="295"/>
      <c r="G490" s="296"/>
      <c r="H490" s="296"/>
      <c r="I490" s="296"/>
      <c r="J490" s="650"/>
      <c r="K490" s="650"/>
      <c r="L490" s="650"/>
      <c r="M490" s="650"/>
      <c r="N490" s="650"/>
    </row>
    <row r="491" spans="4:14">
      <c r="D491" s="295"/>
      <c r="E491" s="650"/>
      <c r="F491" s="295"/>
      <c r="G491" s="296"/>
      <c r="H491" s="296"/>
      <c r="I491" s="296"/>
      <c r="J491" s="650"/>
      <c r="K491" s="650"/>
      <c r="L491" s="650"/>
      <c r="M491" s="650"/>
      <c r="N491" s="650"/>
    </row>
    <row r="492" spans="4:14">
      <c r="D492" s="295"/>
      <c r="E492" s="650"/>
      <c r="F492" s="295"/>
      <c r="G492" s="296"/>
      <c r="H492" s="296"/>
      <c r="I492" s="296"/>
      <c r="J492" s="650"/>
      <c r="K492" s="650"/>
      <c r="L492" s="650"/>
      <c r="M492" s="650"/>
      <c r="N492" s="650"/>
    </row>
    <row r="493" spans="4:14">
      <c r="D493" s="295"/>
      <c r="E493" s="650"/>
      <c r="F493" s="295"/>
      <c r="G493" s="296"/>
      <c r="H493" s="296"/>
      <c r="I493" s="296"/>
      <c r="J493" s="650"/>
      <c r="K493" s="650"/>
      <c r="L493" s="650"/>
      <c r="M493" s="650"/>
      <c r="N493" s="650"/>
    </row>
    <row r="494" spans="4:14">
      <c r="D494" s="295"/>
      <c r="E494" s="650"/>
      <c r="F494" s="295"/>
      <c r="G494" s="296"/>
      <c r="H494" s="296"/>
      <c r="I494" s="296"/>
      <c r="J494" s="650"/>
      <c r="K494" s="650"/>
      <c r="L494" s="650"/>
      <c r="M494" s="650"/>
      <c r="N494" s="650"/>
    </row>
    <row r="495" spans="4:14">
      <c r="D495" s="295"/>
      <c r="E495" s="650"/>
      <c r="F495" s="295"/>
      <c r="G495" s="296"/>
      <c r="H495" s="296"/>
      <c r="I495" s="296"/>
      <c r="J495" s="650"/>
      <c r="K495" s="650"/>
      <c r="L495" s="650"/>
      <c r="M495" s="650"/>
      <c r="N495" s="650"/>
    </row>
    <row r="496" spans="4:14">
      <c r="D496" s="295"/>
      <c r="E496" s="650"/>
      <c r="F496" s="295"/>
      <c r="G496" s="296"/>
      <c r="H496" s="296"/>
      <c r="I496" s="296"/>
      <c r="J496" s="650"/>
      <c r="K496" s="650"/>
      <c r="L496" s="650"/>
      <c r="M496" s="650"/>
      <c r="N496" s="650"/>
    </row>
    <row r="497" spans="4:14">
      <c r="D497" s="295"/>
      <c r="E497" s="650"/>
      <c r="F497" s="295"/>
      <c r="G497" s="296"/>
      <c r="H497" s="296"/>
      <c r="I497" s="296"/>
      <c r="J497" s="650"/>
      <c r="K497" s="650"/>
      <c r="L497" s="650"/>
      <c r="M497" s="650"/>
      <c r="N497" s="650"/>
    </row>
    <row r="498" spans="4:14">
      <c r="D498" s="295"/>
      <c r="E498" s="650"/>
      <c r="F498" s="295"/>
      <c r="G498" s="296"/>
      <c r="H498" s="296"/>
      <c r="I498" s="296"/>
      <c r="J498" s="650"/>
      <c r="K498" s="650"/>
      <c r="L498" s="650"/>
      <c r="M498" s="650"/>
      <c r="N498" s="650"/>
    </row>
    <row r="499" spans="4:14">
      <c r="D499" s="295"/>
      <c r="E499" s="650"/>
      <c r="F499" s="295"/>
      <c r="G499" s="296"/>
      <c r="H499" s="296"/>
      <c r="I499" s="296"/>
      <c r="J499" s="650"/>
      <c r="K499" s="650"/>
      <c r="L499" s="650"/>
      <c r="M499" s="650"/>
      <c r="N499" s="650"/>
    </row>
    <row r="500" spans="4:14">
      <c r="D500" s="295"/>
      <c r="E500" s="650"/>
      <c r="F500" s="295"/>
      <c r="G500" s="296"/>
      <c r="H500" s="296"/>
      <c r="I500" s="296"/>
      <c r="J500" s="650"/>
      <c r="K500" s="650"/>
      <c r="L500" s="650"/>
      <c r="M500" s="650"/>
      <c r="N500" s="650"/>
    </row>
    <row r="501" spans="4:14">
      <c r="D501" s="295"/>
      <c r="E501" s="650"/>
      <c r="F501" s="295"/>
      <c r="G501" s="296"/>
      <c r="H501" s="296"/>
      <c r="I501" s="296"/>
      <c r="J501" s="650"/>
      <c r="K501" s="650"/>
      <c r="L501" s="650"/>
      <c r="M501" s="650"/>
      <c r="N501" s="650"/>
    </row>
    <row r="502" spans="4:14">
      <c r="D502" s="295"/>
      <c r="E502" s="650"/>
      <c r="F502" s="295"/>
      <c r="G502" s="296"/>
      <c r="H502" s="296"/>
      <c r="I502" s="296"/>
      <c r="J502" s="650"/>
      <c r="K502" s="650"/>
      <c r="L502" s="650"/>
      <c r="M502" s="650"/>
      <c r="N502" s="650"/>
    </row>
    <row r="503" spans="4:14">
      <c r="D503" s="295"/>
      <c r="E503" s="650"/>
      <c r="F503" s="295"/>
      <c r="G503" s="296"/>
      <c r="H503" s="296"/>
      <c r="I503" s="296"/>
      <c r="J503" s="650"/>
      <c r="K503" s="650"/>
      <c r="L503" s="650"/>
      <c r="M503" s="650"/>
      <c r="N503" s="650"/>
    </row>
    <row r="504" spans="4:14">
      <c r="D504" s="295"/>
      <c r="E504" s="650"/>
      <c r="F504" s="295"/>
      <c r="G504" s="296"/>
      <c r="H504" s="296"/>
      <c r="I504" s="296"/>
      <c r="J504" s="650"/>
      <c r="K504" s="650"/>
      <c r="L504" s="650"/>
      <c r="M504" s="650"/>
      <c r="N504" s="650"/>
    </row>
    <row r="505" spans="4:14">
      <c r="D505" s="295"/>
      <c r="E505" s="650"/>
      <c r="F505" s="295"/>
      <c r="G505" s="296"/>
      <c r="H505" s="296"/>
      <c r="I505" s="296"/>
      <c r="J505" s="650"/>
      <c r="K505" s="650"/>
      <c r="L505" s="650"/>
      <c r="M505" s="650"/>
      <c r="N505" s="650"/>
    </row>
    <row r="506" spans="4:14">
      <c r="D506" s="295"/>
      <c r="E506" s="650"/>
      <c r="F506" s="295"/>
      <c r="G506" s="296"/>
      <c r="H506" s="296"/>
      <c r="I506" s="296"/>
      <c r="J506" s="650"/>
      <c r="K506" s="650"/>
      <c r="L506" s="650"/>
      <c r="M506" s="650"/>
      <c r="N506" s="650"/>
    </row>
    <row r="507" spans="4:14">
      <c r="D507" s="295"/>
      <c r="E507" s="650"/>
      <c r="F507" s="295"/>
      <c r="G507" s="296"/>
      <c r="H507" s="296"/>
      <c r="I507" s="296"/>
      <c r="J507" s="650"/>
      <c r="K507" s="650"/>
      <c r="L507" s="650"/>
      <c r="M507" s="650"/>
      <c r="N507" s="650"/>
    </row>
    <row r="508" spans="4:14">
      <c r="D508" s="295"/>
      <c r="E508" s="650"/>
      <c r="F508" s="295"/>
      <c r="G508" s="296"/>
      <c r="H508" s="296"/>
      <c r="I508" s="296"/>
      <c r="J508" s="650"/>
      <c r="K508" s="650"/>
      <c r="L508" s="650"/>
      <c r="M508" s="650"/>
      <c r="N508" s="650"/>
    </row>
    <row r="509" spans="4:14">
      <c r="D509" s="295"/>
      <c r="E509" s="650"/>
      <c r="F509" s="295"/>
      <c r="G509" s="296"/>
      <c r="H509" s="296"/>
      <c r="I509" s="296"/>
      <c r="J509" s="650"/>
      <c r="K509" s="650"/>
      <c r="L509" s="650"/>
      <c r="M509" s="650"/>
      <c r="N509" s="650"/>
    </row>
    <row r="510" spans="4:14">
      <c r="D510" s="295"/>
      <c r="E510" s="650"/>
      <c r="F510" s="295"/>
      <c r="G510" s="296"/>
      <c r="H510" s="296"/>
      <c r="I510" s="296"/>
      <c r="J510" s="650"/>
      <c r="K510" s="650"/>
      <c r="L510" s="650"/>
      <c r="M510" s="650"/>
      <c r="N510" s="650"/>
    </row>
    <row r="511" spans="4:14">
      <c r="D511" s="295"/>
      <c r="E511" s="650"/>
      <c r="F511" s="295"/>
      <c r="G511" s="296"/>
      <c r="H511" s="296"/>
      <c r="I511" s="296"/>
      <c r="J511" s="650"/>
      <c r="K511" s="650"/>
      <c r="L511" s="650"/>
      <c r="M511" s="650"/>
      <c r="N511" s="650"/>
    </row>
    <row r="512" spans="4:14">
      <c r="D512" s="295"/>
      <c r="E512" s="650"/>
      <c r="F512" s="295"/>
      <c r="G512" s="296"/>
      <c r="H512" s="296"/>
      <c r="I512" s="296"/>
      <c r="J512" s="650"/>
      <c r="K512" s="650"/>
      <c r="L512" s="650"/>
      <c r="M512" s="650"/>
      <c r="N512" s="650"/>
    </row>
    <row r="513" spans="4:14">
      <c r="D513" s="295"/>
      <c r="E513" s="650"/>
      <c r="F513" s="295"/>
      <c r="G513" s="296"/>
      <c r="H513" s="296"/>
      <c r="I513" s="296"/>
      <c r="J513" s="650"/>
      <c r="K513" s="650"/>
      <c r="L513" s="650"/>
      <c r="M513" s="650"/>
      <c r="N513" s="650"/>
    </row>
    <row r="514" spans="4:14">
      <c r="D514" s="295"/>
      <c r="E514" s="650"/>
      <c r="F514" s="295"/>
      <c r="G514" s="296"/>
      <c r="H514" s="296"/>
      <c r="I514" s="296"/>
      <c r="J514" s="650"/>
      <c r="K514" s="650"/>
      <c r="L514" s="650"/>
      <c r="M514" s="650"/>
      <c r="N514" s="650"/>
    </row>
    <row r="515" spans="4:14">
      <c r="D515" s="295"/>
      <c r="E515" s="650"/>
      <c r="F515" s="295"/>
      <c r="G515" s="296"/>
      <c r="H515" s="296"/>
      <c r="I515" s="296"/>
      <c r="J515" s="650"/>
      <c r="K515" s="650"/>
      <c r="L515" s="650"/>
      <c r="M515" s="650"/>
      <c r="N515" s="650"/>
    </row>
    <row r="516" spans="4:14">
      <c r="D516" s="295"/>
      <c r="E516" s="650"/>
      <c r="F516" s="295"/>
      <c r="G516" s="296"/>
      <c r="H516" s="296"/>
      <c r="I516" s="296"/>
      <c r="J516" s="650"/>
      <c r="K516" s="650"/>
      <c r="L516" s="650"/>
      <c r="M516" s="650"/>
      <c r="N516" s="650"/>
    </row>
    <row r="517" spans="4:14">
      <c r="D517" s="295"/>
      <c r="E517" s="650"/>
      <c r="F517" s="295"/>
      <c r="G517" s="296"/>
      <c r="H517" s="296"/>
      <c r="I517" s="296"/>
      <c r="J517" s="650"/>
      <c r="K517" s="650"/>
      <c r="L517" s="650"/>
      <c r="M517" s="650"/>
      <c r="N517" s="650"/>
    </row>
    <row r="518" spans="4:14">
      <c r="D518" s="295"/>
      <c r="E518" s="650"/>
      <c r="F518" s="295"/>
      <c r="G518" s="296"/>
      <c r="H518" s="296"/>
      <c r="I518" s="296"/>
      <c r="J518" s="650"/>
      <c r="K518" s="650"/>
      <c r="L518" s="650"/>
      <c r="M518" s="650"/>
      <c r="N518" s="650"/>
    </row>
    <row r="519" spans="4:14">
      <c r="D519" s="295"/>
      <c r="E519" s="650"/>
      <c r="F519" s="295"/>
      <c r="G519" s="296"/>
      <c r="H519" s="296"/>
      <c r="I519" s="296"/>
      <c r="J519" s="650"/>
      <c r="K519" s="650"/>
      <c r="L519" s="650"/>
      <c r="M519" s="650"/>
      <c r="N519" s="650"/>
    </row>
    <row r="520" spans="4:14">
      <c r="D520" s="295"/>
      <c r="E520" s="650"/>
      <c r="F520" s="295"/>
      <c r="G520" s="296"/>
      <c r="H520" s="296"/>
      <c r="I520" s="296"/>
      <c r="J520" s="650"/>
      <c r="K520" s="650"/>
      <c r="L520" s="650"/>
      <c r="M520" s="650"/>
      <c r="N520" s="650"/>
    </row>
    <row r="521" spans="4:14">
      <c r="D521" s="295"/>
      <c r="E521" s="650"/>
      <c r="F521" s="295"/>
      <c r="G521" s="296"/>
      <c r="H521" s="296"/>
      <c r="I521" s="296"/>
      <c r="J521" s="650"/>
      <c r="K521" s="650"/>
      <c r="L521" s="650"/>
      <c r="M521" s="650"/>
      <c r="N521" s="650"/>
    </row>
    <row r="522" spans="4:14">
      <c r="D522" s="295"/>
      <c r="E522" s="650"/>
      <c r="F522" s="295"/>
      <c r="G522" s="296"/>
      <c r="H522" s="296"/>
      <c r="I522" s="296"/>
      <c r="J522" s="650"/>
      <c r="K522" s="650"/>
      <c r="L522" s="650"/>
      <c r="M522" s="650"/>
      <c r="N522" s="650"/>
    </row>
    <row r="523" spans="4:14">
      <c r="D523" s="295"/>
      <c r="E523" s="650"/>
      <c r="F523" s="295"/>
      <c r="G523" s="296"/>
      <c r="H523" s="296"/>
      <c r="I523" s="296"/>
      <c r="J523" s="650"/>
      <c r="K523" s="650"/>
      <c r="L523" s="650"/>
      <c r="M523" s="650"/>
      <c r="N523" s="650"/>
    </row>
    <row r="524" spans="4:14">
      <c r="D524" s="295"/>
      <c r="E524" s="650"/>
      <c r="F524" s="295"/>
      <c r="G524" s="296"/>
      <c r="H524" s="296"/>
      <c r="I524" s="296"/>
      <c r="J524" s="650"/>
      <c r="K524" s="650"/>
      <c r="L524" s="650"/>
      <c r="M524" s="650"/>
      <c r="N524" s="650"/>
    </row>
    <row r="525" spans="4:14">
      <c r="D525" s="295"/>
      <c r="E525" s="650"/>
      <c r="F525" s="295"/>
      <c r="G525" s="296"/>
      <c r="H525" s="296"/>
      <c r="I525" s="296"/>
      <c r="J525" s="650"/>
      <c r="K525" s="650"/>
      <c r="L525" s="650"/>
      <c r="M525" s="650"/>
      <c r="N525" s="650"/>
    </row>
    <row r="526" spans="4:14">
      <c r="D526" s="295"/>
      <c r="E526" s="650"/>
      <c r="F526" s="295"/>
      <c r="G526" s="296"/>
      <c r="H526" s="296"/>
      <c r="I526" s="296"/>
      <c r="J526" s="650"/>
      <c r="K526" s="650"/>
      <c r="L526" s="650"/>
      <c r="M526" s="650"/>
      <c r="N526" s="650"/>
    </row>
    <row r="527" spans="4:14">
      <c r="D527" s="295"/>
      <c r="E527" s="650"/>
      <c r="F527" s="295"/>
      <c r="G527" s="296"/>
      <c r="H527" s="296"/>
      <c r="I527" s="296"/>
      <c r="J527" s="650"/>
      <c r="K527" s="650"/>
      <c r="L527" s="650"/>
      <c r="M527" s="650"/>
      <c r="N527" s="650"/>
    </row>
    <row r="528" spans="4:14">
      <c r="D528" s="295"/>
      <c r="E528" s="650"/>
      <c r="F528" s="295"/>
      <c r="G528" s="296"/>
      <c r="H528" s="296"/>
      <c r="I528" s="296"/>
      <c r="J528" s="650"/>
      <c r="K528" s="650"/>
      <c r="L528" s="650"/>
      <c r="M528" s="650"/>
      <c r="N528" s="650"/>
    </row>
    <row r="529" spans="4:14">
      <c r="D529" s="295"/>
      <c r="E529" s="650"/>
      <c r="F529" s="295"/>
      <c r="G529" s="296"/>
      <c r="H529" s="296"/>
      <c r="I529" s="296"/>
      <c r="J529" s="650"/>
      <c r="K529" s="650"/>
      <c r="L529" s="650"/>
      <c r="M529" s="650"/>
      <c r="N529" s="650"/>
    </row>
    <row r="530" spans="4:14">
      <c r="D530" s="295"/>
      <c r="E530" s="650"/>
      <c r="F530" s="295"/>
      <c r="G530" s="296"/>
      <c r="H530" s="296"/>
      <c r="I530" s="296"/>
      <c r="J530" s="650"/>
      <c r="K530" s="650"/>
      <c r="L530" s="650"/>
      <c r="M530" s="650"/>
      <c r="N530" s="650"/>
    </row>
    <row r="531" spans="4:14">
      <c r="D531" s="295"/>
      <c r="E531" s="650"/>
      <c r="F531" s="295"/>
      <c r="G531" s="296"/>
      <c r="H531" s="296"/>
      <c r="I531" s="296"/>
      <c r="J531" s="650"/>
      <c r="K531" s="650"/>
      <c r="L531" s="650"/>
      <c r="M531" s="650"/>
      <c r="N531" s="650"/>
    </row>
    <row r="532" spans="4:14">
      <c r="D532" s="295"/>
      <c r="E532" s="650"/>
      <c r="F532" s="295"/>
      <c r="G532" s="296"/>
      <c r="H532" s="296"/>
      <c r="I532" s="296"/>
      <c r="J532" s="650"/>
      <c r="K532" s="650"/>
      <c r="L532" s="650"/>
      <c r="M532" s="650"/>
      <c r="N532" s="650"/>
    </row>
    <row r="533" spans="4:14">
      <c r="D533" s="295"/>
      <c r="E533" s="650"/>
      <c r="F533" s="295"/>
      <c r="G533" s="296"/>
      <c r="H533" s="296"/>
      <c r="I533" s="296"/>
      <c r="J533" s="650"/>
      <c r="K533" s="650"/>
      <c r="L533" s="650"/>
      <c r="M533" s="650"/>
      <c r="N533" s="650"/>
    </row>
    <row r="534" spans="4:14">
      <c r="D534" s="295"/>
      <c r="E534" s="650"/>
      <c r="F534" s="295"/>
      <c r="G534" s="296"/>
      <c r="H534" s="296"/>
      <c r="I534" s="296"/>
      <c r="J534" s="650"/>
      <c r="K534" s="650"/>
      <c r="L534" s="650"/>
      <c r="M534" s="650"/>
      <c r="N534" s="650"/>
    </row>
    <row r="535" spans="4:14">
      <c r="D535" s="295"/>
      <c r="E535" s="650"/>
      <c r="F535" s="295"/>
      <c r="G535" s="296"/>
      <c r="H535" s="296"/>
      <c r="I535" s="296"/>
      <c r="J535" s="650"/>
      <c r="K535" s="650"/>
      <c r="L535" s="650"/>
      <c r="M535" s="650"/>
      <c r="N535" s="650"/>
    </row>
    <row r="536" spans="4:14">
      <c r="D536" s="295"/>
      <c r="E536" s="650"/>
      <c r="F536" s="295"/>
      <c r="G536" s="296"/>
      <c r="H536" s="296"/>
      <c r="I536" s="296"/>
      <c r="J536" s="650"/>
      <c r="K536" s="650"/>
      <c r="L536" s="650"/>
      <c r="M536" s="650"/>
      <c r="N536" s="650"/>
    </row>
    <row r="537" spans="4:14">
      <c r="D537" s="295"/>
      <c r="E537" s="650"/>
      <c r="F537" s="295"/>
      <c r="G537" s="296"/>
      <c r="H537" s="296"/>
      <c r="I537" s="296"/>
      <c r="J537" s="650"/>
      <c r="K537" s="650"/>
      <c r="L537" s="650"/>
      <c r="M537" s="650"/>
      <c r="N537" s="650"/>
    </row>
    <row r="538" spans="4:14">
      <c r="D538" s="295"/>
      <c r="E538" s="650"/>
      <c r="F538" s="295"/>
      <c r="G538" s="296"/>
      <c r="H538" s="296"/>
      <c r="I538" s="296"/>
      <c r="J538" s="650"/>
      <c r="K538" s="650"/>
      <c r="L538" s="650"/>
      <c r="M538" s="650"/>
      <c r="N538" s="650"/>
    </row>
    <row r="539" spans="4:14">
      <c r="D539" s="295"/>
      <c r="E539" s="650"/>
      <c r="F539" s="295"/>
      <c r="G539" s="296"/>
      <c r="H539" s="296"/>
      <c r="I539" s="296"/>
      <c r="J539" s="650"/>
      <c r="K539" s="650"/>
      <c r="L539" s="650"/>
      <c r="M539" s="650"/>
      <c r="N539" s="650"/>
    </row>
    <row r="540" spans="4:14">
      <c r="D540" s="295"/>
      <c r="E540" s="650"/>
      <c r="F540" s="295"/>
      <c r="G540" s="296"/>
      <c r="H540" s="296"/>
      <c r="I540" s="296"/>
      <c r="J540" s="650"/>
      <c r="K540" s="650"/>
      <c r="L540" s="650"/>
      <c r="M540" s="650"/>
      <c r="N540" s="650"/>
    </row>
    <row r="541" spans="4:14">
      <c r="D541" s="295"/>
      <c r="E541" s="650"/>
      <c r="F541" s="295"/>
      <c r="G541" s="296"/>
      <c r="H541" s="296"/>
      <c r="I541" s="296"/>
      <c r="J541" s="650"/>
      <c r="K541" s="650"/>
      <c r="L541" s="650"/>
      <c r="M541" s="650"/>
      <c r="N541" s="650"/>
    </row>
    <row r="542" spans="4:14">
      <c r="D542" s="295"/>
      <c r="E542" s="650"/>
      <c r="F542" s="295"/>
      <c r="G542" s="296"/>
      <c r="H542" s="296"/>
      <c r="I542" s="296"/>
      <c r="J542" s="650"/>
      <c r="K542" s="650"/>
      <c r="L542" s="650"/>
      <c r="M542" s="650"/>
      <c r="N542" s="650"/>
    </row>
    <row r="543" spans="4:14">
      <c r="D543" s="295"/>
      <c r="E543" s="650"/>
      <c r="F543" s="295"/>
      <c r="G543" s="296"/>
      <c r="H543" s="296"/>
      <c r="I543" s="296"/>
      <c r="J543" s="650"/>
      <c r="K543" s="650"/>
      <c r="L543" s="650"/>
      <c r="M543" s="650"/>
      <c r="N543" s="650"/>
    </row>
    <row r="544" spans="4:14">
      <c r="D544" s="295"/>
      <c r="E544" s="650"/>
      <c r="F544" s="295"/>
      <c r="G544" s="296"/>
      <c r="H544" s="296"/>
      <c r="I544" s="296"/>
      <c r="J544" s="650"/>
      <c r="K544" s="650"/>
      <c r="L544" s="650"/>
      <c r="M544" s="650"/>
      <c r="N544" s="650"/>
    </row>
    <row r="545" spans="4:14">
      <c r="D545" s="295"/>
      <c r="E545" s="650"/>
      <c r="F545" s="295"/>
      <c r="G545" s="296"/>
      <c r="H545" s="296"/>
      <c r="I545" s="296"/>
      <c r="J545" s="650"/>
      <c r="K545" s="650"/>
      <c r="L545" s="650"/>
      <c r="M545" s="650"/>
      <c r="N545" s="650"/>
    </row>
    <row r="546" spans="4:14">
      <c r="D546" s="295"/>
      <c r="E546" s="650"/>
      <c r="F546" s="295"/>
      <c r="G546" s="296"/>
      <c r="H546" s="296"/>
      <c r="I546" s="296"/>
      <c r="J546" s="650"/>
      <c r="K546" s="650"/>
      <c r="L546" s="650"/>
      <c r="M546" s="650"/>
      <c r="N546" s="650"/>
    </row>
    <row r="547" spans="4:14">
      <c r="D547" s="295"/>
      <c r="E547" s="650"/>
      <c r="F547" s="295"/>
      <c r="G547" s="296"/>
      <c r="H547" s="296"/>
      <c r="I547" s="296"/>
      <c r="J547" s="650"/>
      <c r="K547" s="650"/>
      <c r="L547" s="650"/>
      <c r="M547" s="650"/>
      <c r="N547" s="650"/>
    </row>
    <row r="548" spans="4:14">
      <c r="D548" s="295"/>
      <c r="E548" s="650"/>
      <c r="F548" s="295"/>
      <c r="G548" s="296"/>
      <c r="H548" s="296"/>
      <c r="I548" s="296"/>
      <c r="J548" s="650"/>
      <c r="K548" s="650"/>
      <c r="L548" s="650"/>
      <c r="M548" s="650"/>
      <c r="N548" s="650"/>
    </row>
    <row r="549" spans="4:14">
      <c r="D549" s="295"/>
      <c r="E549" s="650"/>
      <c r="F549" s="295"/>
      <c r="G549" s="296"/>
      <c r="H549" s="296"/>
      <c r="I549" s="296"/>
      <c r="J549" s="650"/>
      <c r="K549" s="650"/>
      <c r="L549" s="650"/>
      <c r="M549" s="650"/>
      <c r="N549" s="650"/>
    </row>
    <row r="550" spans="4:14">
      <c r="D550" s="295"/>
      <c r="E550" s="650"/>
      <c r="F550" s="295"/>
      <c r="G550" s="296"/>
      <c r="H550" s="296"/>
      <c r="I550" s="296"/>
      <c r="J550" s="650"/>
      <c r="K550" s="650"/>
      <c r="L550" s="650"/>
      <c r="M550" s="650"/>
      <c r="N550" s="650"/>
    </row>
    <row r="551" spans="4:14">
      <c r="D551" s="295"/>
      <c r="E551" s="650"/>
      <c r="F551" s="295"/>
      <c r="G551" s="296"/>
      <c r="H551" s="296"/>
      <c r="I551" s="296"/>
      <c r="J551" s="650"/>
      <c r="K551" s="650"/>
      <c r="L551" s="650"/>
      <c r="M551" s="650"/>
      <c r="N551" s="650"/>
    </row>
    <row r="552" spans="4:14">
      <c r="D552" s="295"/>
      <c r="E552" s="650"/>
      <c r="F552" s="295"/>
      <c r="G552" s="296"/>
      <c r="H552" s="296"/>
      <c r="I552" s="296"/>
      <c r="J552" s="650"/>
      <c r="K552" s="650"/>
      <c r="L552" s="650"/>
      <c r="M552" s="650"/>
      <c r="N552" s="650"/>
    </row>
    <row r="553" spans="4:14">
      <c r="D553" s="295"/>
      <c r="E553" s="650"/>
      <c r="F553" s="295"/>
      <c r="G553" s="296"/>
      <c r="H553" s="296"/>
      <c r="I553" s="296"/>
      <c r="J553" s="650"/>
      <c r="K553" s="650"/>
      <c r="L553" s="650"/>
      <c r="M553" s="650"/>
      <c r="N553" s="650"/>
    </row>
    <row r="554" spans="4:14">
      <c r="D554" s="295"/>
      <c r="E554" s="650"/>
      <c r="F554" s="295"/>
      <c r="G554" s="296"/>
      <c r="H554" s="296"/>
      <c r="I554" s="296"/>
      <c r="J554" s="650"/>
      <c r="K554" s="650"/>
      <c r="L554" s="650"/>
      <c r="M554" s="650"/>
      <c r="N554" s="650"/>
    </row>
    <row r="555" spans="4:14">
      <c r="D555" s="295"/>
      <c r="E555" s="650"/>
      <c r="F555" s="295"/>
      <c r="G555" s="296"/>
      <c r="H555" s="296"/>
      <c r="I555" s="296"/>
      <c r="J555" s="650"/>
      <c r="K555" s="650"/>
      <c r="L555" s="650"/>
      <c r="M555" s="650"/>
      <c r="N555" s="650"/>
    </row>
    <row r="556" spans="4:14">
      <c r="D556" s="295"/>
      <c r="E556" s="650"/>
      <c r="F556" s="295"/>
      <c r="G556" s="296"/>
      <c r="H556" s="296"/>
      <c r="I556" s="296"/>
      <c r="J556" s="650"/>
      <c r="K556" s="650"/>
      <c r="L556" s="650"/>
      <c r="M556" s="650"/>
      <c r="N556" s="650"/>
    </row>
    <row r="557" spans="4:14">
      <c r="D557" s="295"/>
      <c r="E557" s="650"/>
      <c r="F557" s="295"/>
      <c r="G557" s="296"/>
      <c r="H557" s="296"/>
      <c r="I557" s="296"/>
      <c r="J557" s="650"/>
      <c r="K557" s="650"/>
      <c r="L557" s="650"/>
      <c r="M557" s="650"/>
      <c r="N557" s="650"/>
    </row>
    <row r="558" spans="4:14">
      <c r="D558" s="295"/>
      <c r="E558" s="650"/>
      <c r="F558" s="295"/>
      <c r="G558" s="296"/>
      <c r="H558" s="296"/>
      <c r="I558" s="296"/>
      <c r="J558" s="650"/>
      <c r="K558" s="650"/>
      <c r="L558" s="650"/>
      <c r="M558" s="650"/>
      <c r="N558" s="650"/>
    </row>
    <row r="559" spans="4:14">
      <c r="D559" s="295"/>
      <c r="E559" s="650"/>
      <c r="F559" s="295"/>
      <c r="G559" s="296"/>
      <c r="H559" s="296"/>
      <c r="I559" s="296"/>
      <c r="J559" s="650"/>
      <c r="K559" s="650"/>
      <c r="L559" s="650"/>
      <c r="M559" s="650"/>
      <c r="N559" s="650"/>
    </row>
    <row r="560" spans="4:14">
      <c r="D560" s="295"/>
      <c r="E560" s="650"/>
      <c r="F560" s="295"/>
      <c r="G560" s="296"/>
      <c r="H560" s="296"/>
      <c r="I560" s="296"/>
      <c r="J560" s="650"/>
      <c r="K560" s="650"/>
      <c r="L560" s="650"/>
      <c r="M560" s="650"/>
      <c r="N560" s="650"/>
    </row>
    <row r="561" spans="4:14">
      <c r="D561" s="295"/>
      <c r="E561" s="650"/>
      <c r="F561" s="295"/>
      <c r="G561" s="296"/>
      <c r="H561" s="296"/>
      <c r="I561" s="296"/>
      <c r="J561" s="650"/>
      <c r="K561" s="650"/>
      <c r="L561" s="650"/>
      <c r="M561" s="650"/>
      <c r="N561" s="650"/>
    </row>
    <row r="562" spans="4:14">
      <c r="D562" s="295"/>
      <c r="E562" s="650"/>
      <c r="F562" s="295"/>
      <c r="G562" s="296"/>
      <c r="H562" s="296"/>
      <c r="I562" s="296"/>
      <c r="J562" s="650"/>
      <c r="K562" s="650"/>
      <c r="L562" s="650"/>
      <c r="M562" s="650"/>
      <c r="N562" s="650"/>
    </row>
    <row r="563" spans="4:14">
      <c r="D563" s="295"/>
      <c r="E563" s="650"/>
      <c r="F563" s="295"/>
      <c r="G563" s="296"/>
      <c r="H563" s="296"/>
      <c r="I563" s="296"/>
      <c r="J563" s="650"/>
      <c r="K563" s="650"/>
      <c r="L563" s="650"/>
      <c r="M563" s="650"/>
      <c r="N563" s="650"/>
    </row>
    <row r="564" spans="4:14">
      <c r="D564" s="295"/>
      <c r="E564" s="650"/>
      <c r="F564" s="295"/>
      <c r="G564" s="296"/>
      <c r="H564" s="296"/>
      <c r="I564" s="296"/>
      <c r="J564" s="650"/>
      <c r="K564" s="650"/>
      <c r="L564" s="650"/>
      <c r="M564" s="650"/>
      <c r="N564" s="650"/>
    </row>
    <row r="565" spans="4:14">
      <c r="D565" s="295"/>
      <c r="E565" s="650"/>
      <c r="F565" s="295"/>
      <c r="G565" s="296"/>
      <c r="H565" s="296"/>
      <c r="I565" s="296"/>
      <c r="J565" s="650"/>
      <c r="K565" s="650"/>
      <c r="L565" s="650"/>
      <c r="M565" s="650"/>
      <c r="N565" s="650"/>
    </row>
    <row r="566" spans="4:14">
      <c r="D566" s="295"/>
      <c r="E566" s="650"/>
      <c r="F566" s="295"/>
      <c r="G566" s="296"/>
      <c r="H566" s="296"/>
      <c r="I566" s="296"/>
      <c r="J566" s="650"/>
      <c r="K566" s="650"/>
      <c r="L566" s="650"/>
      <c r="M566" s="650"/>
      <c r="N566" s="650"/>
    </row>
    <row r="567" spans="4:14">
      <c r="D567" s="295"/>
      <c r="E567" s="650"/>
      <c r="F567" s="295"/>
      <c r="G567" s="296"/>
      <c r="H567" s="296"/>
      <c r="I567" s="296"/>
      <c r="J567" s="650"/>
      <c r="K567" s="650"/>
      <c r="L567" s="650"/>
      <c r="M567" s="650"/>
      <c r="N567" s="650"/>
    </row>
    <row r="568" spans="4:14">
      <c r="D568" s="295"/>
      <c r="E568" s="650"/>
      <c r="F568" s="295"/>
      <c r="G568" s="296"/>
      <c r="H568" s="296"/>
      <c r="I568" s="296"/>
      <c r="J568" s="650"/>
      <c r="K568" s="650"/>
      <c r="L568" s="650"/>
      <c r="M568" s="650"/>
      <c r="N568" s="650"/>
    </row>
    <row r="569" spans="4:14">
      <c r="D569" s="295"/>
      <c r="E569" s="650"/>
      <c r="F569" s="295"/>
      <c r="G569" s="296"/>
      <c r="H569" s="296"/>
      <c r="I569" s="296"/>
      <c r="J569" s="650"/>
      <c r="K569" s="650"/>
      <c r="L569" s="650"/>
      <c r="M569" s="650"/>
      <c r="N569" s="650"/>
    </row>
    <row r="570" spans="4:14">
      <c r="D570" s="295"/>
      <c r="E570" s="650"/>
      <c r="F570" s="295"/>
      <c r="G570" s="296"/>
      <c r="H570" s="296"/>
      <c r="I570" s="296"/>
      <c r="J570" s="650"/>
      <c r="K570" s="650"/>
      <c r="L570" s="650"/>
      <c r="M570" s="650"/>
      <c r="N570" s="650"/>
    </row>
    <row r="571" spans="4:14">
      <c r="D571" s="295"/>
      <c r="E571" s="650"/>
      <c r="F571" s="295"/>
      <c r="G571" s="296"/>
      <c r="H571" s="296"/>
      <c r="I571" s="296"/>
      <c r="J571" s="650"/>
      <c r="K571" s="650"/>
      <c r="L571" s="650"/>
      <c r="M571" s="650"/>
      <c r="N571" s="650"/>
    </row>
    <row r="572" spans="4:14">
      <c r="D572" s="295"/>
      <c r="E572" s="650"/>
      <c r="F572" s="295"/>
      <c r="G572" s="296"/>
      <c r="H572" s="296"/>
      <c r="I572" s="296"/>
      <c r="J572" s="650"/>
      <c r="K572" s="650"/>
      <c r="L572" s="650"/>
      <c r="M572" s="650"/>
      <c r="N572" s="650"/>
    </row>
    <row r="573" spans="4:14">
      <c r="D573" s="295"/>
      <c r="E573" s="650"/>
      <c r="F573" s="295"/>
      <c r="G573" s="296"/>
      <c r="H573" s="296"/>
      <c r="I573" s="296"/>
      <c r="J573" s="650"/>
      <c r="K573" s="650"/>
      <c r="L573" s="650"/>
      <c r="M573" s="650"/>
      <c r="N573" s="650"/>
    </row>
    <row r="574" spans="4:14">
      <c r="D574" s="295"/>
      <c r="E574" s="650"/>
      <c r="F574" s="295"/>
      <c r="G574" s="296"/>
      <c r="H574" s="296"/>
      <c r="I574" s="296"/>
      <c r="J574" s="650"/>
      <c r="K574" s="650"/>
      <c r="L574" s="650"/>
      <c r="M574" s="650"/>
      <c r="N574" s="650"/>
    </row>
    <row r="575" spans="4:14">
      <c r="D575" s="295"/>
      <c r="E575" s="650"/>
      <c r="F575" s="295"/>
      <c r="G575" s="296"/>
      <c r="H575" s="296"/>
      <c r="I575" s="296"/>
      <c r="J575" s="650"/>
      <c r="K575" s="650"/>
      <c r="L575" s="650"/>
      <c r="M575" s="650"/>
      <c r="N575" s="650"/>
    </row>
    <row r="576" spans="4:14">
      <c r="D576" s="295"/>
      <c r="E576" s="650"/>
      <c r="F576" s="295"/>
      <c r="G576" s="296"/>
      <c r="H576" s="296"/>
      <c r="I576" s="296"/>
      <c r="J576" s="650"/>
      <c r="K576" s="650"/>
      <c r="L576" s="650"/>
      <c r="M576" s="650"/>
      <c r="N576" s="650"/>
    </row>
    <row r="577" spans="4:14">
      <c r="D577" s="295"/>
      <c r="E577" s="650"/>
      <c r="F577" s="295"/>
      <c r="G577" s="296"/>
      <c r="H577" s="296"/>
      <c r="I577" s="296"/>
      <c r="J577" s="650"/>
      <c r="K577" s="650"/>
      <c r="L577" s="650"/>
      <c r="M577" s="650"/>
      <c r="N577" s="650"/>
    </row>
    <row r="578" spans="4:14">
      <c r="D578" s="295"/>
      <c r="E578" s="650"/>
      <c r="F578" s="295"/>
      <c r="G578" s="296"/>
      <c r="H578" s="296"/>
      <c r="I578" s="296"/>
      <c r="J578" s="650"/>
      <c r="K578" s="650"/>
      <c r="L578" s="650"/>
      <c r="M578" s="650"/>
      <c r="N578" s="650"/>
    </row>
    <row r="579" spans="4:14">
      <c r="D579" s="295"/>
      <c r="E579" s="650"/>
      <c r="F579" s="295"/>
      <c r="G579" s="296"/>
      <c r="H579" s="296"/>
      <c r="I579" s="296"/>
      <c r="J579" s="650"/>
      <c r="K579" s="650"/>
      <c r="L579" s="650"/>
      <c r="M579" s="650"/>
      <c r="N579" s="650"/>
    </row>
    <row r="580" spans="4:14">
      <c r="D580" s="295"/>
      <c r="E580" s="650"/>
      <c r="F580" s="295"/>
      <c r="G580" s="296"/>
      <c r="H580" s="296"/>
      <c r="I580" s="296"/>
      <c r="J580" s="650"/>
      <c r="K580" s="650"/>
      <c r="L580" s="650"/>
      <c r="M580" s="650"/>
      <c r="N580" s="650"/>
    </row>
    <row r="581" spans="4:14">
      <c r="D581" s="295"/>
      <c r="E581" s="650"/>
      <c r="F581" s="295"/>
      <c r="G581" s="296"/>
      <c r="H581" s="296"/>
      <c r="I581" s="296"/>
      <c r="J581" s="650"/>
      <c r="K581" s="650"/>
      <c r="L581" s="650"/>
      <c r="M581" s="650"/>
      <c r="N581" s="650"/>
    </row>
    <row r="582" spans="4:14">
      <c r="D582" s="295"/>
      <c r="E582" s="650"/>
      <c r="F582" s="295"/>
      <c r="G582" s="296"/>
      <c r="H582" s="296"/>
      <c r="I582" s="296"/>
      <c r="J582" s="650"/>
      <c r="K582" s="650"/>
      <c r="L582" s="650"/>
      <c r="M582" s="650"/>
      <c r="N582" s="650"/>
    </row>
    <row r="583" spans="4:14">
      <c r="D583" s="295"/>
      <c r="E583" s="650"/>
      <c r="F583" s="295"/>
      <c r="G583" s="296"/>
      <c r="H583" s="296"/>
      <c r="I583" s="296"/>
      <c r="J583" s="650"/>
      <c r="K583" s="650"/>
      <c r="L583" s="650"/>
      <c r="M583" s="650"/>
      <c r="N583" s="650"/>
    </row>
    <row r="584" spans="4:14">
      <c r="D584" s="295"/>
      <c r="E584" s="650"/>
      <c r="F584" s="295"/>
      <c r="G584" s="296"/>
      <c r="H584" s="296"/>
      <c r="I584" s="296"/>
      <c r="J584" s="650"/>
      <c r="K584" s="650"/>
      <c r="L584" s="650"/>
      <c r="M584" s="650"/>
      <c r="N584" s="650"/>
    </row>
    <row r="585" spans="4:14">
      <c r="D585" s="295"/>
      <c r="E585" s="650"/>
      <c r="F585" s="295"/>
      <c r="G585" s="296"/>
      <c r="H585" s="296"/>
      <c r="I585" s="296"/>
      <c r="J585" s="650"/>
      <c r="K585" s="650"/>
      <c r="L585" s="650"/>
      <c r="M585" s="650"/>
      <c r="N585" s="650"/>
    </row>
    <row r="586" spans="4:14">
      <c r="D586" s="295"/>
      <c r="E586" s="650"/>
      <c r="F586" s="295"/>
      <c r="G586" s="296"/>
      <c r="H586" s="296"/>
      <c r="I586" s="296"/>
      <c r="J586" s="650"/>
      <c r="K586" s="650"/>
      <c r="L586" s="650"/>
      <c r="M586" s="650"/>
      <c r="N586" s="650"/>
    </row>
    <row r="587" spans="4:14">
      <c r="D587" s="295"/>
      <c r="E587" s="650"/>
      <c r="F587" s="295"/>
      <c r="G587" s="296"/>
      <c r="H587" s="296"/>
      <c r="I587" s="296"/>
      <c r="J587" s="650"/>
      <c r="K587" s="650"/>
      <c r="L587" s="650"/>
      <c r="M587" s="650"/>
      <c r="N587" s="650"/>
    </row>
    <row r="588" spans="4:14">
      <c r="D588" s="295"/>
      <c r="E588" s="650"/>
      <c r="F588" s="295"/>
      <c r="G588" s="296"/>
      <c r="H588" s="296"/>
      <c r="I588" s="296"/>
      <c r="J588" s="650"/>
      <c r="K588" s="650"/>
      <c r="L588" s="650"/>
      <c r="M588" s="650"/>
      <c r="N588" s="650"/>
    </row>
    <row r="589" spans="4:14">
      <c r="D589" s="295"/>
      <c r="E589" s="650"/>
      <c r="F589" s="295"/>
      <c r="G589" s="296"/>
      <c r="H589" s="296"/>
      <c r="I589" s="296"/>
      <c r="J589" s="650"/>
      <c r="K589" s="650"/>
      <c r="L589" s="650"/>
      <c r="M589" s="650"/>
      <c r="N589" s="650"/>
    </row>
    <row r="590" spans="4:14">
      <c r="D590" s="295"/>
      <c r="E590" s="650"/>
      <c r="F590" s="295"/>
      <c r="G590" s="296"/>
      <c r="H590" s="296"/>
      <c r="I590" s="296"/>
      <c r="J590" s="650"/>
      <c r="K590" s="650"/>
      <c r="L590" s="650"/>
      <c r="M590" s="650"/>
      <c r="N590" s="650"/>
    </row>
    <row r="591" spans="4:14">
      <c r="D591" s="295"/>
      <c r="E591" s="650"/>
      <c r="F591" s="295"/>
      <c r="G591" s="296"/>
      <c r="H591" s="296"/>
      <c r="I591" s="296"/>
      <c r="J591" s="650"/>
      <c r="K591" s="650"/>
      <c r="L591" s="650"/>
      <c r="M591" s="650"/>
      <c r="N591" s="650"/>
    </row>
    <row r="592" spans="4:14">
      <c r="D592" s="295"/>
      <c r="E592" s="650"/>
      <c r="F592" s="295"/>
      <c r="G592" s="296"/>
      <c r="H592" s="296"/>
      <c r="I592" s="296"/>
      <c r="J592" s="650"/>
      <c r="K592" s="650"/>
      <c r="L592" s="650"/>
      <c r="M592" s="650"/>
      <c r="N592" s="650"/>
    </row>
    <row r="593" spans="4:14">
      <c r="D593" s="295"/>
      <c r="E593" s="650"/>
      <c r="F593" s="295"/>
      <c r="G593" s="296"/>
      <c r="H593" s="296"/>
      <c r="I593" s="296"/>
      <c r="J593" s="650"/>
      <c r="K593" s="650"/>
      <c r="L593" s="650"/>
      <c r="M593" s="650"/>
      <c r="N593" s="650"/>
    </row>
    <row r="594" spans="4:14">
      <c r="D594" s="295"/>
      <c r="E594" s="650"/>
      <c r="F594" s="295"/>
      <c r="G594" s="296"/>
      <c r="H594" s="296"/>
      <c r="I594" s="296"/>
      <c r="J594" s="650"/>
      <c r="K594" s="650"/>
      <c r="L594" s="650"/>
      <c r="M594" s="650"/>
      <c r="N594" s="650"/>
    </row>
    <row r="595" spans="4:14">
      <c r="D595" s="295"/>
      <c r="E595" s="650"/>
      <c r="F595" s="295"/>
      <c r="G595" s="296"/>
      <c r="H595" s="296"/>
      <c r="I595" s="296"/>
      <c r="J595" s="650"/>
      <c r="K595" s="650"/>
      <c r="L595" s="650"/>
      <c r="M595" s="650"/>
      <c r="N595" s="650"/>
    </row>
    <row r="596" spans="4:14">
      <c r="D596" s="295"/>
      <c r="E596" s="650"/>
      <c r="F596" s="295"/>
      <c r="G596" s="296"/>
      <c r="H596" s="296"/>
      <c r="I596" s="296"/>
      <c r="J596" s="650"/>
      <c r="K596" s="650"/>
      <c r="L596" s="650"/>
      <c r="M596" s="650"/>
      <c r="N596" s="650"/>
    </row>
    <row r="597" spans="4:14">
      <c r="D597" s="295"/>
      <c r="E597" s="650"/>
      <c r="F597" s="295"/>
      <c r="G597" s="296"/>
      <c r="H597" s="296"/>
      <c r="I597" s="296"/>
      <c r="J597" s="650"/>
      <c r="K597" s="650"/>
      <c r="L597" s="650"/>
      <c r="M597" s="650"/>
      <c r="N597" s="650"/>
    </row>
    <row r="598" spans="4:14">
      <c r="D598" s="295"/>
      <c r="E598" s="650"/>
      <c r="F598" s="295"/>
      <c r="G598" s="296"/>
      <c r="H598" s="296"/>
      <c r="I598" s="296"/>
      <c r="J598" s="650"/>
      <c r="K598" s="650"/>
      <c r="L598" s="650"/>
      <c r="M598" s="650"/>
      <c r="N598" s="650"/>
    </row>
    <row r="599" spans="4:14">
      <c r="D599" s="295"/>
      <c r="E599" s="650"/>
      <c r="F599" s="295"/>
      <c r="G599" s="296"/>
      <c r="H599" s="296"/>
      <c r="I599" s="296"/>
      <c r="J599" s="650"/>
      <c r="K599" s="650"/>
      <c r="L599" s="650"/>
      <c r="M599" s="650"/>
      <c r="N599" s="650"/>
    </row>
    <row r="600" spans="4:14">
      <c r="D600" s="295"/>
      <c r="E600" s="650"/>
      <c r="F600" s="295"/>
      <c r="G600" s="296"/>
      <c r="H600" s="296"/>
      <c r="I600" s="296"/>
      <c r="J600" s="650"/>
      <c r="K600" s="650"/>
      <c r="L600" s="650"/>
      <c r="M600" s="650"/>
      <c r="N600" s="650"/>
    </row>
    <row r="601" spans="4:14">
      <c r="D601" s="295"/>
      <c r="E601" s="650"/>
      <c r="F601" s="295"/>
      <c r="G601" s="296"/>
      <c r="H601" s="296"/>
      <c r="I601" s="296"/>
      <c r="J601" s="650"/>
      <c r="K601" s="650"/>
      <c r="L601" s="650"/>
      <c r="M601" s="650"/>
      <c r="N601" s="650"/>
    </row>
    <row r="602" spans="4:14">
      <c r="D602" s="295"/>
      <c r="E602" s="650"/>
      <c r="F602" s="295"/>
      <c r="G602" s="296"/>
      <c r="H602" s="296"/>
      <c r="I602" s="296"/>
      <c r="J602" s="650"/>
      <c r="K602" s="650"/>
      <c r="L602" s="650"/>
      <c r="M602" s="650"/>
      <c r="N602" s="650"/>
    </row>
    <row r="603" spans="4:14">
      <c r="D603" s="295"/>
      <c r="E603" s="650"/>
      <c r="F603" s="295"/>
      <c r="G603" s="296"/>
      <c r="H603" s="296"/>
      <c r="I603" s="296"/>
      <c r="J603" s="650"/>
      <c r="K603" s="650"/>
      <c r="L603" s="650"/>
      <c r="M603" s="650"/>
      <c r="N603" s="650"/>
    </row>
    <row r="604" spans="4:14">
      <c r="D604" s="295"/>
      <c r="E604" s="650"/>
      <c r="F604" s="295"/>
      <c r="G604" s="296"/>
      <c r="H604" s="296"/>
      <c r="I604" s="296"/>
      <c r="J604" s="650"/>
      <c r="K604" s="650"/>
      <c r="L604" s="650"/>
      <c r="M604" s="650"/>
      <c r="N604" s="650"/>
    </row>
    <row r="605" spans="4:14">
      <c r="D605" s="295"/>
      <c r="E605" s="650"/>
      <c r="F605" s="295"/>
      <c r="G605" s="296"/>
      <c r="H605" s="296"/>
      <c r="I605" s="296"/>
      <c r="J605" s="650"/>
      <c r="K605" s="650"/>
      <c r="L605" s="650"/>
      <c r="M605" s="650"/>
      <c r="N605" s="650"/>
    </row>
    <row r="606" spans="4:14">
      <c r="D606" s="295"/>
      <c r="E606" s="650"/>
      <c r="F606" s="295"/>
      <c r="G606" s="296"/>
      <c r="H606" s="296"/>
      <c r="I606" s="296"/>
      <c r="J606" s="650"/>
      <c r="K606" s="650"/>
      <c r="L606" s="650"/>
      <c r="M606" s="650"/>
      <c r="N606" s="650"/>
    </row>
    <row r="607" spans="4:14">
      <c r="D607" s="295"/>
      <c r="E607" s="650"/>
      <c r="F607" s="295"/>
      <c r="G607" s="296"/>
      <c r="H607" s="296"/>
      <c r="I607" s="296"/>
      <c r="J607" s="650"/>
      <c r="K607" s="650"/>
      <c r="L607" s="650"/>
      <c r="M607" s="650"/>
      <c r="N607" s="650"/>
    </row>
    <row r="608" spans="4:14">
      <c r="D608" s="295"/>
      <c r="E608" s="650"/>
      <c r="F608" s="295"/>
      <c r="G608" s="296"/>
      <c r="H608" s="296"/>
      <c r="I608" s="296"/>
      <c r="J608" s="650"/>
      <c r="K608" s="650"/>
      <c r="L608" s="650"/>
      <c r="M608" s="650"/>
      <c r="N608" s="650"/>
    </row>
    <row r="609" spans="4:14">
      <c r="D609" s="295"/>
      <c r="E609" s="650"/>
      <c r="F609" s="295"/>
      <c r="G609" s="296"/>
      <c r="H609" s="296"/>
      <c r="I609" s="296"/>
      <c r="J609" s="650"/>
      <c r="K609" s="650"/>
      <c r="L609" s="650"/>
      <c r="M609" s="650"/>
      <c r="N609" s="650"/>
    </row>
    <row r="610" spans="4:14">
      <c r="D610" s="295"/>
      <c r="E610" s="650"/>
      <c r="F610" s="295"/>
      <c r="G610" s="296"/>
      <c r="H610" s="296"/>
      <c r="I610" s="296"/>
      <c r="J610" s="650"/>
      <c r="K610" s="650"/>
      <c r="L610" s="650"/>
      <c r="M610" s="650"/>
      <c r="N610" s="650"/>
    </row>
    <row r="611" spans="4:14">
      <c r="D611" s="295"/>
      <c r="E611" s="650"/>
      <c r="F611" s="295"/>
      <c r="G611" s="296"/>
      <c r="H611" s="296"/>
      <c r="I611" s="296"/>
      <c r="J611" s="650"/>
      <c r="K611" s="650"/>
      <c r="L611" s="650"/>
      <c r="M611" s="650"/>
      <c r="N611" s="650"/>
    </row>
    <row r="612" spans="4:14">
      <c r="D612" s="295"/>
      <c r="E612" s="650"/>
      <c r="F612" s="295"/>
      <c r="G612" s="296"/>
      <c r="H612" s="296"/>
      <c r="I612" s="296"/>
      <c r="J612" s="650"/>
      <c r="K612" s="650"/>
      <c r="L612" s="650"/>
      <c r="M612" s="650"/>
      <c r="N612" s="650"/>
    </row>
    <row r="613" spans="4:14">
      <c r="D613" s="295"/>
      <c r="E613" s="650"/>
      <c r="F613" s="295"/>
      <c r="G613" s="296"/>
      <c r="H613" s="296"/>
      <c r="I613" s="296"/>
      <c r="J613" s="650"/>
      <c r="K613" s="650"/>
      <c r="L613" s="650"/>
      <c r="M613" s="650"/>
      <c r="N613" s="650"/>
    </row>
    <row r="614" spans="4:14">
      <c r="D614" s="295"/>
      <c r="E614" s="650"/>
      <c r="F614" s="295"/>
      <c r="G614" s="296"/>
      <c r="H614" s="296"/>
      <c r="I614" s="296"/>
      <c r="J614" s="650"/>
      <c r="K614" s="650"/>
      <c r="L614" s="650"/>
      <c r="M614" s="650"/>
      <c r="N614" s="650"/>
    </row>
    <row r="615" spans="4:14">
      <c r="D615" s="295"/>
      <c r="E615" s="650"/>
      <c r="F615" s="295"/>
      <c r="G615" s="296"/>
      <c r="H615" s="296"/>
      <c r="I615" s="296"/>
      <c r="J615" s="650"/>
      <c r="K615" s="650"/>
      <c r="L615" s="650"/>
      <c r="M615" s="650"/>
      <c r="N615" s="650"/>
    </row>
    <row r="616" spans="4:14">
      <c r="D616" s="295"/>
      <c r="E616" s="650"/>
      <c r="F616" s="295"/>
      <c r="G616" s="296"/>
      <c r="H616" s="296"/>
      <c r="I616" s="296"/>
      <c r="J616" s="650"/>
      <c r="K616" s="650"/>
      <c r="L616" s="650"/>
      <c r="M616" s="650"/>
      <c r="N616" s="650"/>
    </row>
    <row r="617" spans="4:14">
      <c r="D617" s="295"/>
      <c r="E617" s="650"/>
      <c r="F617" s="295"/>
      <c r="G617" s="296"/>
      <c r="H617" s="296"/>
      <c r="I617" s="296"/>
      <c r="J617" s="650"/>
      <c r="K617" s="650"/>
      <c r="L617" s="650"/>
      <c r="M617" s="650"/>
      <c r="N617" s="650"/>
    </row>
    <row r="618" spans="4:14">
      <c r="D618" s="295"/>
      <c r="E618" s="650"/>
      <c r="F618" s="295"/>
      <c r="G618" s="296"/>
      <c r="H618" s="296"/>
      <c r="I618" s="296"/>
      <c r="J618" s="650"/>
      <c r="K618" s="650"/>
      <c r="L618" s="650"/>
      <c r="M618" s="650"/>
      <c r="N618" s="650"/>
    </row>
    <row r="619" spans="4:14">
      <c r="D619" s="295"/>
      <c r="E619" s="650"/>
      <c r="F619" s="295"/>
      <c r="G619" s="296"/>
      <c r="H619" s="296"/>
      <c r="I619" s="296"/>
      <c r="J619" s="650"/>
      <c r="K619" s="650"/>
      <c r="L619" s="650"/>
      <c r="M619" s="650"/>
      <c r="N619" s="650"/>
    </row>
    <row r="620" spans="4:14">
      <c r="D620" s="295"/>
      <c r="E620" s="650"/>
      <c r="F620" s="295"/>
      <c r="G620" s="296"/>
      <c r="H620" s="296"/>
      <c r="I620" s="296"/>
      <c r="J620" s="650"/>
      <c r="K620" s="650"/>
      <c r="L620" s="650"/>
      <c r="M620" s="650"/>
      <c r="N620" s="650"/>
    </row>
    <row r="621" spans="4:14">
      <c r="D621" s="295"/>
      <c r="E621" s="650"/>
      <c r="F621" s="295"/>
      <c r="G621" s="296"/>
      <c r="H621" s="296"/>
      <c r="I621" s="296"/>
      <c r="J621" s="650"/>
      <c r="K621" s="650"/>
      <c r="L621" s="650"/>
      <c r="M621" s="650"/>
      <c r="N621" s="650"/>
    </row>
    <row r="622" spans="4:14">
      <c r="D622" s="295"/>
      <c r="E622" s="650"/>
      <c r="F622" s="295"/>
      <c r="G622" s="296"/>
      <c r="H622" s="296"/>
      <c r="I622" s="296"/>
      <c r="J622" s="650"/>
      <c r="K622" s="650"/>
      <c r="L622" s="650"/>
      <c r="M622" s="650"/>
      <c r="N622" s="650"/>
    </row>
    <row r="623" spans="4:14">
      <c r="D623" s="295"/>
      <c r="E623" s="650"/>
      <c r="F623" s="295"/>
      <c r="G623" s="296"/>
      <c r="H623" s="296"/>
      <c r="I623" s="296"/>
      <c r="J623" s="650"/>
      <c r="K623" s="650"/>
      <c r="L623" s="650"/>
      <c r="M623" s="650"/>
      <c r="N623" s="650"/>
    </row>
    <row r="624" spans="4:14">
      <c r="D624" s="295"/>
      <c r="E624" s="650"/>
      <c r="F624" s="295"/>
      <c r="G624" s="296"/>
      <c r="H624" s="296"/>
      <c r="I624" s="296"/>
      <c r="J624" s="650"/>
      <c r="K624" s="650"/>
      <c r="L624" s="650"/>
      <c r="M624" s="650"/>
      <c r="N624" s="650"/>
    </row>
    <row r="625" spans="4:14">
      <c r="D625" s="295"/>
      <c r="E625" s="650"/>
      <c r="F625" s="295"/>
      <c r="G625" s="296"/>
      <c r="H625" s="296"/>
      <c r="I625" s="296"/>
      <c r="J625" s="650"/>
      <c r="K625" s="650"/>
      <c r="L625" s="650"/>
      <c r="M625" s="650"/>
      <c r="N625" s="650"/>
    </row>
    <row r="626" spans="4:14">
      <c r="D626" s="295"/>
      <c r="E626" s="650"/>
      <c r="F626" s="295"/>
      <c r="G626" s="296"/>
      <c r="H626" s="296"/>
      <c r="I626" s="296"/>
      <c r="J626" s="650"/>
      <c r="K626" s="650"/>
      <c r="L626" s="650"/>
      <c r="M626" s="650"/>
      <c r="N626" s="650"/>
    </row>
    <row r="627" spans="4:14">
      <c r="D627" s="295"/>
      <c r="E627" s="650"/>
      <c r="F627" s="295"/>
      <c r="G627" s="296"/>
      <c r="H627" s="296"/>
      <c r="I627" s="296"/>
      <c r="J627" s="650"/>
      <c r="K627" s="650"/>
      <c r="L627" s="650"/>
      <c r="M627" s="650"/>
      <c r="N627" s="650"/>
    </row>
    <row r="628" spans="4:14">
      <c r="D628" s="295"/>
      <c r="E628" s="650"/>
      <c r="F628" s="295"/>
      <c r="G628" s="296"/>
      <c r="H628" s="296"/>
      <c r="I628" s="296"/>
      <c r="J628" s="650"/>
      <c r="K628" s="650"/>
      <c r="L628" s="650"/>
      <c r="M628" s="650"/>
      <c r="N628" s="650"/>
    </row>
    <row r="629" spans="4:14">
      <c r="D629" s="295"/>
      <c r="E629" s="650"/>
      <c r="F629" s="295"/>
      <c r="G629" s="296"/>
      <c r="H629" s="296"/>
      <c r="I629" s="296"/>
      <c r="J629" s="650"/>
      <c r="K629" s="650"/>
      <c r="L629" s="650"/>
      <c r="M629" s="650"/>
      <c r="N629" s="650"/>
    </row>
    <row r="630" spans="4:14">
      <c r="D630" s="295"/>
      <c r="E630" s="650"/>
      <c r="F630" s="295"/>
      <c r="G630" s="296"/>
      <c r="H630" s="296"/>
      <c r="I630" s="296"/>
      <c r="J630" s="650"/>
      <c r="K630" s="650"/>
      <c r="L630" s="650"/>
      <c r="M630" s="650"/>
      <c r="N630" s="650"/>
    </row>
    <row r="631" spans="4:14">
      <c r="D631" s="295"/>
      <c r="E631" s="650"/>
      <c r="F631" s="295"/>
      <c r="G631" s="296"/>
      <c r="H631" s="296"/>
      <c r="I631" s="296"/>
      <c r="J631" s="650"/>
      <c r="K631" s="650"/>
      <c r="L631" s="650"/>
      <c r="M631" s="650"/>
      <c r="N631" s="650"/>
    </row>
    <row r="632" spans="4:14">
      <c r="D632" s="295"/>
      <c r="E632" s="650"/>
      <c r="F632" s="295"/>
      <c r="G632" s="296"/>
      <c r="H632" s="296"/>
      <c r="I632" s="296"/>
      <c r="J632" s="650"/>
      <c r="K632" s="650"/>
      <c r="L632" s="650"/>
      <c r="M632" s="650"/>
      <c r="N632" s="650"/>
    </row>
    <row r="633" spans="4:14">
      <c r="D633" s="295"/>
      <c r="E633" s="650"/>
      <c r="F633" s="295"/>
      <c r="G633" s="296"/>
      <c r="H633" s="296"/>
      <c r="I633" s="296"/>
      <c r="J633" s="650"/>
      <c r="K633" s="650"/>
      <c r="L633" s="650"/>
      <c r="M633" s="650"/>
      <c r="N633" s="650"/>
    </row>
    <row r="634" spans="4:14">
      <c r="D634" s="295"/>
      <c r="E634" s="650"/>
      <c r="F634" s="295"/>
      <c r="G634" s="296"/>
      <c r="H634" s="296"/>
      <c r="I634" s="296"/>
      <c r="J634" s="650"/>
      <c r="K634" s="650"/>
      <c r="L634" s="650"/>
      <c r="M634" s="650"/>
      <c r="N634" s="650"/>
    </row>
    <row r="635" spans="4:14">
      <c r="D635" s="295"/>
      <c r="E635" s="650"/>
      <c r="F635" s="295"/>
      <c r="G635" s="296"/>
      <c r="H635" s="296"/>
      <c r="I635" s="296"/>
      <c r="J635" s="650"/>
      <c r="K635" s="650"/>
      <c r="L635" s="650"/>
      <c r="M635" s="650"/>
      <c r="N635" s="650"/>
    </row>
    <row r="636" spans="4:14">
      <c r="D636" s="295"/>
      <c r="E636" s="650"/>
      <c r="F636" s="295"/>
      <c r="G636" s="296"/>
      <c r="H636" s="296"/>
      <c r="I636" s="296"/>
      <c r="J636" s="650"/>
      <c r="K636" s="650"/>
      <c r="L636" s="650"/>
      <c r="M636" s="650"/>
      <c r="N636" s="650"/>
    </row>
    <row r="637" spans="4:14">
      <c r="D637" s="295"/>
      <c r="E637" s="650"/>
      <c r="F637" s="295"/>
      <c r="G637" s="296"/>
      <c r="H637" s="296"/>
      <c r="I637" s="296"/>
      <c r="J637" s="650"/>
      <c r="K637" s="650"/>
      <c r="L637" s="650"/>
      <c r="M637" s="650"/>
      <c r="N637" s="650"/>
    </row>
    <row r="638" spans="4:14">
      <c r="D638" s="295"/>
      <c r="E638" s="650"/>
      <c r="F638" s="295"/>
      <c r="G638" s="296"/>
      <c r="H638" s="296"/>
      <c r="I638" s="296"/>
      <c r="J638" s="650"/>
      <c r="K638" s="650"/>
      <c r="L638" s="650"/>
      <c r="M638" s="650"/>
      <c r="N638" s="650"/>
    </row>
    <row r="639" spans="4:14">
      <c r="D639" s="295"/>
      <c r="E639" s="650"/>
      <c r="F639" s="295"/>
      <c r="G639" s="296"/>
      <c r="H639" s="296"/>
      <c r="I639" s="296"/>
      <c r="J639" s="650"/>
      <c r="K639" s="650"/>
      <c r="L639" s="650"/>
      <c r="M639" s="650"/>
      <c r="N639" s="650"/>
    </row>
    <row r="640" spans="4:14">
      <c r="D640" s="295"/>
      <c r="E640" s="650"/>
      <c r="F640" s="295"/>
      <c r="G640" s="296"/>
      <c r="H640" s="296"/>
      <c r="I640" s="296"/>
      <c r="J640" s="650"/>
      <c r="K640" s="650"/>
      <c r="L640" s="650"/>
      <c r="M640" s="650"/>
      <c r="N640" s="650"/>
    </row>
    <row r="641" spans="4:14">
      <c r="D641" s="295"/>
      <c r="E641" s="650"/>
      <c r="F641" s="295"/>
      <c r="G641" s="296"/>
      <c r="H641" s="296"/>
      <c r="I641" s="296"/>
      <c r="J641" s="650"/>
      <c r="K641" s="650"/>
      <c r="L641" s="650"/>
      <c r="M641" s="650"/>
      <c r="N641" s="650"/>
    </row>
    <row r="642" spans="4:14">
      <c r="D642" s="295"/>
      <c r="E642" s="650"/>
      <c r="F642" s="295"/>
      <c r="G642" s="296"/>
      <c r="H642" s="296"/>
      <c r="I642" s="296"/>
      <c r="J642" s="650"/>
      <c r="K642" s="650"/>
      <c r="L642" s="650"/>
      <c r="M642" s="650"/>
      <c r="N642" s="650"/>
    </row>
    <row r="643" spans="4:14">
      <c r="D643" s="295"/>
      <c r="E643" s="650"/>
      <c r="F643" s="295"/>
      <c r="G643" s="296"/>
      <c r="H643" s="296"/>
      <c r="I643" s="296"/>
      <c r="J643" s="650"/>
      <c r="K643" s="650"/>
      <c r="L643" s="650"/>
      <c r="M643" s="650"/>
      <c r="N643" s="650"/>
    </row>
    <row r="644" spans="4:14">
      <c r="D644" s="295"/>
      <c r="E644" s="650"/>
      <c r="F644" s="295"/>
      <c r="G644" s="296"/>
      <c r="H644" s="296"/>
      <c r="I644" s="296"/>
      <c r="J644" s="650"/>
      <c r="K644" s="650"/>
      <c r="L644" s="650"/>
      <c r="M644" s="650"/>
      <c r="N644" s="650"/>
    </row>
    <row r="645" spans="4:14">
      <c r="D645" s="295"/>
      <c r="E645" s="650"/>
      <c r="F645" s="295"/>
      <c r="G645" s="296"/>
      <c r="H645" s="296"/>
      <c r="I645" s="296"/>
      <c r="J645" s="650"/>
      <c r="K645" s="650"/>
      <c r="L645" s="650"/>
      <c r="M645" s="650"/>
      <c r="N645" s="650"/>
    </row>
    <row r="646" spans="4:14">
      <c r="D646" s="295"/>
      <c r="E646" s="650"/>
      <c r="F646" s="295"/>
      <c r="G646" s="296"/>
      <c r="H646" s="296"/>
      <c r="I646" s="296"/>
      <c r="J646" s="650"/>
      <c r="K646" s="650"/>
      <c r="L646" s="650"/>
      <c r="M646" s="650"/>
      <c r="N646" s="650"/>
    </row>
    <row r="647" spans="4:14">
      <c r="D647" s="295"/>
      <c r="E647" s="650"/>
      <c r="F647" s="295"/>
      <c r="G647" s="296"/>
      <c r="H647" s="296"/>
      <c r="I647" s="296"/>
      <c r="J647" s="650"/>
      <c r="K647" s="650"/>
      <c r="L647" s="650"/>
      <c r="M647" s="650"/>
      <c r="N647" s="650"/>
    </row>
    <row r="648" spans="4:14">
      <c r="D648" s="295"/>
      <c r="E648" s="650"/>
      <c r="F648" s="295"/>
      <c r="G648" s="296"/>
      <c r="H648" s="296"/>
      <c r="I648" s="296"/>
      <c r="J648" s="650"/>
      <c r="K648" s="650"/>
      <c r="L648" s="650"/>
      <c r="M648" s="650"/>
      <c r="N648" s="650"/>
    </row>
    <row r="649" spans="4:14">
      <c r="D649" s="295"/>
      <c r="E649" s="650"/>
      <c r="F649" s="295"/>
      <c r="G649" s="296"/>
      <c r="H649" s="296"/>
      <c r="I649" s="296"/>
      <c r="J649" s="650"/>
      <c r="K649" s="650"/>
      <c r="L649" s="650"/>
      <c r="M649" s="650"/>
      <c r="N649" s="650"/>
    </row>
    <row r="650" spans="4:14">
      <c r="D650" s="295"/>
      <c r="E650" s="650"/>
      <c r="F650" s="295"/>
      <c r="G650" s="296"/>
      <c r="H650" s="296"/>
      <c r="I650" s="296"/>
      <c r="J650" s="650"/>
      <c r="K650" s="650"/>
      <c r="L650" s="650"/>
      <c r="M650" s="650"/>
      <c r="N650" s="650"/>
    </row>
    <row r="651" spans="4:14">
      <c r="D651" s="295"/>
      <c r="E651" s="650"/>
      <c r="F651" s="295"/>
      <c r="G651" s="296"/>
      <c r="H651" s="296"/>
      <c r="I651" s="296"/>
      <c r="J651" s="650"/>
      <c r="K651" s="650"/>
      <c r="L651" s="650"/>
      <c r="M651" s="650"/>
      <c r="N651" s="650"/>
    </row>
    <row r="652" spans="4:14">
      <c r="D652" s="295"/>
      <c r="E652" s="650"/>
      <c r="F652" s="295"/>
      <c r="G652" s="296"/>
      <c r="H652" s="296"/>
      <c r="I652" s="296"/>
      <c r="J652" s="650"/>
      <c r="K652" s="650"/>
      <c r="L652" s="650"/>
      <c r="M652" s="650"/>
      <c r="N652" s="650"/>
    </row>
    <row r="653" spans="4:14">
      <c r="D653" s="295"/>
      <c r="E653" s="650"/>
      <c r="F653" s="295"/>
      <c r="G653" s="296"/>
      <c r="H653" s="296"/>
      <c r="I653" s="296"/>
      <c r="J653" s="650"/>
      <c r="K653" s="650"/>
      <c r="L653" s="650"/>
      <c r="M653" s="650"/>
      <c r="N653" s="650"/>
    </row>
    <row r="654" spans="4:14">
      <c r="D654" s="295"/>
      <c r="E654" s="650"/>
      <c r="F654" s="295"/>
      <c r="G654" s="296"/>
      <c r="H654" s="296"/>
      <c r="I654" s="296"/>
      <c r="J654" s="650"/>
      <c r="K654" s="650"/>
      <c r="L654" s="650"/>
      <c r="M654" s="650"/>
      <c r="N654" s="650"/>
    </row>
    <row r="655" spans="4:14">
      <c r="D655" s="295"/>
      <c r="E655" s="650"/>
      <c r="F655" s="295"/>
      <c r="G655" s="296"/>
      <c r="H655" s="296"/>
      <c r="I655" s="296"/>
      <c r="J655" s="650"/>
      <c r="K655" s="650"/>
      <c r="L655" s="650"/>
      <c r="M655" s="650"/>
      <c r="N655" s="650"/>
    </row>
    <row r="656" spans="4:14">
      <c r="D656" s="295"/>
      <c r="E656" s="650"/>
      <c r="F656" s="295"/>
      <c r="G656" s="296"/>
      <c r="H656" s="296"/>
      <c r="I656" s="296"/>
      <c r="J656" s="650"/>
      <c r="K656" s="650"/>
      <c r="L656" s="650"/>
      <c r="M656" s="650"/>
      <c r="N656" s="650"/>
    </row>
    <row r="657" spans="4:14">
      <c r="D657" s="295"/>
      <c r="E657" s="650"/>
      <c r="F657" s="295"/>
      <c r="G657" s="296"/>
      <c r="H657" s="296"/>
      <c r="I657" s="296"/>
      <c r="J657" s="650"/>
      <c r="K657" s="650"/>
      <c r="L657" s="650"/>
      <c r="M657" s="650"/>
      <c r="N657" s="650"/>
    </row>
    <row r="658" spans="4:14">
      <c r="D658" s="295"/>
      <c r="E658" s="650"/>
      <c r="F658" s="295"/>
      <c r="G658" s="296"/>
      <c r="H658" s="296"/>
      <c r="I658" s="296"/>
      <c r="J658" s="650"/>
      <c r="K658" s="650"/>
      <c r="L658" s="650"/>
      <c r="M658" s="650"/>
      <c r="N658" s="650"/>
    </row>
    <row r="659" spans="4:14">
      <c r="D659" s="295"/>
      <c r="E659" s="650"/>
      <c r="F659" s="295"/>
      <c r="G659" s="296"/>
      <c r="H659" s="296"/>
      <c r="I659" s="296"/>
      <c r="J659" s="650"/>
      <c r="K659" s="650"/>
      <c r="L659" s="650"/>
      <c r="M659" s="650"/>
      <c r="N659" s="650"/>
    </row>
    <row r="660" spans="4:14">
      <c r="D660" s="295"/>
      <c r="E660" s="650"/>
      <c r="F660" s="295"/>
      <c r="G660" s="296"/>
      <c r="H660" s="296"/>
      <c r="I660" s="296"/>
      <c r="J660" s="650"/>
      <c r="K660" s="650"/>
      <c r="L660" s="650"/>
      <c r="M660" s="650"/>
      <c r="N660" s="650"/>
    </row>
    <row r="661" spans="4:14">
      <c r="D661" s="295"/>
      <c r="E661" s="650"/>
      <c r="F661" s="295"/>
      <c r="G661" s="296"/>
      <c r="H661" s="296"/>
      <c r="I661" s="296"/>
      <c r="J661" s="650"/>
      <c r="K661" s="650"/>
      <c r="L661" s="650"/>
      <c r="M661" s="650"/>
      <c r="N661" s="650"/>
    </row>
    <row r="662" spans="4:14">
      <c r="D662" s="295"/>
      <c r="E662" s="650"/>
      <c r="F662" s="295"/>
      <c r="G662" s="296"/>
      <c r="H662" s="296"/>
      <c r="I662" s="296"/>
      <c r="J662" s="650"/>
      <c r="K662" s="650"/>
      <c r="L662" s="650"/>
      <c r="M662" s="650"/>
      <c r="N662" s="650"/>
    </row>
    <row r="663" spans="4:14">
      <c r="D663" s="295"/>
      <c r="E663" s="650"/>
      <c r="F663" s="295"/>
      <c r="G663" s="296"/>
      <c r="H663" s="296"/>
      <c r="I663" s="296"/>
      <c r="J663" s="650"/>
      <c r="K663" s="650"/>
      <c r="L663" s="650"/>
      <c r="M663" s="650"/>
      <c r="N663" s="650"/>
    </row>
    <row r="664" spans="4:14">
      <c r="D664" s="295"/>
      <c r="E664" s="650"/>
      <c r="F664" s="295"/>
      <c r="G664" s="296"/>
      <c r="H664" s="296"/>
      <c r="I664" s="296"/>
      <c r="J664" s="650"/>
      <c r="K664" s="650"/>
      <c r="L664" s="650"/>
      <c r="M664" s="650"/>
      <c r="N664" s="650"/>
    </row>
    <row r="665" spans="4:14">
      <c r="D665" s="295"/>
      <c r="E665" s="650"/>
      <c r="F665" s="295"/>
      <c r="G665" s="296"/>
      <c r="H665" s="296"/>
      <c r="I665" s="296"/>
      <c r="J665" s="650"/>
      <c r="K665" s="650"/>
      <c r="L665" s="650"/>
      <c r="M665" s="650"/>
      <c r="N665" s="650"/>
    </row>
    <row r="666" spans="4:14">
      <c r="D666" s="295"/>
      <c r="E666" s="650"/>
      <c r="F666" s="295"/>
      <c r="G666" s="296"/>
      <c r="H666" s="296"/>
      <c r="I666" s="296"/>
      <c r="J666" s="650"/>
      <c r="K666" s="650"/>
      <c r="L666" s="650"/>
      <c r="M666" s="650"/>
      <c r="N666" s="650"/>
    </row>
    <row r="667" spans="4:14">
      <c r="D667" s="295"/>
      <c r="E667" s="650"/>
      <c r="F667" s="295"/>
      <c r="G667" s="296"/>
      <c r="H667" s="296"/>
      <c r="I667" s="296"/>
      <c r="J667" s="650"/>
      <c r="K667" s="650"/>
      <c r="L667" s="650"/>
      <c r="M667" s="650"/>
      <c r="N667" s="650"/>
    </row>
    <row r="668" spans="4:14">
      <c r="D668" s="295"/>
      <c r="E668" s="650"/>
      <c r="F668" s="295"/>
      <c r="G668" s="296"/>
      <c r="H668" s="296"/>
      <c r="I668" s="296"/>
      <c r="J668" s="650"/>
      <c r="K668" s="650"/>
      <c r="L668" s="650"/>
      <c r="M668" s="650"/>
      <c r="N668" s="650"/>
    </row>
    <row r="669" spans="4:14">
      <c r="D669" s="295"/>
      <c r="E669" s="650"/>
      <c r="F669" s="295"/>
      <c r="G669" s="296"/>
      <c r="H669" s="296"/>
      <c r="I669" s="296"/>
      <c r="J669" s="650"/>
      <c r="K669" s="650"/>
      <c r="L669" s="650"/>
      <c r="M669" s="650"/>
      <c r="N669" s="650"/>
    </row>
    <row r="670" spans="4:14">
      <c r="D670" s="295"/>
      <c r="E670" s="650"/>
      <c r="F670" s="295"/>
      <c r="G670" s="296"/>
      <c r="H670" s="296"/>
      <c r="I670" s="296"/>
      <c r="J670" s="650"/>
      <c r="K670" s="650"/>
      <c r="L670" s="650"/>
      <c r="M670" s="650"/>
      <c r="N670" s="650"/>
    </row>
    <row r="671" spans="4:14">
      <c r="D671" s="295"/>
      <c r="E671" s="650"/>
      <c r="F671" s="295"/>
      <c r="G671" s="296"/>
      <c r="H671" s="296"/>
      <c r="I671" s="296"/>
      <c r="J671" s="650"/>
      <c r="K671" s="650"/>
      <c r="L671" s="650"/>
      <c r="M671" s="650"/>
      <c r="N671" s="650"/>
    </row>
    <row r="672" spans="4:14">
      <c r="D672" s="295"/>
      <c r="E672" s="650"/>
      <c r="F672" s="295"/>
      <c r="G672" s="296"/>
      <c r="H672" s="296"/>
      <c r="I672" s="296"/>
      <c r="J672" s="650"/>
      <c r="K672" s="650"/>
      <c r="L672" s="650"/>
      <c r="M672" s="650"/>
      <c r="N672" s="650"/>
    </row>
    <row r="673" spans="4:14">
      <c r="D673" s="295"/>
      <c r="E673" s="650"/>
      <c r="F673" s="295"/>
      <c r="G673" s="296"/>
      <c r="H673" s="296"/>
      <c r="I673" s="296"/>
      <c r="J673" s="650"/>
      <c r="K673" s="650"/>
      <c r="L673" s="650"/>
      <c r="M673" s="650"/>
      <c r="N673" s="650"/>
    </row>
    <row r="674" spans="4:14">
      <c r="D674" s="295"/>
      <c r="E674" s="650"/>
      <c r="F674" s="295"/>
      <c r="G674" s="296"/>
      <c r="H674" s="296"/>
      <c r="I674" s="296"/>
      <c r="J674" s="650"/>
      <c r="K674" s="650"/>
      <c r="L674" s="650"/>
      <c r="M674" s="650"/>
      <c r="N674" s="650"/>
    </row>
    <row r="675" spans="4:14">
      <c r="D675" s="295"/>
      <c r="E675" s="650"/>
      <c r="F675" s="295"/>
      <c r="G675" s="296"/>
      <c r="H675" s="296"/>
      <c r="I675" s="296"/>
      <c r="J675" s="650"/>
      <c r="K675" s="650"/>
      <c r="L675" s="650"/>
      <c r="M675" s="650"/>
      <c r="N675" s="650"/>
    </row>
    <row r="676" spans="4:14">
      <c r="D676" s="295"/>
      <c r="E676" s="650"/>
      <c r="F676" s="295"/>
      <c r="G676" s="296"/>
      <c r="H676" s="296"/>
      <c r="I676" s="296"/>
      <c r="J676" s="650"/>
      <c r="K676" s="650"/>
      <c r="L676" s="650"/>
      <c r="M676" s="650"/>
      <c r="N676" s="650"/>
    </row>
    <row r="677" spans="4:14">
      <c r="D677" s="295"/>
      <c r="E677" s="650"/>
      <c r="F677" s="295"/>
      <c r="G677" s="296"/>
      <c r="H677" s="296"/>
      <c r="I677" s="296"/>
      <c r="J677" s="650"/>
      <c r="K677" s="650"/>
      <c r="L677" s="650"/>
      <c r="M677" s="650"/>
      <c r="N677" s="650"/>
    </row>
    <row r="678" spans="4:14">
      <c r="D678" s="295"/>
      <c r="E678" s="650"/>
      <c r="F678" s="295"/>
      <c r="G678" s="296"/>
      <c r="H678" s="296"/>
      <c r="I678" s="296"/>
      <c r="J678" s="650"/>
      <c r="K678" s="650"/>
      <c r="L678" s="650"/>
      <c r="M678" s="650"/>
      <c r="N678" s="650"/>
    </row>
    <row r="679" spans="4:14">
      <c r="D679" s="295"/>
      <c r="E679" s="650"/>
      <c r="F679" s="295"/>
      <c r="G679" s="296"/>
      <c r="H679" s="296"/>
      <c r="I679" s="296"/>
      <c r="J679" s="650"/>
      <c r="K679" s="650"/>
      <c r="L679" s="650"/>
      <c r="M679" s="650"/>
      <c r="N679" s="650"/>
    </row>
    <row r="680" spans="4:14">
      <c r="D680" s="295"/>
      <c r="E680" s="650"/>
      <c r="F680" s="295"/>
      <c r="G680" s="296"/>
      <c r="H680" s="296"/>
      <c r="I680" s="296"/>
      <c r="J680" s="650"/>
      <c r="K680" s="650"/>
      <c r="L680" s="650"/>
      <c r="M680" s="650"/>
      <c r="N680" s="650"/>
    </row>
    <row r="681" spans="4:14">
      <c r="D681" s="295"/>
      <c r="E681" s="650"/>
      <c r="F681" s="295"/>
      <c r="G681" s="296"/>
      <c r="H681" s="296"/>
      <c r="I681" s="296"/>
      <c r="J681" s="650"/>
      <c r="K681" s="650"/>
      <c r="L681" s="650"/>
      <c r="M681" s="650"/>
      <c r="N681" s="650"/>
    </row>
    <row r="682" spans="4:14">
      <c r="D682" s="295"/>
      <c r="E682" s="650"/>
      <c r="F682" s="295"/>
      <c r="G682" s="296"/>
      <c r="H682" s="296"/>
      <c r="I682" s="296"/>
      <c r="J682" s="650"/>
      <c r="K682" s="650"/>
      <c r="L682" s="650"/>
      <c r="M682" s="650"/>
      <c r="N682" s="650"/>
    </row>
    <row r="683" spans="4:14">
      <c r="D683" s="295"/>
      <c r="E683" s="650"/>
      <c r="F683" s="295"/>
      <c r="G683" s="296"/>
      <c r="H683" s="296"/>
      <c r="I683" s="296"/>
      <c r="J683" s="650"/>
      <c r="K683" s="650"/>
      <c r="L683" s="650"/>
      <c r="M683" s="650"/>
      <c r="N683" s="650"/>
    </row>
    <row r="684" spans="4:14">
      <c r="D684" s="295"/>
      <c r="E684" s="650"/>
      <c r="F684" s="295"/>
      <c r="G684" s="296"/>
      <c r="H684" s="296"/>
      <c r="I684" s="296"/>
      <c r="J684" s="650"/>
      <c r="K684" s="650"/>
      <c r="L684" s="650"/>
      <c r="M684" s="650"/>
      <c r="N684" s="650"/>
    </row>
    <row r="685" spans="4:14">
      <c r="D685" s="295"/>
      <c r="E685" s="650"/>
      <c r="F685" s="295"/>
      <c r="G685" s="296"/>
      <c r="H685" s="296"/>
      <c r="I685" s="296"/>
      <c r="J685" s="650"/>
      <c r="K685" s="650"/>
      <c r="L685" s="650"/>
      <c r="M685" s="650"/>
      <c r="N685" s="650"/>
    </row>
    <row r="686" spans="4:14">
      <c r="D686" s="295"/>
      <c r="E686" s="650"/>
      <c r="F686" s="295"/>
      <c r="G686" s="296"/>
      <c r="H686" s="296"/>
      <c r="I686" s="296"/>
      <c r="J686" s="650"/>
      <c r="K686" s="650"/>
      <c r="L686" s="650"/>
      <c r="M686" s="650"/>
      <c r="N686" s="650"/>
    </row>
    <row r="687" spans="4:14">
      <c r="D687" s="295"/>
      <c r="E687" s="650"/>
      <c r="F687" s="295"/>
      <c r="G687" s="296"/>
      <c r="H687" s="296"/>
      <c r="I687" s="296"/>
      <c r="J687" s="650"/>
      <c r="K687" s="650"/>
      <c r="L687" s="650"/>
      <c r="M687" s="650"/>
      <c r="N687" s="650"/>
    </row>
    <row r="688" spans="4:14">
      <c r="D688" s="295"/>
      <c r="E688" s="650"/>
      <c r="F688" s="295"/>
      <c r="G688" s="296"/>
      <c r="H688" s="296"/>
      <c r="I688" s="296"/>
      <c r="J688" s="650"/>
      <c r="K688" s="650"/>
      <c r="L688" s="650"/>
      <c r="M688" s="650"/>
      <c r="N688" s="650"/>
    </row>
    <row r="689" spans="4:14">
      <c r="D689" s="295"/>
      <c r="E689" s="650"/>
      <c r="F689" s="295"/>
      <c r="G689" s="296"/>
      <c r="H689" s="296"/>
      <c r="I689" s="296"/>
      <c r="J689" s="650"/>
      <c r="K689" s="650"/>
      <c r="L689" s="650"/>
      <c r="M689" s="650"/>
      <c r="N689" s="650"/>
    </row>
    <row r="690" spans="4:14">
      <c r="D690" s="295"/>
      <c r="E690" s="650"/>
      <c r="F690" s="295"/>
      <c r="G690" s="296"/>
      <c r="H690" s="296"/>
      <c r="I690" s="296"/>
      <c r="J690" s="650"/>
      <c r="K690" s="650"/>
      <c r="L690" s="650"/>
      <c r="M690" s="650"/>
      <c r="N690" s="650"/>
    </row>
    <row r="691" spans="4:14">
      <c r="D691" s="295"/>
      <c r="E691" s="650"/>
      <c r="F691" s="295"/>
      <c r="G691" s="296"/>
      <c r="H691" s="296"/>
      <c r="I691" s="296"/>
      <c r="J691" s="650"/>
      <c r="K691" s="650"/>
      <c r="L691" s="650"/>
      <c r="M691" s="650"/>
      <c r="N691" s="650"/>
    </row>
    <row r="692" spans="4:14">
      <c r="D692" s="295"/>
      <c r="E692" s="650"/>
      <c r="F692" s="295"/>
      <c r="G692" s="296"/>
      <c r="H692" s="296"/>
      <c r="I692" s="296"/>
      <c r="J692" s="650"/>
      <c r="K692" s="650"/>
      <c r="L692" s="650"/>
      <c r="M692" s="650"/>
      <c r="N692" s="650"/>
    </row>
    <row r="693" spans="4:14">
      <c r="D693" s="295"/>
      <c r="E693" s="650"/>
      <c r="F693" s="295"/>
      <c r="G693" s="296"/>
      <c r="H693" s="296"/>
      <c r="I693" s="296"/>
      <c r="J693" s="650"/>
      <c r="K693" s="650"/>
      <c r="L693" s="650"/>
      <c r="M693" s="650"/>
      <c r="N693" s="650"/>
    </row>
    <row r="694" spans="4:14">
      <c r="D694" s="295"/>
      <c r="E694" s="650"/>
      <c r="F694" s="295"/>
      <c r="G694" s="296"/>
      <c r="H694" s="296"/>
      <c r="I694" s="296"/>
      <c r="J694" s="650"/>
      <c r="K694" s="650"/>
      <c r="L694" s="650"/>
      <c r="M694" s="650"/>
      <c r="N694" s="650"/>
    </row>
    <row r="695" spans="4:14">
      <c r="D695" s="295"/>
      <c r="E695" s="650"/>
      <c r="F695" s="295"/>
      <c r="G695" s="296"/>
      <c r="H695" s="296"/>
      <c r="I695" s="296"/>
      <c r="J695" s="650"/>
      <c r="K695" s="650"/>
      <c r="L695" s="650"/>
      <c r="M695" s="650"/>
      <c r="N695" s="650"/>
    </row>
    <row r="696" spans="4:14">
      <c r="D696" s="295"/>
      <c r="E696" s="650"/>
      <c r="F696" s="295"/>
      <c r="G696" s="296"/>
      <c r="H696" s="296"/>
      <c r="I696" s="296"/>
      <c r="J696" s="650"/>
      <c r="K696" s="650"/>
      <c r="L696" s="650"/>
      <c r="M696" s="650"/>
      <c r="N696" s="650"/>
    </row>
    <row r="697" spans="4:14">
      <c r="D697" s="295"/>
      <c r="E697" s="650"/>
      <c r="F697" s="295"/>
      <c r="G697" s="296"/>
      <c r="H697" s="296"/>
      <c r="I697" s="296"/>
      <c r="J697" s="650"/>
      <c r="K697" s="650"/>
      <c r="L697" s="650"/>
      <c r="M697" s="650"/>
      <c r="N697" s="650"/>
    </row>
    <row r="698" spans="4:14">
      <c r="D698" s="295"/>
      <c r="E698" s="650"/>
      <c r="F698" s="295"/>
      <c r="G698" s="296"/>
      <c r="H698" s="296"/>
      <c r="I698" s="296"/>
      <c r="J698" s="650"/>
      <c r="K698" s="650"/>
      <c r="L698" s="650"/>
      <c r="M698" s="650"/>
      <c r="N698" s="650"/>
    </row>
    <row r="699" spans="4:14">
      <c r="D699" s="295"/>
      <c r="E699" s="650"/>
      <c r="F699" s="295"/>
      <c r="G699" s="296"/>
      <c r="H699" s="296"/>
      <c r="I699" s="296"/>
      <c r="J699" s="650"/>
      <c r="K699" s="650"/>
      <c r="L699" s="650"/>
      <c r="M699" s="650"/>
      <c r="N699" s="650"/>
    </row>
    <row r="700" spans="4:14">
      <c r="D700" s="295"/>
      <c r="E700" s="650"/>
      <c r="F700" s="295"/>
      <c r="G700" s="296"/>
      <c r="H700" s="296"/>
      <c r="I700" s="296"/>
      <c r="J700" s="650"/>
      <c r="K700" s="650"/>
      <c r="L700" s="650"/>
      <c r="M700" s="650"/>
      <c r="N700" s="650"/>
    </row>
    <row r="701" spans="4:14">
      <c r="D701" s="295"/>
      <c r="E701" s="650"/>
      <c r="F701" s="295"/>
      <c r="G701" s="296"/>
      <c r="H701" s="296"/>
      <c r="I701" s="296"/>
      <c r="J701" s="650"/>
      <c r="K701" s="650"/>
      <c r="L701" s="650"/>
      <c r="M701" s="650"/>
      <c r="N701" s="650"/>
    </row>
    <row r="702" spans="4:14">
      <c r="D702" s="295"/>
      <c r="E702" s="650"/>
      <c r="F702" s="295"/>
      <c r="G702" s="296"/>
      <c r="H702" s="296"/>
      <c r="I702" s="296"/>
      <c r="J702" s="650"/>
      <c r="K702" s="650"/>
      <c r="L702" s="650"/>
      <c r="M702" s="650"/>
      <c r="N702" s="650"/>
    </row>
    <row r="703" spans="4:14">
      <c r="D703" s="295"/>
      <c r="E703" s="650"/>
      <c r="F703" s="295"/>
      <c r="G703" s="296"/>
      <c r="H703" s="296"/>
      <c r="I703" s="296"/>
      <c r="J703" s="650"/>
      <c r="K703" s="650"/>
      <c r="L703" s="650"/>
      <c r="M703" s="650"/>
      <c r="N703" s="650"/>
    </row>
    <row r="704" spans="4:14">
      <c r="D704" s="295"/>
      <c r="E704" s="650"/>
      <c r="F704" s="295"/>
      <c r="G704" s="296"/>
      <c r="H704" s="296"/>
      <c r="I704" s="296"/>
      <c r="J704" s="650"/>
      <c r="K704" s="650"/>
      <c r="L704" s="650"/>
      <c r="M704" s="650"/>
      <c r="N704" s="650"/>
    </row>
    <row r="705" spans="4:14">
      <c r="D705" s="295"/>
      <c r="E705" s="650"/>
      <c r="F705" s="295"/>
      <c r="G705" s="296"/>
      <c r="H705" s="296"/>
      <c r="I705" s="296"/>
      <c r="J705" s="650"/>
      <c r="K705" s="650"/>
      <c r="L705" s="650"/>
      <c r="M705" s="650"/>
      <c r="N705" s="650"/>
    </row>
    <row r="706" spans="4:14">
      <c r="D706" s="295"/>
      <c r="E706" s="650"/>
      <c r="F706" s="295"/>
      <c r="G706" s="296"/>
      <c r="H706" s="296"/>
      <c r="I706" s="296"/>
      <c r="J706" s="650"/>
      <c r="K706" s="650"/>
      <c r="L706" s="650"/>
      <c r="M706" s="650"/>
      <c r="N706" s="650"/>
    </row>
    <row r="707" spans="4:14">
      <c r="D707" s="295"/>
      <c r="E707" s="650"/>
      <c r="F707" s="295"/>
      <c r="G707" s="296"/>
      <c r="H707" s="296"/>
      <c r="I707" s="296"/>
      <c r="J707" s="650"/>
      <c r="K707" s="650"/>
      <c r="L707" s="650"/>
      <c r="M707" s="650"/>
      <c r="N707" s="650"/>
    </row>
    <row r="708" spans="4:14">
      <c r="D708" s="295"/>
      <c r="E708" s="650"/>
      <c r="F708" s="295"/>
      <c r="G708" s="296"/>
      <c r="H708" s="296"/>
      <c r="I708" s="296"/>
      <c r="J708" s="650"/>
      <c r="K708" s="650"/>
      <c r="L708" s="650"/>
      <c r="M708" s="650"/>
      <c r="N708" s="650"/>
    </row>
    <row r="709" spans="4:14">
      <c r="D709" s="295"/>
      <c r="E709" s="650"/>
      <c r="F709" s="295"/>
      <c r="G709" s="296"/>
      <c r="H709" s="296"/>
      <c r="I709" s="296"/>
      <c r="J709" s="650"/>
      <c r="K709" s="650"/>
      <c r="L709" s="650"/>
      <c r="M709" s="650"/>
      <c r="N709" s="650"/>
    </row>
    <row r="710" spans="4:14">
      <c r="D710" s="295"/>
      <c r="E710" s="650"/>
      <c r="F710" s="295"/>
      <c r="G710" s="296"/>
      <c r="H710" s="296"/>
      <c r="I710" s="296"/>
      <c r="J710" s="650"/>
      <c r="K710" s="650"/>
      <c r="L710" s="650"/>
      <c r="M710" s="650"/>
      <c r="N710" s="650"/>
    </row>
    <row r="711" spans="4:14">
      <c r="D711" s="295"/>
      <c r="E711" s="650"/>
      <c r="F711" s="295"/>
      <c r="G711" s="296"/>
      <c r="H711" s="296"/>
      <c r="I711" s="296"/>
      <c r="J711" s="650"/>
      <c r="K711" s="650"/>
      <c r="L711" s="650"/>
      <c r="M711" s="650"/>
      <c r="N711" s="650"/>
    </row>
    <row r="712" spans="4:14">
      <c r="D712" s="295"/>
      <c r="E712" s="650"/>
      <c r="F712" s="295"/>
      <c r="G712" s="296"/>
      <c r="H712" s="296"/>
      <c r="I712" s="296"/>
      <c r="J712" s="650"/>
      <c r="K712" s="650"/>
      <c r="L712" s="650"/>
      <c r="M712" s="650"/>
      <c r="N712" s="650"/>
    </row>
    <row r="713" spans="4:14">
      <c r="D713" s="295"/>
      <c r="E713" s="650"/>
      <c r="F713" s="295"/>
      <c r="G713" s="296"/>
      <c r="H713" s="296"/>
      <c r="I713" s="296"/>
      <c r="J713" s="650"/>
      <c r="K713" s="650"/>
      <c r="L713" s="650"/>
      <c r="M713" s="650"/>
      <c r="N713" s="650"/>
    </row>
    <row r="714" spans="4:14">
      <c r="D714" s="295"/>
      <c r="E714" s="650"/>
      <c r="F714" s="295"/>
      <c r="G714" s="296"/>
      <c r="H714" s="296"/>
      <c r="I714" s="296"/>
      <c r="J714" s="650"/>
      <c r="K714" s="650"/>
      <c r="L714" s="650"/>
      <c r="M714" s="650"/>
      <c r="N714" s="650"/>
    </row>
    <row r="715" spans="4:14">
      <c r="D715" s="295"/>
      <c r="E715" s="650"/>
      <c r="F715" s="295"/>
      <c r="G715" s="296"/>
      <c r="H715" s="296"/>
      <c r="I715" s="296"/>
      <c r="J715" s="650"/>
      <c r="K715" s="650"/>
      <c r="L715" s="650"/>
      <c r="M715" s="650"/>
      <c r="N715" s="650"/>
    </row>
    <row r="716" spans="4:14">
      <c r="D716" s="295"/>
      <c r="E716" s="650"/>
      <c r="F716" s="295"/>
      <c r="G716" s="296"/>
      <c r="H716" s="296"/>
      <c r="I716" s="296"/>
      <c r="J716" s="650"/>
      <c r="K716" s="650"/>
      <c r="L716" s="650"/>
      <c r="M716" s="650"/>
      <c r="N716" s="650"/>
    </row>
    <row r="717" spans="4:14">
      <c r="D717" s="295"/>
      <c r="E717" s="650"/>
      <c r="F717" s="295"/>
      <c r="G717" s="296"/>
      <c r="H717" s="296"/>
      <c r="I717" s="296"/>
      <c r="J717" s="650"/>
      <c r="K717" s="650"/>
      <c r="L717" s="650"/>
      <c r="M717" s="650"/>
      <c r="N717" s="650"/>
    </row>
    <row r="718" spans="4:14">
      <c r="D718" s="295"/>
      <c r="E718" s="650"/>
      <c r="F718" s="295"/>
      <c r="G718" s="296"/>
      <c r="H718" s="296"/>
      <c r="I718" s="296"/>
      <c r="J718" s="650"/>
      <c r="K718" s="650"/>
      <c r="L718" s="650"/>
      <c r="M718" s="650"/>
      <c r="N718" s="650"/>
    </row>
    <row r="719" spans="4:14">
      <c r="D719" s="295"/>
      <c r="E719" s="650"/>
      <c r="F719" s="295"/>
      <c r="G719" s="296"/>
      <c r="H719" s="296"/>
      <c r="I719" s="296"/>
      <c r="J719" s="650"/>
      <c r="K719" s="650"/>
      <c r="L719" s="650"/>
      <c r="M719" s="650"/>
      <c r="N719" s="650"/>
    </row>
    <row r="720" spans="4:14">
      <c r="D720" s="295"/>
      <c r="E720" s="650"/>
      <c r="F720" s="295"/>
      <c r="G720" s="296"/>
      <c r="H720" s="296"/>
      <c r="I720" s="296"/>
      <c r="J720" s="650"/>
      <c r="K720" s="650"/>
      <c r="L720" s="650"/>
      <c r="M720" s="650"/>
      <c r="N720" s="650"/>
    </row>
    <row r="721" spans="4:14">
      <c r="D721" s="295"/>
      <c r="E721" s="650"/>
      <c r="F721" s="295"/>
      <c r="G721" s="296"/>
      <c r="H721" s="296"/>
      <c r="I721" s="296"/>
      <c r="J721" s="650"/>
      <c r="K721" s="650"/>
      <c r="L721" s="650"/>
      <c r="M721" s="650"/>
      <c r="N721" s="650"/>
    </row>
    <row r="722" spans="4:14">
      <c r="D722" s="295"/>
      <c r="E722" s="650"/>
      <c r="F722" s="295"/>
      <c r="G722" s="296"/>
      <c r="H722" s="296"/>
      <c r="I722" s="296"/>
      <c r="J722" s="650"/>
      <c r="K722" s="650"/>
      <c r="L722" s="650"/>
      <c r="M722" s="650"/>
      <c r="N722" s="650"/>
    </row>
    <row r="723" spans="4:14">
      <c r="D723" s="295"/>
      <c r="E723" s="650"/>
      <c r="F723" s="295"/>
      <c r="G723" s="296"/>
      <c r="H723" s="296"/>
      <c r="I723" s="296"/>
      <c r="J723" s="650"/>
      <c r="K723" s="650"/>
      <c r="L723" s="650"/>
      <c r="M723" s="650"/>
      <c r="N723" s="650"/>
    </row>
    <row r="724" spans="4:14">
      <c r="D724" s="295"/>
      <c r="E724" s="650"/>
      <c r="F724" s="295"/>
      <c r="G724" s="296"/>
      <c r="H724" s="296"/>
      <c r="I724" s="296"/>
      <c r="J724" s="650"/>
      <c r="K724" s="650"/>
      <c r="L724" s="650"/>
      <c r="M724" s="650"/>
      <c r="N724" s="650"/>
    </row>
    <row r="725" spans="4:14">
      <c r="D725" s="295"/>
      <c r="E725" s="650"/>
      <c r="F725" s="295"/>
      <c r="G725" s="296"/>
      <c r="H725" s="296"/>
      <c r="I725" s="296"/>
      <c r="J725" s="650"/>
      <c r="K725" s="650"/>
      <c r="L725" s="650"/>
      <c r="M725" s="650"/>
      <c r="N725" s="650"/>
    </row>
    <row r="726" spans="4:14">
      <c r="D726" s="295"/>
      <c r="E726" s="650"/>
      <c r="F726" s="295"/>
      <c r="G726" s="296"/>
      <c r="H726" s="296"/>
      <c r="I726" s="296"/>
      <c r="J726" s="650"/>
      <c r="K726" s="650"/>
      <c r="L726" s="650"/>
      <c r="M726" s="650"/>
      <c r="N726" s="650"/>
    </row>
    <row r="727" spans="4:14">
      <c r="D727" s="295"/>
      <c r="E727" s="650"/>
      <c r="F727" s="295"/>
      <c r="G727" s="296"/>
      <c r="H727" s="296"/>
      <c r="I727" s="296"/>
      <c r="J727" s="650"/>
      <c r="K727" s="650"/>
      <c r="L727" s="650"/>
      <c r="M727" s="650"/>
      <c r="N727" s="650"/>
    </row>
    <row r="728" spans="4:14">
      <c r="D728" s="295"/>
      <c r="E728" s="650"/>
      <c r="F728" s="295"/>
      <c r="G728" s="296"/>
      <c r="H728" s="296"/>
      <c r="I728" s="296"/>
      <c r="J728" s="650"/>
      <c r="K728" s="650"/>
      <c r="L728" s="650"/>
      <c r="M728" s="650"/>
      <c r="N728" s="650"/>
    </row>
    <row r="729" spans="4:14">
      <c r="D729" s="295"/>
      <c r="E729" s="650"/>
      <c r="F729" s="295"/>
      <c r="G729" s="296"/>
      <c r="H729" s="296"/>
      <c r="I729" s="296"/>
      <c r="J729" s="650"/>
      <c r="K729" s="650"/>
      <c r="L729" s="650"/>
      <c r="M729" s="650"/>
      <c r="N729" s="650"/>
    </row>
    <row r="730" spans="4:14">
      <c r="D730" s="295"/>
      <c r="E730" s="650"/>
      <c r="F730" s="295"/>
      <c r="G730" s="296"/>
      <c r="H730" s="296"/>
      <c r="I730" s="296"/>
      <c r="J730" s="650"/>
      <c r="K730" s="650"/>
      <c r="L730" s="650"/>
      <c r="M730" s="650"/>
      <c r="N730" s="650"/>
    </row>
    <row r="731" spans="4:14">
      <c r="D731" s="295"/>
      <c r="E731" s="650"/>
      <c r="F731" s="295"/>
      <c r="G731" s="296"/>
      <c r="H731" s="296"/>
      <c r="I731" s="296"/>
      <c r="J731" s="650"/>
      <c r="K731" s="650"/>
      <c r="L731" s="650"/>
      <c r="M731" s="650"/>
      <c r="N731" s="650"/>
    </row>
    <row r="732" spans="4:14">
      <c r="D732" s="295"/>
      <c r="E732" s="650"/>
      <c r="F732" s="295"/>
      <c r="G732" s="296"/>
      <c r="H732" s="296"/>
      <c r="I732" s="296"/>
      <c r="J732" s="650"/>
      <c r="K732" s="650"/>
      <c r="L732" s="650"/>
      <c r="M732" s="650"/>
      <c r="N732" s="650"/>
    </row>
    <row r="733" spans="4:14">
      <c r="D733" s="295"/>
      <c r="E733" s="650"/>
      <c r="F733" s="295"/>
      <c r="G733" s="296"/>
      <c r="H733" s="296"/>
      <c r="I733" s="296"/>
      <c r="J733" s="650"/>
      <c r="K733" s="650"/>
      <c r="L733" s="650"/>
      <c r="M733" s="650"/>
      <c r="N733" s="650"/>
    </row>
    <row r="734" spans="4:14">
      <c r="D734" s="295"/>
      <c r="E734" s="650"/>
      <c r="F734" s="295"/>
      <c r="G734" s="296"/>
      <c r="H734" s="296"/>
      <c r="I734" s="296"/>
      <c r="J734" s="650"/>
      <c r="K734" s="650"/>
      <c r="L734" s="650"/>
      <c r="M734" s="650"/>
      <c r="N734" s="650"/>
    </row>
    <row r="735" spans="4:14">
      <c r="D735" s="295"/>
      <c r="E735" s="650"/>
      <c r="F735" s="295"/>
      <c r="G735" s="296"/>
      <c r="H735" s="296"/>
      <c r="I735" s="296"/>
      <c r="J735" s="650"/>
      <c r="K735" s="650"/>
      <c r="L735" s="650"/>
      <c r="M735" s="650"/>
      <c r="N735" s="650"/>
    </row>
    <row r="736" spans="4:14">
      <c r="D736" s="295"/>
      <c r="E736" s="650"/>
      <c r="F736" s="295"/>
      <c r="G736" s="296"/>
      <c r="H736" s="296"/>
      <c r="I736" s="296"/>
      <c r="J736" s="650"/>
      <c r="K736" s="650"/>
      <c r="L736" s="650"/>
      <c r="M736" s="650"/>
      <c r="N736" s="650"/>
    </row>
    <row r="737" spans="4:14">
      <c r="D737" s="295"/>
      <c r="E737" s="650"/>
      <c r="F737" s="295"/>
      <c r="G737" s="296"/>
      <c r="H737" s="296"/>
      <c r="I737" s="296"/>
      <c r="J737" s="650"/>
      <c r="K737" s="650"/>
      <c r="L737" s="650"/>
      <c r="M737" s="650"/>
      <c r="N737" s="650"/>
    </row>
    <row r="738" spans="4:14">
      <c r="D738" s="295"/>
      <c r="E738" s="650"/>
      <c r="F738" s="295"/>
      <c r="G738" s="296"/>
      <c r="H738" s="296"/>
      <c r="I738" s="296"/>
      <c r="J738" s="650"/>
      <c r="K738" s="650"/>
      <c r="L738" s="650"/>
      <c r="M738" s="650"/>
      <c r="N738" s="650"/>
    </row>
    <row r="739" spans="4:14">
      <c r="D739" s="295"/>
      <c r="E739" s="650"/>
      <c r="F739" s="295"/>
      <c r="G739" s="296"/>
      <c r="H739" s="296"/>
      <c r="I739" s="296"/>
      <c r="J739" s="650"/>
      <c r="K739" s="650"/>
      <c r="L739" s="650"/>
      <c r="M739" s="650"/>
      <c r="N739" s="650"/>
    </row>
    <row r="740" spans="4:14">
      <c r="D740" s="295"/>
      <c r="E740" s="650"/>
      <c r="F740" s="295"/>
      <c r="G740" s="296"/>
      <c r="H740" s="593"/>
      <c r="I740" s="296"/>
      <c r="J740" s="650"/>
      <c r="K740" s="650"/>
      <c r="L740" s="650"/>
      <c r="M740" s="650"/>
      <c r="N740" s="650"/>
    </row>
    <row r="741" spans="4:14">
      <c r="D741" s="295"/>
      <c r="E741" s="650"/>
      <c r="F741" s="295"/>
      <c r="G741" s="296"/>
      <c r="H741" s="296"/>
      <c r="I741" s="296"/>
      <c r="J741" s="650"/>
      <c r="K741" s="650"/>
      <c r="L741" s="650"/>
      <c r="M741" s="650"/>
      <c r="N741" s="650"/>
    </row>
    <row r="742" spans="4:14">
      <c r="D742" s="295"/>
      <c r="E742" s="650"/>
      <c r="F742" s="295"/>
      <c r="G742" s="296"/>
      <c r="H742" s="296"/>
      <c r="I742" s="296"/>
      <c r="J742" s="650"/>
      <c r="K742" s="650"/>
      <c r="L742" s="650"/>
      <c r="M742" s="650"/>
      <c r="N742" s="650"/>
    </row>
    <row r="743" spans="4:14">
      <c r="D743" s="295"/>
      <c r="E743" s="650"/>
      <c r="F743" s="295"/>
      <c r="G743" s="296"/>
      <c r="H743" s="593"/>
      <c r="I743" s="296"/>
      <c r="J743" s="650"/>
      <c r="K743" s="650"/>
      <c r="L743" s="650"/>
      <c r="M743" s="650"/>
      <c r="N743" s="650"/>
    </row>
    <row r="744" spans="4:14">
      <c r="D744" s="295"/>
      <c r="E744" s="650"/>
      <c r="F744" s="295"/>
      <c r="G744" s="296"/>
      <c r="H744" s="296"/>
      <c r="I744" s="296"/>
      <c r="J744" s="650"/>
      <c r="K744" s="650"/>
      <c r="L744" s="650"/>
      <c r="M744" s="650"/>
      <c r="N744" s="650"/>
    </row>
    <row r="745" spans="4:14">
      <c r="D745" s="295"/>
      <c r="E745" s="650"/>
      <c r="F745" s="295"/>
      <c r="G745" s="296"/>
      <c r="H745" s="296"/>
      <c r="I745" s="296"/>
      <c r="J745" s="650"/>
      <c r="K745" s="650"/>
      <c r="L745" s="650"/>
      <c r="M745" s="650"/>
      <c r="N745" s="650"/>
    </row>
    <row r="746" spans="4:14">
      <c r="D746" s="295"/>
      <c r="E746" s="650"/>
      <c r="F746" s="295"/>
      <c r="G746" s="296"/>
      <c r="H746" s="296"/>
      <c r="I746" s="296"/>
      <c r="J746" s="650"/>
      <c r="K746" s="650"/>
      <c r="L746" s="650"/>
      <c r="M746" s="650"/>
      <c r="N746" s="650"/>
    </row>
    <row r="747" spans="4:14">
      <c r="D747" s="295"/>
      <c r="E747" s="650"/>
      <c r="F747" s="295"/>
      <c r="G747" s="296"/>
      <c r="H747" s="296"/>
      <c r="I747" s="296"/>
      <c r="J747" s="650"/>
      <c r="K747" s="650"/>
      <c r="L747" s="650"/>
      <c r="M747" s="650"/>
      <c r="N747" s="650"/>
    </row>
    <row r="748" spans="4:14">
      <c r="D748" s="295"/>
      <c r="E748" s="650"/>
      <c r="F748" s="295"/>
      <c r="G748" s="296"/>
      <c r="H748" s="296"/>
      <c r="I748" s="296"/>
      <c r="J748" s="650"/>
      <c r="K748" s="650"/>
      <c r="L748" s="650"/>
      <c r="M748" s="650"/>
      <c r="N748" s="650"/>
    </row>
    <row r="749" spans="4:14">
      <c r="D749" s="295"/>
      <c r="E749" s="650"/>
      <c r="F749" s="295"/>
      <c r="G749" s="296"/>
      <c r="H749" s="296"/>
      <c r="I749" s="296"/>
      <c r="J749" s="650"/>
      <c r="K749" s="650"/>
      <c r="L749" s="650"/>
      <c r="M749" s="650"/>
      <c r="N749" s="650"/>
    </row>
    <row r="750" spans="4:14">
      <c r="D750" s="295"/>
      <c r="E750" s="650"/>
      <c r="F750" s="295"/>
      <c r="G750" s="296"/>
      <c r="H750" s="296"/>
      <c r="I750" s="296"/>
      <c r="J750" s="650"/>
      <c r="K750" s="650"/>
      <c r="L750" s="650"/>
      <c r="M750" s="650"/>
      <c r="N750" s="650"/>
    </row>
    <row r="751" spans="4:14">
      <c r="D751" s="295"/>
      <c r="E751" s="650"/>
      <c r="F751" s="295"/>
      <c r="G751" s="296"/>
      <c r="H751" s="296"/>
      <c r="I751" s="296"/>
      <c r="J751" s="650"/>
      <c r="K751" s="650"/>
      <c r="L751" s="650"/>
      <c r="M751" s="650"/>
      <c r="N751" s="650"/>
    </row>
    <row r="752" spans="4:14">
      <c r="D752" s="295"/>
      <c r="E752" s="650"/>
      <c r="F752" s="295"/>
      <c r="G752" s="296"/>
      <c r="H752" s="296"/>
      <c r="I752" s="296"/>
      <c r="J752" s="650"/>
      <c r="K752" s="650"/>
      <c r="L752" s="650"/>
      <c r="M752" s="650"/>
      <c r="N752" s="650"/>
    </row>
    <row r="753" spans="4:14">
      <c r="D753" s="295"/>
      <c r="E753" s="650"/>
      <c r="F753" s="295"/>
      <c r="G753" s="296"/>
      <c r="H753" s="296"/>
      <c r="I753" s="296"/>
      <c r="J753" s="650"/>
      <c r="K753" s="650"/>
      <c r="L753" s="650"/>
      <c r="M753" s="650"/>
      <c r="N753" s="650"/>
    </row>
    <row r="754" spans="4:14">
      <c r="D754" s="295"/>
      <c r="E754" s="650"/>
      <c r="F754" s="295"/>
      <c r="G754" s="296"/>
      <c r="H754" s="296"/>
      <c r="I754" s="296"/>
      <c r="J754" s="650"/>
      <c r="K754" s="650"/>
      <c r="L754" s="650"/>
      <c r="M754" s="650"/>
      <c r="N754" s="650"/>
    </row>
    <row r="755" spans="4:14">
      <c r="D755" s="295"/>
      <c r="E755" s="650"/>
      <c r="F755" s="295"/>
      <c r="G755" s="296"/>
      <c r="H755" s="296"/>
      <c r="I755" s="296"/>
      <c r="J755" s="650"/>
      <c r="K755" s="650"/>
      <c r="L755" s="650"/>
      <c r="M755" s="650"/>
      <c r="N755" s="650"/>
    </row>
    <row r="756" spans="4:14">
      <c r="D756" s="295"/>
      <c r="E756" s="650"/>
      <c r="F756" s="295"/>
      <c r="G756" s="296"/>
      <c r="H756" s="296"/>
      <c r="I756" s="296"/>
      <c r="J756" s="650"/>
      <c r="K756" s="650"/>
      <c r="L756" s="650"/>
      <c r="M756" s="650"/>
      <c r="N756" s="650"/>
    </row>
    <row r="757" spans="4:14">
      <c r="D757" s="295"/>
      <c r="E757" s="650"/>
      <c r="F757" s="295"/>
      <c r="G757" s="296"/>
      <c r="H757" s="296"/>
      <c r="I757" s="296"/>
      <c r="J757" s="650"/>
      <c r="K757" s="650"/>
      <c r="L757" s="650"/>
      <c r="M757" s="650"/>
      <c r="N757" s="650"/>
    </row>
    <row r="758" spans="4:14">
      <c r="D758" s="295"/>
      <c r="E758" s="650"/>
      <c r="F758" s="295"/>
      <c r="G758" s="296"/>
      <c r="H758" s="296"/>
      <c r="I758" s="296"/>
      <c r="J758" s="650"/>
      <c r="K758" s="650"/>
      <c r="L758" s="650"/>
      <c r="M758" s="650"/>
      <c r="N758" s="650"/>
    </row>
    <row r="759" spans="4:14">
      <c r="D759" s="295"/>
      <c r="E759" s="650"/>
      <c r="F759" s="295"/>
      <c r="G759" s="296"/>
      <c r="H759" s="296"/>
      <c r="I759" s="296"/>
      <c r="J759" s="650"/>
      <c r="K759" s="650"/>
      <c r="L759" s="650"/>
      <c r="M759" s="650"/>
      <c r="N759" s="650"/>
    </row>
    <row r="760" spans="4:14">
      <c r="D760" s="295"/>
      <c r="E760" s="650"/>
      <c r="F760" s="295"/>
      <c r="G760" s="296"/>
      <c r="H760" s="296"/>
      <c r="I760" s="296"/>
      <c r="J760" s="650"/>
      <c r="K760" s="650"/>
      <c r="L760" s="650"/>
      <c r="M760" s="650"/>
      <c r="N760" s="650"/>
    </row>
    <row r="761" spans="4:14">
      <c r="D761" s="295"/>
      <c r="E761" s="650"/>
      <c r="F761" s="295"/>
      <c r="G761" s="296"/>
      <c r="H761" s="296"/>
      <c r="I761" s="296"/>
      <c r="J761" s="650"/>
      <c r="K761" s="650"/>
      <c r="L761" s="650"/>
      <c r="M761" s="650"/>
      <c r="N761" s="650"/>
    </row>
    <row r="762" spans="4:14">
      <c r="D762" s="295"/>
      <c r="E762" s="650"/>
      <c r="F762" s="295"/>
      <c r="G762" s="296"/>
      <c r="H762" s="296"/>
      <c r="I762" s="296"/>
      <c r="J762" s="650"/>
      <c r="K762" s="650"/>
      <c r="L762" s="650"/>
      <c r="M762" s="650"/>
      <c r="N762" s="650"/>
    </row>
    <row r="763" spans="4:14">
      <c r="D763" s="295"/>
      <c r="E763" s="650"/>
      <c r="F763" s="295"/>
      <c r="G763" s="296"/>
      <c r="H763" s="296"/>
      <c r="I763" s="296"/>
      <c r="J763" s="650"/>
      <c r="K763" s="650"/>
      <c r="L763" s="650"/>
      <c r="M763" s="650"/>
      <c r="N763" s="650"/>
    </row>
    <row r="764" spans="4:14">
      <c r="D764" s="295"/>
      <c r="E764" s="650"/>
      <c r="F764" s="295"/>
      <c r="G764" s="296"/>
      <c r="H764" s="296"/>
      <c r="I764" s="296"/>
      <c r="J764" s="650"/>
      <c r="K764" s="650"/>
      <c r="L764" s="650"/>
      <c r="M764" s="650"/>
      <c r="N764" s="650"/>
    </row>
    <row r="765" spans="4:14">
      <c r="D765" s="295"/>
      <c r="E765" s="650"/>
      <c r="F765" s="295"/>
      <c r="G765" s="296"/>
      <c r="H765" s="296"/>
      <c r="I765" s="296"/>
      <c r="J765" s="650"/>
      <c r="K765" s="650"/>
      <c r="L765" s="650"/>
      <c r="M765" s="650"/>
      <c r="N765" s="650"/>
    </row>
    <row r="766" spans="4:14">
      <c r="D766" s="295"/>
      <c r="E766" s="650"/>
      <c r="F766" s="295"/>
      <c r="G766" s="296"/>
      <c r="H766" s="296"/>
      <c r="I766" s="296"/>
      <c r="J766" s="650"/>
      <c r="K766" s="650"/>
      <c r="L766" s="650"/>
      <c r="M766" s="650"/>
      <c r="N766" s="650"/>
    </row>
    <row r="767" spans="4:14">
      <c r="D767" s="295"/>
      <c r="E767" s="650"/>
      <c r="F767" s="295"/>
      <c r="G767" s="296"/>
      <c r="H767" s="296"/>
      <c r="I767" s="296"/>
      <c r="J767" s="650"/>
      <c r="K767" s="650"/>
      <c r="L767" s="650"/>
      <c r="M767" s="650"/>
      <c r="N767" s="650"/>
    </row>
    <row r="768" spans="4:14">
      <c r="D768" s="295"/>
      <c r="E768" s="650"/>
      <c r="F768" s="295"/>
      <c r="G768" s="296"/>
      <c r="H768" s="296"/>
      <c r="I768" s="296"/>
      <c r="J768" s="650"/>
      <c r="K768" s="650"/>
      <c r="L768" s="650"/>
      <c r="M768" s="650"/>
      <c r="N768" s="650"/>
    </row>
    <row r="769" spans="4:14">
      <c r="D769" s="295"/>
      <c r="E769" s="650"/>
      <c r="F769" s="295"/>
      <c r="G769" s="296"/>
      <c r="H769" s="296"/>
      <c r="I769" s="296"/>
      <c r="J769" s="650"/>
      <c r="K769" s="650"/>
      <c r="L769" s="650"/>
      <c r="M769" s="650"/>
      <c r="N769" s="650"/>
    </row>
    <row r="770" spans="4:14">
      <c r="D770" s="295"/>
      <c r="E770" s="650"/>
      <c r="F770" s="295"/>
      <c r="G770" s="296"/>
      <c r="H770" s="296"/>
      <c r="I770" s="296"/>
      <c r="J770" s="650"/>
      <c r="K770" s="650"/>
      <c r="L770" s="650"/>
      <c r="M770" s="650"/>
      <c r="N770" s="650"/>
    </row>
    <row r="771" spans="4:14">
      <c r="D771" s="295"/>
      <c r="E771" s="650"/>
      <c r="F771" s="295"/>
      <c r="G771" s="296"/>
      <c r="H771" s="296"/>
      <c r="I771" s="296"/>
      <c r="J771" s="650"/>
      <c r="K771" s="650"/>
      <c r="L771" s="650"/>
      <c r="M771" s="650"/>
      <c r="N771" s="650"/>
    </row>
    <row r="772" spans="4:14">
      <c r="D772" s="295"/>
      <c r="E772" s="650"/>
      <c r="F772" s="295"/>
      <c r="G772" s="296"/>
      <c r="H772" s="296"/>
      <c r="I772" s="296"/>
      <c r="J772" s="650"/>
      <c r="K772" s="650"/>
      <c r="L772" s="650"/>
      <c r="M772" s="650"/>
      <c r="N772" s="650"/>
    </row>
    <row r="773" spans="4:14">
      <c r="D773" s="295"/>
      <c r="E773" s="650"/>
      <c r="F773" s="295"/>
      <c r="G773" s="296"/>
      <c r="H773" s="296"/>
      <c r="I773" s="296"/>
      <c r="J773" s="650"/>
      <c r="K773" s="650"/>
      <c r="L773" s="650"/>
      <c r="M773" s="650"/>
      <c r="N773" s="650"/>
    </row>
    <row r="774" spans="4:14">
      <c r="D774" s="295"/>
      <c r="E774" s="650"/>
      <c r="F774" s="295"/>
      <c r="G774" s="296"/>
      <c r="H774" s="296"/>
      <c r="I774" s="296"/>
      <c r="J774" s="650"/>
      <c r="K774" s="650"/>
      <c r="L774" s="650"/>
      <c r="M774" s="650"/>
      <c r="N774" s="650"/>
    </row>
    <row r="775" spans="4:14">
      <c r="D775" s="295"/>
      <c r="E775" s="650"/>
      <c r="F775" s="295"/>
      <c r="G775" s="296"/>
      <c r="H775" s="296"/>
      <c r="I775" s="296"/>
      <c r="J775" s="650"/>
      <c r="K775" s="650"/>
      <c r="L775" s="650"/>
      <c r="M775" s="650"/>
      <c r="N775" s="650"/>
    </row>
    <row r="776" spans="4:14">
      <c r="D776" s="295"/>
      <c r="E776" s="650"/>
      <c r="F776" s="295"/>
      <c r="G776" s="296"/>
      <c r="H776" s="296"/>
      <c r="I776" s="296"/>
      <c r="J776" s="650"/>
      <c r="K776" s="650"/>
      <c r="L776" s="650"/>
      <c r="M776" s="650"/>
      <c r="N776" s="650"/>
    </row>
    <row r="777" spans="4:14">
      <c r="D777" s="295"/>
      <c r="E777" s="650"/>
      <c r="F777" s="295"/>
      <c r="G777" s="296"/>
      <c r="H777" s="296"/>
      <c r="I777" s="296"/>
      <c r="J777" s="650"/>
      <c r="K777" s="650"/>
      <c r="L777" s="650"/>
      <c r="M777" s="650"/>
      <c r="N777" s="650"/>
    </row>
    <row r="778" spans="4:14">
      <c r="D778" s="295"/>
      <c r="E778" s="650"/>
      <c r="F778" s="295"/>
      <c r="G778" s="296"/>
      <c r="H778" s="296"/>
      <c r="I778" s="296"/>
      <c r="J778" s="650"/>
      <c r="K778" s="650"/>
      <c r="L778" s="650"/>
      <c r="M778" s="650"/>
      <c r="N778" s="650"/>
    </row>
    <row r="779" spans="4:14">
      <c r="D779" s="295"/>
      <c r="E779" s="650"/>
      <c r="F779" s="295"/>
      <c r="G779" s="296"/>
      <c r="H779" s="296"/>
      <c r="I779" s="296"/>
      <c r="J779" s="650"/>
      <c r="K779" s="650"/>
      <c r="L779" s="650"/>
      <c r="M779" s="650"/>
      <c r="N779" s="650"/>
    </row>
    <row r="780" spans="4:14">
      <c r="D780" s="295"/>
      <c r="E780" s="650"/>
      <c r="F780" s="295"/>
      <c r="G780" s="296"/>
      <c r="H780" s="296"/>
      <c r="I780" s="296"/>
      <c r="J780" s="650"/>
      <c r="K780" s="650"/>
      <c r="L780" s="650"/>
      <c r="M780" s="650"/>
      <c r="N780" s="650"/>
    </row>
    <row r="781" spans="4:14">
      <c r="D781" s="295"/>
      <c r="E781" s="650"/>
      <c r="F781" s="295"/>
      <c r="G781" s="296"/>
      <c r="H781" s="296"/>
      <c r="I781" s="296"/>
      <c r="J781" s="650"/>
      <c r="K781" s="650"/>
      <c r="L781" s="650"/>
      <c r="M781" s="650"/>
      <c r="N781" s="650"/>
    </row>
    <row r="782" spans="4:14">
      <c r="D782" s="295"/>
      <c r="E782" s="650"/>
      <c r="F782" s="295"/>
      <c r="G782" s="296"/>
      <c r="H782" s="296"/>
      <c r="I782" s="296"/>
      <c r="J782" s="650"/>
      <c r="K782" s="650"/>
      <c r="L782" s="650"/>
      <c r="M782" s="650"/>
      <c r="N782" s="650"/>
    </row>
    <row r="783" spans="4:14">
      <c r="D783" s="295"/>
      <c r="E783" s="650"/>
      <c r="F783" s="295"/>
      <c r="G783" s="296"/>
      <c r="H783" s="296"/>
      <c r="I783" s="296"/>
      <c r="J783" s="650"/>
      <c r="K783" s="650"/>
      <c r="L783" s="650"/>
      <c r="M783" s="650"/>
      <c r="N783" s="650"/>
    </row>
    <row r="784" spans="4:14">
      <c r="D784" s="295"/>
      <c r="E784" s="650"/>
      <c r="F784" s="295"/>
      <c r="G784" s="296"/>
      <c r="H784" s="296"/>
      <c r="I784" s="296"/>
      <c r="J784" s="650"/>
      <c r="K784" s="650"/>
      <c r="L784" s="650"/>
      <c r="M784" s="650"/>
      <c r="N784" s="650"/>
    </row>
    <row r="785" spans="4:14">
      <c r="D785" s="295"/>
      <c r="E785" s="650"/>
      <c r="F785" s="295"/>
      <c r="G785" s="296"/>
      <c r="H785" s="296"/>
      <c r="I785" s="296"/>
      <c r="J785" s="650"/>
      <c r="K785" s="650"/>
      <c r="L785" s="650"/>
      <c r="M785" s="650"/>
      <c r="N785" s="650"/>
    </row>
    <row r="786" spans="4:14">
      <c r="D786" s="295"/>
      <c r="E786" s="650"/>
      <c r="F786" s="295"/>
      <c r="G786" s="296"/>
      <c r="H786" s="296"/>
      <c r="I786" s="296"/>
      <c r="J786" s="650"/>
      <c r="K786" s="650"/>
      <c r="L786" s="650"/>
      <c r="M786" s="650"/>
      <c r="N786" s="650"/>
    </row>
    <row r="787" spans="4:14">
      <c r="D787" s="295"/>
      <c r="E787" s="650"/>
      <c r="F787" s="295"/>
      <c r="G787" s="296"/>
      <c r="H787" s="296"/>
      <c r="I787" s="296"/>
      <c r="J787" s="650"/>
      <c r="K787" s="650"/>
      <c r="L787" s="650"/>
      <c r="M787" s="650"/>
      <c r="N787" s="650"/>
    </row>
    <row r="788" spans="4:14">
      <c r="D788" s="295"/>
      <c r="E788" s="650"/>
      <c r="F788" s="295"/>
      <c r="G788" s="296"/>
      <c r="H788" s="296"/>
      <c r="I788" s="296"/>
      <c r="J788" s="650"/>
      <c r="K788" s="650"/>
      <c r="L788" s="650"/>
      <c r="M788" s="650"/>
      <c r="N788" s="650"/>
    </row>
    <row r="789" spans="4:14">
      <c r="D789" s="295"/>
      <c r="E789" s="650"/>
      <c r="F789" s="295"/>
      <c r="G789" s="296"/>
      <c r="H789" s="296"/>
      <c r="I789" s="296"/>
      <c r="J789" s="650"/>
      <c r="K789" s="650"/>
      <c r="L789" s="650"/>
      <c r="M789" s="650"/>
      <c r="N789" s="650"/>
    </row>
    <row r="790" spans="4:14">
      <c r="D790" s="295"/>
      <c r="E790" s="650"/>
      <c r="F790" s="295"/>
      <c r="G790" s="296"/>
      <c r="H790" s="296"/>
      <c r="I790" s="296"/>
      <c r="J790" s="650"/>
      <c r="K790" s="650"/>
      <c r="L790" s="650"/>
      <c r="M790" s="650"/>
      <c r="N790" s="650"/>
    </row>
    <row r="791" spans="4:14">
      <c r="D791" s="295"/>
      <c r="E791" s="650"/>
      <c r="F791" s="295"/>
      <c r="G791" s="296"/>
      <c r="H791" s="296"/>
      <c r="I791" s="296"/>
      <c r="J791" s="650"/>
      <c r="K791" s="650"/>
      <c r="L791" s="650"/>
      <c r="M791" s="650"/>
      <c r="N791" s="650"/>
    </row>
    <row r="792" spans="4:14">
      <c r="D792" s="295"/>
      <c r="E792" s="650"/>
      <c r="F792" s="295"/>
      <c r="G792" s="296"/>
      <c r="H792" s="296"/>
      <c r="I792" s="296"/>
      <c r="J792" s="650"/>
      <c r="K792" s="650"/>
      <c r="L792" s="650"/>
      <c r="M792" s="650"/>
      <c r="N792" s="650"/>
    </row>
    <row r="793" spans="4:14">
      <c r="D793" s="295"/>
      <c r="E793" s="650"/>
      <c r="F793" s="295"/>
      <c r="G793" s="296"/>
      <c r="H793" s="296"/>
      <c r="I793" s="296"/>
      <c r="J793" s="650"/>
      <c r="K793" s="650"/>
      <c r="L793" s="650"/>
      <c r="M793" s="650"/>
      <c r="N793" s="650"/>
    </row>
    <row r="794" spans="4:14">
      <c r="D794" s="295"/>
      <c r="E794" s="650"/>
      <c r="F794" s="295"/>
      <c r="G794" s="296"/>
      <c r="H794" s="296"/>
      <c r="I794" s="296"/>
      <c r="J794" s="650"/>
      <c r="K794" s="650"/>
      <c r="L794" s="650"/>
      <c r="M794" s="650"/>
      <c r="N794" s="650"/>
    </row>
    <row r="795" spans="4:14">
      <c r="D795" s="295"/>
      <c r="E795" s="650"/>
      <c r="F795" s="295"/>
      <c r="G795" s="296"/>
      <c r="H795" s="296"/>
      <c r="I795" s="296"/>
      <c r="J795" s="650"/>
      <c r="K795" s="650"/>
      <c r="L795" s="650"/>
      <c r="M795" s="650"/>
      <c r="N795" s="650"/>
    </row>
    <row r="796" spans="4:14">
      <c r="D796" s="295"/>
      <c r="E796" s="650"/>
      <c r="F796" s="295"/>
      <c r="G796" s="296"/>
      <c r="H796" s="296"/>
      <c r="I796" s="296"/>
      <c r="J796" s="650"/>
      <c r="K796" s="650"/>
      <c r="L796" s="650"/>
      <c r="M796" s="650"/>
      <c r="N796" s="650"/>
    </row>
    <row r="797" spans="4:14">
      <c r="D797" s="295"/>
      <c r="E797" s="650"/>
      <c r="F797" s="295"/>
      <c r="G797" s="296"/>
      <c r="H797" s="296"/>
      <c r="I797" s="296"/>
      <c r="J797" s="650"/>
      <c r="K797" s="650"/>
      <c r="L797" s="650"/>
      <c r="M797" s="650"/>
      <c r="N797" s="650"/>
    </row>
    <row r="798" spans="4:14">
      <c r="D798" s="295"/>
      <c r="E798" s="650"/>
      <c r="F798" s="295"/>
      <c r="G798" s="296"/>
      <c r="H798" s="296"/>
      <c r="I798" s="296"/>
      <c r="J798" s="650"/>
      <c r="K798" s="650"/>
      <c r="L798" s="650"/>
      <c r="M798" s="650"/>
      <c r="N798" s="650"/>
    </row>
    <row r="799" spans="4:14">
      <c r="D799" s="295"/>
      <c r="E799" s="650"/>
      <c r="F799" s="295"/>
      <c r="G799" s="296"/>
      <c r="H799" s="296"/>
      <c r="I799" s="296"/>
      <c r="J799" s="650"/>
      <c r="K799" s="650"/>
      <c r="L799" s="650"/>
      <c r="M799" s="650"/>
      <c r="N799" s="650"/>
    </row>
    <row r="800" spans="4:14">
      <c r="D800" s="295"/>
      <c r="E800" s="650"/>
      <c r="F800" s="295"/>
      <c r="G800" s="296"/>
      <c r="H800" s="296"/>
      <c r="I800" s="296"/>
      <c r="J800" s="650"/>
      <c r="K800" s="650"/>
      <c r="L800" s="650"/>
      <c r="M800" s="650"/>
      <c r="N800" s="650"/>
    </row>
    <row r="801" spans="4:14">
      <c r="D801" s="295"/>
      <c r="E801" s="650"/>
      <c r="F801" s="295"/>
      <c r="G801" s="296"/>
      <c r="H801" s="296"/>
      <c r="I801" s="296"/>
      <c r="J801" s="650"/>
      <c r="K801" s="650"/>
      <c r="L801" s="650"/>
      <c r="M801" s="650"/>
      <c r="N801" s="650"/>
    </row>
    <row r="802" spans="4:14">
      <c r="D802" s="295"/>
      <c r="E802" s="650"/>
      <c r="F802" s="295"/>
      <c r="G802" s="296"/>
      <c r="H802" s="296"/>
      <c r="I802" s="296"/>
      <c r="J802" s="650"/>
      <c r="K802" s="650"/>
      <c r="L802" s="650"/>
      <c r="M802" s="650"/>
      <c r="N802" s="650"/>
    </row>
    <row r="803" spans="4:14">
      <c r="D803" s="295"/>
      <c r="E803" s="650"/>
      <c r="F803" s="295"/>
      <c r="G803" s="296"/>
      <c r="H803" s="296"/>
      <c r="I803" s="296"/>
      <c r="J803" s="650"/>
      <c r="K803" s="650"/>
      <c r="L803" s="650"/>
      <c r="M803" s="650"/>
      <c r="N803" s="650"/>
    </row>
    <row r="804" spans="4:14">
      <c r="D804" s="295"/>
      <c r="E804" s="650"/>
      <c r="F804" s="295"/>
      <c r="G804" s="296"/>
      <c r="H804" s="296"/>
      <c r="I804" s="296"/>
      <c r="J804" s="650"/>
      <c r="K804" s="650"/>
      <c r="L804" s="650"/>
      <c r="M804" s="650"/>
      <c r="N804" s="650"/>
    </row>
    <row r="805" spans="4:14">
      <c r="D805" s="295"/>
      <c r="E805" s="650"/>
      <c r="F805" s="295"/>
      <c r="G805" s="296"/>
      <c r="H805" s="296"/>
      <c r="I805" s="296"/>
      <c r="J805" s="650"/>
      <c r="K805" s="650"/>
      <c r="L805" s="650"/>
      <c r="M805" s="650"/>
      <c r="N805" s="650"/>
    </row>
    <row r="806" spans="4:14">
      <c r="D806" s="295"/>
      <c r="E806" s="650"/>
      <c r="F806" s="295"/>
      <c r="G806" s="296"/>
      <c r="H806" s="296"/>
      <c r="I806" s="296"/>
      <c r="J806" s="650"/>
      <c r="K806" s="650"/>
      <c r="L806" s="650"/>
      <c r="M806" s="650"/>
      <c r="N806" s="650"/>
    </row>
    <row r="807" spans="4:14">
      <c r="D807" s="295"/>
      <c r="E807" s="650"/>
      <c r="F807" s="295"/>
      <c r="G807" s="296"/>
      <c r="H807" s="296"/>
      <c r="I807" s="296"/>
      <c r="J807" s="650"/>
      <c r="K807" s="650"/>
      <c r="L807" s="650"/>
      <c r="M807" s="650"/>
      <c r="N807" s="650"/>
    </row>
    <row r="808" spans="4:14">
      <c r="D808" s="295"/>
      <c r="E808" s="650"/>
      <c r="F808" s="295"/>
      <c r="G808" s="296"/>
      <c r="H808" s="296"/>
      <c r="I808" s="296"/>
      <c r="J808" s="650"/>
      <c r="K808" s="650"/>
      <c r="L808" s="650"/>
      <c r="M808" s="650"/>
      <c r="N808" s="650"/>
    </row>
    <row r="809" spans="4:14">
      <c r="D809" s="295"/>
      <c r="E809" s="650"/>
      <c r="F809" s="295"/>
      <c r="G809" s="296"/>
      <c r="H809" s="296"/>
      <c r="I809" s="296"/>
      <c r="J809" s="650"/>
      <c r="K809" s="650"/>
      <c r="L809" s="650"/>
      <c r="M809" s="650"/>
      <c r="N809" s="650"/>
    </row>
    <row r="810" spans="4:14">
      <c r="D810" s="295"/>
      <c r="E810" s="650"/>
      <c r="F810" s="295"/>
      <c r="G810" s="296"/>
      <c r="H810" s="296"/>
      <c r="I810" s="296"/>
      <c r="J810" s="650"/>
      <c r="K810" s="650"/>
      <c r="L810" s="650"/>
      <c r="M810" s="650"/>
      <c r="N810" s="650"/>
    </row>
    <row r="811" spans="4:14">
      <c r="D811" s="295"/>
      <c r="E811" s="650"/>
      <c r="F811" s="295"/>
      <c r="G811" s="296"/>
      <c r="H811" s="296"/>
      <c r="I811" s="296"/>
      <c r="J811" s="650"/>
      <c r="K811" s="650"/>
      <c r="L811" s="650"/>
      <c r="M811" s="650"/>
      <c r="N811" s="650"/>
    </row>
    <row r="812" spans="4:14">
      <c r="D812" s="295"/>
      <c r="E812" s="650"/>
      <c r="F812" s="295"/>
      <c r="G812" s="296"/>
      <c r="H812" s="296"/>
      <c r="I812" s="296"/>
      <c r="J812" s="650"/>
      <c r="K812" s="650"/>
      <c r="L812" s="650"/>
      <c r="M812" s="650"/>
      <c r="N812" s="650"/>
    </row>
    <row r="813" spans="4:14">
      <c r="D813" s="295"/>
      <c r="E813" s="650"/>
      <c r="F813" s="295"/>
      <c r="G813" s="296"/>
      <c r="H813" s="296"/>
      <c r="I813" s="296"/>
      <c r="J813" s="650"/>
      <c r="K813" s="650"/>
      <c r="L813" s="650"/>
      <c r="M813" s="650"/>
      <c r="N813" s="650"/>
    </row>
    <row r="814" spans="4:14">
      <c r="D814" s="295"/>
      <c r="E814" s="650"/>
      <c r="F814" s="295"/>
      <c r="G814" s="296"/>
      <c r="H814" s="296"/>
      <c r="I814" s="296"/>
      <c r="J814" s="650"/>
      <c r="K814" s="650"/>
      <c r="L814" s="650"/>
      <c r="M814" s="650"/>
      <c r="N814" s="650"/>
    </row>
    <row r="815" spans="4:14">
      <c r="D815" s="295"/>
      <c r="E815" s="650"/>
      <c r="F815" s="295"/>
      <c r="G815" s="296"/>
      <c r="H815" s="296"/>
      <c r="I815" s="296"/>
      <c r="J815" s="650"/>
      <c r="K815" s="650"/>
      <c r="L815" s="650"/>
      <c r="M815" s="650"/>
      <c r="N815" s="650"/>
    </row>
    <row r="816" spans="4:14">
      <c r="D816" s="295"/>
      <c r="E816" s="650"/>
      <c r="F816" s="295"/>
      <c r="G816" s="296"/>
      <c r="H816" s="296"/>
      <c r="I816" s="296"/>
      <c r="J816" s="650"/>
      <c r="K816" s="650"/>
      <c r="L816" s="650"/>
      <c r="M816" s="650"/>
      <c r="N816" s="650"/>
    </row>
    <row r="817" spans="4:14">
      <c r="D817" s="295"/>
      <c r="E817" s="650"/>
      <c r="F817" s="295"/>
      <c r="G817" s="296"/>
      <c r="H817" s="296"/>
      <c r="I817" s="296"/>
      <c r="J817" s="650"/>
      <c r="K817" s="650"/>
      <c r="L817" s="650"/>
      <c r="M817" s="650"/>
      <c r="N817" s="650"/>
    </row>
    <row r="818" spans="4:14">
      <c r="D818" s="295"/>
      <c r="E818" s="650"/>
      <c r="F818" s="295"/>
      <c r="G818" s="296"/>
      <c r="H818" s="296"/>
      <c r="I818" s="296"/>
      <c r="J818" s="650"/>
      <c r="K818" s="650"/>
      <c r="L818" s="650"/>
      <c r="M818" s="650"/>
      <c r="N818" s="650"/>
    </row>
    <row r="819" spans="4:14">
      <c r="D819" s="295"/>
      <c r="E819" s="650"/>
      <c r="F819" s="295"/>
      <c r="G819" s="296"/>
      <c r="H819" s="296"/>
      <c r="I819" s="296"/>
      <c r="J819" s="650"/>
      <c r="K819" s="650"/>
      <c r="L819" s="650"/>
      <c r="M819" s="650"/>
      <c r="N819" s="650"/>
    </row>
    <row r="820" spans="4:14">
      <c r="D820" s="295"/>
      <c r="E820" s="650"/>
      <c r="F820" s="295"/>
      <c r="G820" s="296"/>
      <c r="H820" s="296"/>
      <c r="I820" s="296"/>
      <c r="J820" s="650"/>
      <c r="K820" s="650"/>
      <c r="L820" s="650"/>
      <c r="M820" s="650"/>
      <c r="N820" s="650"/>
    </row>
    <row r="821" spans="4:14">
      <c r="D821" s="295"/>
      <c r="E821" s="650"/>
      <c r="F821" s="295"/>
      <c r="G821" s="296"/>
      <c r="H821" s="296"/>
      <c r="I821" s="296"/>
      <c r="J821" s="650"/>
      <c r="K821" s="650"/>
      <c r="L821" s="650"/>
      <c r="M821" s="650"/>
      <c r="N821" s="650"/>
    </row>
    <row r="822" spans="4:14">
      <c r="D822" s="295"/>
      <c r="E822" s="650"/>
      <c r="F822" s="295"/>
      <c r="G822" s="296"/>
      <c r="H822" s="296"/>
      <c r="I822" s="296"/>
      <c r="J822" s="650"/>
      <c r="K822" s="650"/>
      <c r="L822" s="650"/>
      <c r="M822" s="650"/>
      <c r="N822" s="650"/>
    </row>
    <row r="823" spans="4:14">
      <c r="D823" s="295"/>
      <c r="E823" s="650"/>
      <c r="F823" s="295"/>
      <c r="G823" s="296"/>
      <c r="H823" s="296"/>
      <c r="I823" s="296"/>
      <c r="J823" s="650"/>
      <c r="K823" s="650"/>
      <c r="L823" s="650"/>
      <c r="M823" s="650"/>
      <c r="N823" s="650"/>
    </row>
    <row r="824" spans="4:14">
      <c r="D824" s="295"/>
      <c r="E824" s="650"/>
      <c r="F824" s="295"/>
      <c r="G824" s="296"/>
      <c r="H824" s="296"/>
      <c r="I824" s="296"/>
      <c r="J824" s="650"/>
      <c r="K824" s="650"/>
      <c r="L824" s="650"/>
      <c r="M824" s="650"/>
      <c r="N824" s="650"/>
    </row>
    <row r="825" spans="4:14">
      <c r="D825" s="295"/>
      <c r="E825" s="650"/>
      <c r="F825" s="295"/>
      <c r="G825" s="296"/>
      <c r="H825" s="296"/>
      <c r="I825" s="296"/>
      <c r="J825" s="650"/>
      <c r="K825" s="650"/>
      <c r="L825" s="650"/>
      <c r="M825" s="650"/>
      <c r="N825" s="650"/>
    </row>
    <row r="826" spans="4:14">
      <c r="D826" s="295"/>
      <c r="E826" s="650"/>
      <c r="F826" s="295"/>
      <c r="G826" s="296"/>
      <c r="H826" s="296"/>
      <c r="I826" s="296"/>
      <c r="J826" s="650"/>
      <c r="K826" s="650"/>
      <c r="L826" s="650"/>
      <c r="M826" s="650"/>
      <c r="N826" s="650"/>
    </row>
    <row r="827" spans="4:14">
      <c r="D827" s="295"/>
      <c r="E827" s="650"/>
      <c r="F827" s="295"/>
      <c r="G827" s="296"/>
      <c r="H827" s="296"/>
      <c r="I827" s="296"/>
      <c r="J827" s="650"/>
      <c r="K827" s="650"/>
      <c r="L827" s="650"/>
      <c r="M827" s="650"/>
      <c r="N827" s="650"/>
    </row>
    <row r="828" spans="4:14">
      <c r="D828" s="295"/>
      <c r="E828" s="650"/>
      <c r="F828" s="295"/>
      <c r="G828" s="296"/>
      <c r="H828" s="296"/>
      <c r="I828" s="296"/>
      <c r="J828" s="650"/>
      <c r="K828" s="650"/>
      <c r="L828" s="650"/>
      <c r="M828" s="650"/>
      <c r="N828" s="650"/>
    </row>
    <row r="829" spans="4:14">
      <c r="D829" s="295"/>
      <c r="E829" s="650"/>
      <c r="F829" s="295"/>
      <c r="G829" s="296"/>
      <c r="H829" s="296"/>
      <c r="I829" s="296"/>
      <c r="J829" s="650"/>
      <c r="K829" s="650"/>
      <c r="L829" s="650"/>
      <c r="M829" s="650"/>
      <c r="N829" s="650"/>
    </row>
    <row r="830" spans="4:14">
      <c r="D830" s="295"/>
      <c r="E830" s="650"/>
      <c r="F830" s="295"/>
      <c r="G830" s="296"/>
      <c r="H830" s="296"/>
      <c r="I830" s="296"/>
      <c r="J830" s="650"/>
      <c r="K830" s="650"/>
      <c r="L830" s="650"/>
      <c r="M830" s="650"/>
      <c r="N830" s="650"/>
    </row>
    <row r="831" spans="4:14">
      <c r="D831" s="295"/>
      <c r="E831" s="650"/>
      <c r="F831" s="295"/>
      <c r="G831" s="296"/>
      <c r="H831" s="296"/>
      <c r="I831" s="296"/>
      <c r="J831" s="650"/>
      <c r="K831" s="650"/>
      <c r="L831" s="650"/>
      <c r="M831" s="650"/>
      <c r="N831" s="650"/>
    </row>
    <row r="832" spans="4:14">
      <c r="D832" s="295"/>
      <c r="E832" s="650"/>
      <c r="F832" s="295"/>
      <c r="G832" s="296"/>
      <c r="H832" s="296"/>
      <c r="I832" s="296"/>
      <c r="J832" s="650"/>
      <c r="K832" s="650"/>
      <c r="L832" s="650"/>
      <c r="M832" s="650"/>
      <c r="N832" s="650"/>
    </row>
    <row r="833" spans="4:14">
      <c r="D833" s="295"/>
      <c r="E833" s="650"/>
      <c r="F833" s="295"/>
      <c r="G833" s="296"/>
      <c r="H833" s="296"/>
      <c r="I833" s="296"/>
      <c r="J833" s="650"/>
      <c r="K833" s="650"/>
      <c r="L833" s="650"/>
      <c r="M833" s="650"/>
      <c r="N833" s="650"/>
    </row>
    <row r="834" spans="4:14">
      <c r="D834" s="295"/>
      <c r="E834" s="650"/>
      <c r="F834" s="295"/>
      <c r="G834" s="296"/>
      <c r="H834" s="296"/>
      <c r="I834" s="296"/>
      <c r="J834" s="650"/>
      <c r="K834" s="650"/>
      <c r="L834" s="650"/>
      <c r="M834" s="650"/>
      <c r="N834" s="650"/>
    </row>
    <row r="835" spans="4:14">
      <c r="D835" s="295"/>
      <c r="E835" s="650"/>
      <c r="F835" s="295"/>
      <c r="G835" s="296"/>
      <c r="H835" s="296"/>
      <c r="I835" s="296"/>
      <c r="J835" s="650"/>
      <c r="K835" s="650"/>
      <c r="L835" s="650"/>
      <c r="M835" s="650"/>
      <c r="N835" s="650"/>
    </row>
    <row r="836" spans="4:14">
      <c r="D836" s="295"/>
      <c r="E836" s="650"/>
      <c r="F836" s="295"/>
      <c r="G836" s="296"/>
      <c r="H836" s="296"/>
      <c r="I836" s="296"/>
      <c r="J836" s="650"/>
      <c r="K836" s="650"/>
      <c r="L836" s="650"/>
      <c r="M836" s="650"/>
      <c r="N836" s="650"/>
    </row>
    <row r="837" spans="4:14">
      <c r="D837" s="295"/>
      <c r="E837" s="650"/>
      <c r="F837" s="295"/>
      <c r="G837" s="296"/>
      <c r="H837" s="296"/>
      <c r="I837" s="296"/>
      <c r="J837" s="650"/>
      <c r="K837" s="650"/>
      <c r="L837" s="650"/>
      <c r="M837" s="650"/>
      <c r="N837" s="650"/>
    </row>
    <row r="838" spans="4:14">
      <c r="D838" s="295"/>
      <c r="E838" s="650"/>
      <c r="F838" s="295"/>
      <c r="G838" s="296"/>
      <c r="H838" s="296"/>
      <c r="I838" s="296"/>
      <c r="J838" s="650"/>
      <c r="K838" s="650"/>
      <c r="L838" s="650"/>
      <c r="M838" s="650"/>
      <c r="N838" s="650"/>
    </row>
    <row r="839" spans="4:14">
      <c r="D839" s="295"/>
      <c r="E839" s="650"/>
      <c r="F839" s="295"/>
      <c r="G839" s="296"/>
      <c r="H839" s="296"/>
      <c r="I839" s="296"/>
      <c r="J839" s="650"/>
      <c r="K839" s="650"/>
      <c r="L839" s="650"/>
      <c r="M839" s="650"/>
      <c r="N839" s="650"/>
    </row>
    <row r="840" spans="4:14">
      <c r="D840" s="295"/>
      <c r="E840" s="650"/>
      <c r="F840" s="295"/>
      <c r="G840" s="296"/>
      <c r="H840" s="296"/>
      <c r="I840" s="296"/>
      <c r="J840" s="650"/>
      <c r="K840" s="650"/>
      <c r="L840" s="650"/>
      <c r="M840" s="650"/>
      <c r="N840" s="650"/>
    </row>
    <row r="841" spans="4:14">
      <c r="D841" s="295"/>
      <c r="E841" s="650"/>
      <c r="F841" s="295"/>
      <c r="G841" s="296"/>
      <c r="H841" s="296"/>
      <c r="I841" s="296"/>
      <c r="J841" s="650"/>
      <c r="K841" s="650"/>
      <c r="L841" s="650"/>
      <c r="M841" s="650"/>
      <c r="N841" s="650"/>
    </row>
    <row r="842" spans="4:14">
      <c r="D842" s="295"/>
      <c r="E842" s="650"/>
      <c r="F842" s="295"/>
      <c r="G842" s="296"/>
      <c r="H842" s="296"/>
      <c r="I842" s="296"/>
      <c r="J842" s="650"/>
      <c r="K842" s="650"/>
      <c r="L842" s="650"/>
      <c r="M842" s="650"/>
      <c r="N842" s="650"/>
    </row>
    <row r="843" spans="4:14">
      <c r="D843" s="295"/>
      <c r="E843" s="650"/>
      <c r="F843" s="295"/>
      <c r="G843" s="296"/>
      <c r="H843" s="296"/>
      <c r="I843" s="296"/>
      <c r="J843" s="650"/>
      <c r="K843" s="650"/>
      <c r="L843" s="650"/>
      <c r="M843" s="650"/>
      <c r="N843" s="650"/>
    </row>
    <row r="844" spans="4:14">
      <c r="D844" s="295"/>
      <c r="E844" s="650"/>
      <c r="F844" s="295"/>
      <c r="G844" s="296"/>
      <c r="H844" s="296"/>
      <c r="I844" s="296"/>
      <c r="J844" s="650"/>
      <c r="K844" s="650"/>
      <c r="L844" s="650"/>
      <c r="M844" s="650"/>
      <c r="N844" s="650"/>
    </row>
    <row r="845" spans="4:14">
      <c r="D845" s="295"/>
      <c r="E845" s="650"/>
      <c r="F845" s="295"/>
      <c r="G845" s="296"/>
      <c r="H845" s="296"/>
      <c r="I845" s="296"/>
      <c r="J845" s="650"/>
      <c r="K845" s="650"/>
      <c r="L845" s="650"/>
      <c r="M845" s="650"/>
      <c r="N845" s="650"/>
    </row>
    <row r="846" spans="4:14">
      <c r="D846" s="295"/>
      <c r="E846" s="650"/>
      <c r="F846" s="295"/>
      <c r="G846" s="296"/>
      <c r="H846" s="296"/>
      <c r="I846" s="296"/>
      <c r="J846" s="650"/>
      <c r="K846" s="650"/>
      <c r="L846" s="650"/>
      <c r="M846" s="650"/>
      <c r="N846" s="650"/>
    </row>
    <row r="847" spans="4:14">
      <c r="D847" s="295"/>
      <c r="E847" s="650"/>
      <c r="F847" s="295"/>
      <c r="G847" s="296"/>
      <c r="H847" s="296"/>
      <c r="I847" s="296"/>
      <c r="J847" s="650"/>
      <c r="K847" s="650"/>
      <c r="L847" s="650"/>
      <c r="M847" s="650"/>
      <c r="N847" s="650"/>
    </row>
    <row r="848" spans="4:14">
      <c r="D848" s="295"/>
      <c r="E848" s="650"/>
      <c r="F848" s="295"/>
      <c r="G848" s="296"/>
      <c r="H848" s="296"/>
      <c r="I848" s="296"/>
      <c r="J848" s="650"/>
      <c r="K848" s="650"/>
      <c r="L848" s="650"/>
      <c r="M848" s="650"/>
      <c r="N848" s="650"/>
    </row>
    <row r="849" spans="4:14">
      <c r="D849" s="295"/>
      <c r="E849" s="650"/>
      <c r="F849" s="295"/>
      <c r="G849" s="296"/>
      <c r="H849" s="296"/>
      <c r="I849" s="296"/>
      <c r="J849" s="650"/>
      <c r="K849" s="650"/>
      <c r="L849" s="650"/>
      <c r="M849" s="650"/>
      <c r="N849" s="650"/>
    </row>
    <row r="850" spans="4:14">
      <c r="D850" s="295"/>
      <c r="E850" s="650"/>
      <c r="F850" s="295"/>
      <c r="G850" s="296"/>
      <c r="H850" s="296"/>
      <c r="I850" s="296"/>
      <c r="J850" s="650"/>
      <c r="K850" s="650"/>
      <c r="L850" s="650"/>
      <c r="M850" s="650"/>
      <c r="N850" s="650"/>
    </row>
    <row r="851" spans="4:14">
      <c r="D851" s="295"/>
      <c r="E851" s="650"/>
      <c r="F851" s="295"/>
      <c r="G851" s="296"/>
      <c r="H851" s="296"/>
      <c r="I851" s="296"/>
      <c r="J851" s="650"/>
      <c r="K851" s="650"/>
      <c r="L851" s="650"/>
      <c r="M851" s="650"/>
      <c r="N851" s="650"/>
    </row>
    <row r="852" spans="4:14">
      <c r="D852" s="295"/>
      <c r="E852" s="650"/>
      <c r="F852" s="295"/>
      <c r="G852" s="296"/>
      <c r="H852" s="296"/>
      <c r="I852" s="296"/>
      <c r="J852" s="650"/>
      <c r="K852" s="650"/>
      <c r="L852" s="650"/>
      <c r="M852" s="650"/>
      <c r="N852" s="650"/>
    </row>
    <row r="853" spans="4:14">
      <c r="D853" s="295"/>
      <c r="E853" s="650"/>
      <c r="F853" s="295"/>
      <c r="G853" s="296"/>
      <c r="H853" s="296"/>
      <c r="I853" s="296"/>
      <c r="J853" s="650"/>
      <c r="K853" s="650"/>
      <c r="L853" s="650"/>
      <c r="M853" s="650"/>
      <c r="N853" s="650"/>
    </row>
    <row r="854" spans="4:14">
      <c r="D854" s="295"/>
      <c r="E854" s="650"/>
      <c r="F854" s="295"/>
      <c r="G854" s="296"/>
      <c r="H854" s="296"/>
      <c r="I854" s="296"/>
      <c r="J854" s="650"/>
      <c r="K854" s="650"/>
      <c r="L854" s="650"/>
      <c r="M854" s="650"/>
      <c r="N854" s="650"/>
    </row>
    <row r="855" spans="4:14">
      <c r="D855" s="295"/>
      <c r="E855" s="650"/>
      <c r="F855" s="295"/>
      <c r="G855" s="296"/>
      <c r="H855" s="296"/>
      <c r="I855" s="296"/>
      <c r="J855" s="650"/>
      <c r="K855" s="650"/>
      <c r="L855" s="650"/>
      <c r="M855" s="650"/>
      <c r="N855" s="650"/>
    </row>
    <row r="856" spans="4:14">
      <c r="D856" s="295"/>
      <c r="E856" s="650"/>
      <c r="F856" s="295"/>
      <c r="G856" s="296"/>
      <c r="H856" s="296"/>
      <c r="I856" s="296"/>
      <c r="J856" s="650"/>
      <c r="K856" s="650"/>
      <c r="L856" s="650"/>
      <c r="M856" s="650"/>
      <c r="N856" s="650"/>
    </row>
    <row r="857" spans="4:14">
      <c r="D857" s="295"/>
      <c r="E857" s="650"/>
      <c r="F857" s="295"/>
      <c r="G857" s="296"/>
      <c r="H857" s="296"/>
      <c r="I857" s="296"/>
      <c r="J857" s="650"/>
      <c r="K857" s="650"/>
      <c r="L857" s="650"/>
      <c r="M857" s="650"/>
      <c r="N857" s="650"/>
    </row>
    <row r="858" spans="4:14">
      <c r="D858" s="295"/>
      <c r="E858" s="650"/>
      <c r="F858" s="295"/>
      <c r="G858" s="296"/>
      <c r="H858" s="296"/>
      <c r="I858" s="296"/>
      <c r="J858" s="650"/>
      <c r="K858" s="650"/>
      <c r="L858" s="650"/>
      <c r="M858" s="650"/>
      <c r="N858" s="650"/>
    </row>
    <row r="859" spans="4:14">
      <c r="D859" s="295"/>
      <c r="E859" s="650"/>
      <c r="F859" s="295"/>
      <c r="G859" s="296"/>
      <c r="H859" s="296"/>
      <c r="I859" s="296"/>
      <c r="J859" s="650"/>
      <c r="K859" s="650"/>
      <c r="L859" s="650"/>
      <c r="M859" s="650"/>
      <c r="N859" s="650"/>
    </row>
    <row r="860" spans="4:14">
      <c r="D860" s="295"/>
      <c r="E860" s="650"/>
      <c r="F860" s="295"/>
      <c r="G860" s="296"/>
      <c r="H860" s="296"/>
      <c r="I860" s="296"/>
      <c r="J860" s="650"/>
      <c r="K860" s="650"/>
      <c r="L860" s="650"/>
      <c r="M860" s="650"/>
      <c r="N860" s="650"/>
    </row>
    <row r="861" spans="4:14">
      <c r="D861" s="295"/>
      <c r="E861" s="650"/>
      <c r="F861" s="295"/>
      <c r="G861" s="296"/>
      <c r="H861" s="296"/>
      <c r="I861" s="296"/>
      <c r="J861" s="650"/>
      <c r="K861" s="650"/>
      <c r="L861" s="650"/>
      <c r="M861" s="650"/>
      <c r="N861" s="650"/>
    </row>
    <row r="862" spans="4:14">
      <c r="D862" s="295"/>
      <c r="E862" s="650"/>
      <c r="F862" s="295"/>
      <c r="G862" s="296"/>
      <c r="H862" s="296"/>
      <c r="I862" s="296"/>
      <c r="J862" s="650"/>
      <c r="K862" s="650"/>
      <c r="L862" s="650"/>
      <c r="M862" s="650"/>
      <c r="N862" s="650"/>
    </row>
    <row r="863" spans="4:14">
      <c r="D863" s="295"/>
      <c r="E863" s="650"/>
      <c r="F863" s="295"/>
      <c r="G863" s="296"/>
      <c r="H863" s="296"/>
      <c r="I863" s="296"/>
      <c r="J863" s="650"/>
      <c r="K863" s="650"/>
      <c r="L863" s="650"/>
      <c r="M863" s="650"/>
      <c r="N863" s="650"/>
    </row>
    <row r="864" spans="4:14">
      <c r="D864" s="295"/>
      <c r="E864" s="650"/>
      <c r="F864" s="295"/>
      <c r="G864" s="296"/>
      <c r="H864" s="296"/>
      <c r="I864" s="296"/>
      <c r="J864" s="650"/>
      <c r="K864" s="650"/>
      <c r="L864" s="650"/>
      <c r="M864" s="650"/>
      <c r="N864" s="650"/>
    </row>
    <row r="865" spans="4:14">
      <c r="D865" s="295"/>
      <c r="E865" s="650"/>
      <c r="F865" s="295"/>
      <c r="G865" s="296"/>
      <c r="H865" s="296"/>
      <c r="I865" s="296"/>
      <c r="J865" s="650"/>
      <c r="K865" s="650"/>
      <c r="L865" s="650"/>
      <c r="M865" s="650"/>
      <c r="N865" s="650"/>
    </row>
    <row r="866" spans="4:14">
      <c r="D866" s="295"/>
      <c r="E866" s="650"/>
      <c r="F866" s="295"/>
      <c r="G866" s="296"/>
      <c r="H866" s="296"/>
      <c r="I866" s="296"/>
      <c r="J866" s="650"/>
      <c r="K866" s="650"/>
      <c r="L866" s="650"/>
      <c r="M866" s="650"/>
      <c r="N866" s="650"/>
    </row>
    <row r="867" spans="4:14">
      <c r="D867" s="295"/>
      <c r="E867" s="650"/>
      <c r="F867" s="295"/>
      <c r="G867" s="296"/>
      <c r="H867" s="296"/>
      <c r="I867" s="296"/>
      <c r="J867" s="650"/>
      <c r="K867" s="650"/>
      <c r="L867" s="650"/>
      <c r="M867" s="650"/>
      <c r="N867" s="650"/>
    </row>
    <row r="868" spans="4:14">
      <c r="D868" s="295"/>
      <c r="E868" s="650"/>
      <c r="F868" s="295"/>
      <c r="G868" s="296"/>
      <c r="H868" s="296"/>
      <c r="I868" s="296"/>
      <c r="J868" s="650"/>
      <c r="K868" s="650"/>
      <c r="L868" s="650"/>
      <c r="M868" s="650"/>
      <c r="N868" s="650"/>
    </row>
    <row r="869" spans="4:14">
      <c r="D869" s="295"/>
      <c r="E869" s="650"/>
      <c r="F869" s="295"/>
      <c r="G869" s="296"/>
      <c r="H869" s="296"/>
      <c r="I869" s="296"/>
      <c r="J869" s="650"/>
      <c r="K869" s="650"/>
      <c r="L869" s="650"/>
      <c r="M869" s="650"/>
      <c r="N869" s="650"/>
    </row>
    <row r="870" spans="4:14">
      <c r="D870" s="295"/>
      <c r="E870" s="650"/>
      <c r="F870" s="295"/>
      <c r="G870" s="296"/>
      <c r="H870" s="296"/>
      <c r="I870" s="296"/>
      <c r="J870" s="650"/>
      <c r="K870" s="650"/>
      <c r="L870" s="650"/>
      <c r="M870" s="650"/>
      <c r="N870" s="650"/>
    </row>
    <row r="871" spans="4:14">
      <c r="D871" s="295"/>
      <c r="E871" s="650"/>
      <c r="F871" s="295"/>
      <c r="G871" s="296"/>
      <c r="H871" s="296"/>
      <c r="I871" s="296"/>
      <c r="J871" s="650"/>
      <c r="K871" s="650"/>
      <c r="L871" s="650"/>
      <c r="M871" s="650"/>
      <c r="N871" s="650"/>
    </row>
    <row r="872" spans="4:14">
      <c r="D872" s="295"/>
      <c r="E872" s="650"/>
      <c r="F872" s="295"/>
      <c r="G872" s="296"/>
      <c r="H872" s="296"/>
      <c r="I872" s="296"/>
      <c r="J872" s="650"/>
      <c r="K872" s="650"/>
      <c r="L872" s="650"/>
      <c r="M872" s="650"/>
      <c r="N872" s="650"/>
    </row>
    <row r="873" spans="4:14">
      <c r="D873" s="295"/>
      <c r="E873" s="650"/>
      <c r="F873" s="295"/>
      <c r="G873" s="296"/>
      <c r="H873" s="296"/>
      <c r="I873" s="296"/>
      <c r="J873" s="650"/>
      <c r="K873" s="650"/>
      <c r="L873" s="650"/>
      <c r="M873" s="650"/>
      <c r="N873" s="650"/>
    </row>
    <row r="874" spans="4:14">
      <c r="D874" s="295"/>
      <c r="E874" s="650"/>
      <c r="F874" s="295"/>
      <c r="G874" s="296"/>
      <c r="H874" s="296"/>
      <c r="I874" s="296"/>
      <c r="J874" s="650"/>
      <c r="K874" s="650"/>
      <c r="L874" s="650"/>
      <c r="M874" s="650"/>
      <c r="N874" s="650"/>
    </row>
    <row r="875" spans="4:14">
      <c r="D875" s="295"/>
      <c r="E875" s="650"/>
      <c r="F875" s="295"/>
      <c r="G875" s="296"/>
      <c r="H875" s="296"/>
      <c r="I875" s="296"/>
      <c r="J875" s="650"/>
      <c r="K875" s="650"/>
      <c r="L875" s="650"/>
      <c r="M875" s="650"/>
      <c r="N875" s="650"/>
    </row>
    <row r="876" spans="4:14">
      <c r="D876" s="295"/>
      <c r="E876" s="650"/>
      <c r="F876" s="295"/>
      <c r="G876" s="296"/>
      <c r="H876" s="296"/>
      <c r="I876" s="296"/>
      <c r="J876" s="650"/>
      <c r="K876" s="650"/>
      <c r="L876" s="650"/>
      <c r="M876" s="650"/>
      <c r="N876" s="650"/>
    </row>
    <row r="877" spans="4:14">
      <c r="D877" s="295"/>
      <c r="E877" s="650"/>
      <c r="F877" s="295"/>
      <c r="G877" s="296"/>
      <c r="H877" s="296"/>
      <c r="I877" s="296"/>
      <c r="J877" s="650"/>
      <c r="K877" s="650"/>
      <c r="L877" s="650"/>
      <c r="M877" s="650"/>
      <c r="N877" s="650"/>
    </row>
    <row r="878" spans="4:14">
      <c r="D878" s="295"/>
      <c r="E878" s="650"/>
      <c r="F878" s="295"/>
      <c r="G878" s="296"/>
      <c r="H878" s="296"/>
      <c r="I878" s="296"/>
      <c r="J878" s="650"/>
      <c r="K878" s="650"/>
      <c r="L878" s="650"/>
      <c r="M878" s="650"/>
      <c r="N878" s="650"/>
    </row>
    <row r="879" spans="4:14">
      <c r="D879" s="295"/>
      <c r="E879" s="650"/>
      <c r="F879" s="295"/>
      <c r="G879" s="296"/>
      <c r="H879" s="296"/>
      <c r="I879" s="296"/>
      <c r="J879" s="650"/>
      <c r="K879" s="650"/>
      <c r="L879" s="650"/>
      <c r="M879" s="650"/>
      <c r="N879" s="650"/>
    </row>
    <row r="880" spans="4:14">
      <c r="D880" s="295"/>
      <c r="E880" s="650"/>
      <c r="F880" s="295"/>
      <c r="G880" s="296"/>
      <c r="H880" s="296"/>
      <c r="I880" s="296"/>
      <c r="J880" s="650"/>
      <c r="K880" s="650"/>
      <c r="L880" s="650"/>
      <c r="M880" s="650"/>
      <c r="N880" s="650"/>
    </row>
    <row r="881" spans="4:14">
      <c r="D881" s="295"/>
      <c r="E881" s="650"/>
      <c r="F881" s="295"/>
      <c r="G881" s="296"/>
      <c r="H881" s="296"/>
      <c r="I881" s="296"/>
      <c r="J881" s="650"/>
      <c r="K881" s="650"/>
      <c r="L881" s="650"/>
      <c r="M881" s="650"/>
      <c r="N881" s="650"/>
    </row>
    <row r="882" spans="4:14">
      <c r="D882" s="295"/>
      <c r="E882" s="650"/>
      <c r="F882" s="295"/>
      <c r="G882" s="296"/>
      <c r="H882" s="296"/>
      <c r="I882" s="296"/>
      <c r="J882" s="650"/>
      <c r="K882" s="650"/>
      <c r="L882" s="650"/>
      <c r="M882" s="650"/>
      <c r="N882" s="650"/>
    </row>
    <row r="883" spans="4:14">
      <c r="D883" s="295"/>
      <c r="E883" s="650"/>
      <c r="F883" s="295"/>
      <c r="G883" s="296"/>
      <c r="H883" s="296"/>
      <c r="I883" s="296"/>
      <c r="J883" s="650"/>
      <c r="K883" s="650"/>
      <c r="L883" s="650"/>
      <c r="M883" s="650"/>
      <c r="N883" s="650"/>
    </row>
    <row r="884" spans="4:14">
      <c r="D884" s="295"/>
      <c r="E884" s="650"/>
      <c r="F884" s="295"/>
      <c r="G884" s="296"/>
      <c r="H884" s="296"/>
      <c r="I884" s="296"/>
      <c r="J884" s="650"/>
      <c r="K884" s="650"/>
      <c r="L884" s="650"/>
      <c r="M884" s="650"/>
      <c r="N884" s="650"/>
    </row>
    <row r="885" spans="4:14">
      <c r="D885" s="295"/>
      <c r="E885" s="650"/>
      <c r="F885" s="295"/>
      <c r="G885" s="296"/>
      <c r="H885" s="296"/>
      <c r="I885" s="296"/>
      <c r="J885" s="650"/>
      <c r="K885" s="650"/>
      <c r="L885" s="650"/>
      <c r="M885" s="650"/>
      <c r="N885" s="650"/>
    </row>
    <row r="886" spans="4:14">
      <c r="D886" s="295"/>
      <c r="E886" s="650"/>
      <c r="F886" s="295"/>
      <c r="G886" s="296"/>
      <c r="H886" s="296"/>
      <c r="I886" s="296"/>
      <c r="J886" s="650"/>
      <c r="K886" s="650"/>
      <c r="L886" s="650"/>
      <c r="M886" s="650"/>
      <c r="N886" s="650"/>
    </row>
    <row r="887" spans="4:14">
      <c r="D887" s="295"/>
      <c r="E887" s="650"/>
      <c r="F887" s="295"/>
      <c r="G887" s="296"/>
      <c r="H887" s="296"/>
      <c r="I887" s="296"/>
      <c r="J887" s="650"/>
      <c r="K887" s="650"/>
      <c r="L887" s="650"/>
      <c r="M887" s="650"/>
      <c r="N887" s="650"/>
    </row>
    <row r="888" spans="4:14">
      <c r="D888" s="295"/>
      <c r="E888" s="650"/>
      <c r="F888" s="295"/>
      <c r="G888" s="296"/>
      <c r="H888" s="296"/>
      <c r="I888" s="296"/>
      <c r="J888" s="650"/>
      <c r="K888" s="650"/>
      <c r="L888" s="650"/>
      <c r="M888" s="650"/>
      <c r="N888" s="650"/>
    </row>
    <row r="889" spans="4:14">
      <c r="D889" s="295"/>
      <c r="E889" s="650"/>
      <c r="F889" s="295"/>
      <c r="G889" s="296"/>
      <c r="H889" s="296"/>
      <c r="I889" s="296"/>
      <c r="J889" s="650"/>
      <c r="K889" s="650"/>
      <c r="L889" s="650"/>
      <c r="M889" s="650"/>
      <c r="N889" s="650"/>
    </row>
    <row r="890" spans="4:14">
      <c r="D890" s="295"/>
      <c r="E890" s="650"/>
      <c r="F890" s="295"/>
      <c r="G890" s="296"/>
      <c r="H890" s="296"/>
      <c r="I890" s="296"/>
      <c r="J890" s="650"/>
      <c r="K890" s="650"/>
      <c r="L890" s="650"/>
      <c r="M890" s="650"/>
      <c r="N890" s="650"/>
    </row>
    <row r="891" spans="4:14">
      <c r="D891" s="295"/>
      <c r="E891" s="650"/>
      <c r="F891" s="295"/>
      <c r="G891" s="296"/>
      <c r="H891" s="296"/>
      <c r="I891" s="296"/>
      <c r="J891" s="650"/>
      <c r="K891" s="650"/>
      <c r="L891" s="650"/>
      <c r="M891" s="650"/>
      <c r="N891" s="650"/>
    </row>
    <row r="892" spans="4:14">
      <c r="D892" s="295"/>
      <c r="E892" s="650"/>
      <c r="F892" s="295"/>
      <c r="G892" s="296"/>
      <c r="H892" s="296"/>
      <c r="I892" s="296"/>
      <c r="J892" s="650"/>
      <c r="K892" s="650"/>
      <c r="L892" s="650"/>
      <c r="M892" s="650"/>
      <c r="N892" s="650"/>
    </row>
    <row r="893" spans="4:14">
      <c r="D893" s="295"/>
      <c r="E893" s="650"/>
      <c r="F893" s="295"/>
      <c r="G893" s="296"/>
      <c r="H893" s="296"/>
      <c r="I893" s="296"/>
      <c r="J893" s="650"/>
      <c r="K893" s="650"/>
      <c r="L893" s="650"/>
      <c r="M893" s="650"/>
      <c r="N893" s="650"/>
    </row>
    <row r="894" spans="4:14">
      <c r="D894" s="295"/>
      <c r="E894" s="650"/>
      <c r="F894" s="295"/>
      <c r="G894" s="296"/>
      <c r="H894" s="296"/>
      <c r="I894" s="296"/>
      <c r="J894" s="650"/>
      <c r="K894" s="650"/>
      <c r="L894" s="650"/>
      <c r="M894" s="650"/>
      <c r="N894" s="650"/>
    </row>
    <row r="895" spans="4:14">
      <c r="D895" s="295"/>
      <c r="E895" s="650"/>
      <c r="F895" s="295"/>
      <c r="G895" s="296"/>
      <c r="H895" s="296"/>
      <c r="I895" s="296"/>
      <c r="J895" s="650"/>
      <c r="K895" s="650"/>
      <c r="L895" s="650"/>
      <c r="M895" s="650"/>
      <c r="N895" s="650"/>
    </row>
    <row r="896" spans="4:14">
      <c r="D896" s="295"/>
      <c r="E896" s="650"/>
      <c r="F896" s="295"/>
      <c r="G896" s="296"/>
      <c r="H896" s="296"/>
      <c r="I896" s="296"/>
      <c r="J896" s="650"/>
      <c r="K896" s="650"/>
      <c r="L896" s="650"/>
      <c r="M896" s="650"/>
      <c r="N896" s="650"/>
    </row>
    <row r="897" spans="4:14">
      <c r="D897" s="295"/>
      <c r="E897" s="650"/>
      <c r="F897" s="295"/>
      <c r="G897" s="296"/>
      <c r="H897" s="296"/>
      <c r="I897" s="296"/>
      <c r="J897" s="650"/>
      <c r="K897" s="650"/>
      <c r="L897" s="650"/>
      <c r="M897" s="650"/>
      <c r="N897" s="650"/>
    </row>
    <row r="898" spans="4:14">
      <c r="D898" s="295"/>
      <c r="E898" s="650"/>
      <c r="F898" s="295"/>
      <c r="G898" s="296"/>
      <c r="H898" s="296"/>
      <c r="I898" s="296"/>
      <c r="J898" s="650"/>
      <c r="K898" s="650"/>
      <c r="L898" s="650"/>
      <c r="M898" s="650"/>
      <c r="N898" s="650"/>
    </row>
    <row r="899" spans="4:14">
      <c r="D899" s="295"/>
      <c r="E899" s="650"/>
      <c r="F899" s="295"/>
      <c r="G899" s="296"/>
      <c r="H899" s="296"/>
      <c r="I899" s="296"/>
      <c r="J899" s="650"/>
      <c r="K899" s="650"/>
      <c r="L899" s="650"/>
      <c r="M899" s="650"/>
      <c r="N899" s="650"/>
    </row>
    <row r="900" spans="4:14">
      <c r="D900" s="295"/>
      <c r="E900" s="650"/>
      <c r="F900" s="295"/>
      <c r="G900" s="296"/>
      <c r="H900" s="296"/>
      <c r="I900" s="296"/>
      <c r="J900" s="650"/>
      <c r="K900" s="650"/>
      <c r="L900" s="650"/>
      <c r="M900" s="650"/>
      <c r="N900" s="650"/>
    </row>
    <row r="901" spans="4:14">
      <c r="D901" s="295"/>
      <c r="E901" s="650"/>
      <c r="F901" s="295"/>
      <c r="G901" s="296"/>
      <c r="H901" s="296"/>
      <c r="I901" s="296"/>
      <c r="J901" s="650"/>
      <c r="K901" s="650"/>
      <c r="L901" s="650"/>
      <c r="M901" s="650"/>
      <c r="N901" s="650"/>
    </row>
    <row r="902" spans="4:14">
      <c r="D902" s="295"/>
      <c r="E902" s="650"/>
      <c r="F902" s="295"/>
      <c r="G902" s="296"/>
      <c r="H902" s="296"/>
      <c r="I902" s="296"/>
      <c r="J902" s="650"/>
      <c r="K902" s="650"/>
      <c r="L902" s="650"/>
      <c r="M902" s="650"/>
      <c r="N902" s="650"/>
    </row>
    <row r="903" spans="4:14">
      <c r="D903" s="295"/>
      <c r="E903" s="650"/>
      <c r="F903" s="295"/>
      <c r="G903" s="296"/>
      <c r="H903" s="296"/>
      <c r="I903" s="296"/>
      <c r="J903" s="650"/>
      <c r="K903" s="650"/>
      <c r="L903" s="650"/>
      <c r="M903" s="650"/>
      <c r="N903" s="650"/>
    </row>
    <row r="904" spans="4:14">
      <c r="D904" s="295"/>
      <c r="E904" s="650"/>
      <c r="F904" s="295"/>
      <c r="G904" s="296"/>
      <c r="H904" s="296"/>
      <c r="I904" s="296"/>
      <c r="J904" s="650"/>
      <c r="K904" s="650"/>
      <c r="L904" s="650"/>
      <c r="M904" s="650"/>
      <c r="N904" s="650"/>
    </row>
    <row r="905" spans="4:14">
      <c r="D905" s="295"/>
      <c r="E905" s="650"/>
      <c r="F905" s="295"/>
      <c r="G905" s="296"/>
      <c r="H905" s="296"/>
      <c r="I905" s="296"/>
      <c r="J905" s="650"/>
      <c r="K905" s="650"/>
      <c r="L905" s="650"/>
      <c r="M905" s="650"/>
      <c r="N905" s="650"/>
    </row>
    <row r="906" spans="4:14">
      <c r="D906" s="295"/>
      <c r="E906" s="650"/>
      <c r="F906" s="295"/>
      <c r="G906" s="296"/>
      <c r="H906" s="296"/>
      <c r="I906" s="296"/>
      <c r="J906" s="650"/>
      <c r="K906" s="650"/>
      <c r="L906" s="650"/>
      <c r="M906" s="650"/>
      <c r="N906" s="650"/>
    </row>
    <row r="907" spans="4:14">
      <c r="D907" s="295"/>
      <c r="E907" s="650"/>
      <c r="F907" s="295"/>
      <c r="G907" s="296"/>
      <c r="H907" s="296"/>
      <c r="I907" s="296"/>
      <c r="J907" s="650"/>
      <c r="K907" s="650"/>
      <c r="L907" s="650"/>
      <c r="M907" s="650"/>
      <c r="N907" s="650"/>
    </row>
    <row r="908" spans="4:14">
      <c r="D908" s="295"/>
      <c r="E908" s="650"/>
      <c r="F908" s="295"/>
      <c r="G908" s="296"/>
      <c r="H908" s="296"/>
      <c r="I908" s="296"/>
      <c r="J908" s="650"/>
      <c r="K908" s="650"/>
      <c r="L908" s="650"/>
      <c r="M908" s="650"/>
      <c r="N908" s="650"/>
    </row>
    <row r="909" spans="4:14">
      <c r="D909" s="295"/>
      <c r="E909" s="650"/>
      <c r="F909" s="295"/>
      <c r="G909" s="296"/>
      <c r="H909" s="296"/>
      <c r="I909" s="296"/>
      <c r="J909" s="650"/>
      <c r="K909" s="650"/>
      <c r="L909" s="650"/>
      <c r="M909" s="650"/>
      <c r="N909" s="650"/>
    </row>
    <row r="910" spans="4:14">
      <c r="D910" s="295"/>
      <c r="E910" s="650"/>
      <c r="F910" s="295"/>
      <c r="G910" s="296"/>
      <c r="H910" s="296"/>
      <c r="I910" s="296"/>
      <c r="J910" s="650"/>
      <c r="K910" s="650"/>
      <c r="L910" s="650"/>
      <c r="M910" s="650"/>
      <c r="N910" s="650"/>
    </row>
    <row r="911" spans="4:14">
      <c r="D911" s="295"/>
      <c r="E911" s="650"/>
      <c r="F911" s="295"/>
      <c r="G911" s="296"/>
      <c r="H911" s="296"/>
      <c r="I911" s="296"/>
      <c r="J911" s="650"/>
      <c r="K911" s="650"/>
      <c r="L911" s="650"/>
      <c r="M911" s="650"/>
      <c r="N911" s="650"/>
    </row>
    <row r="912" spans="4:14">
      <c r="D912" s="295"/>
      <c r="E912" s="650"/>
      <c r="F912" s="295"/>
      <c r="G912" s="296"/>
      <c r="H912" s="296"/>
      <c r="I912" s="296"/>
      <c r="J912" s="650"/>
      <c r="K912" s="650"/>
      <c r="L912" s="650"/>
      <c r="M912" s="650"/>
      <c r="N912" s="650"/>
    </row>
    <row r="913" spans="4:14">
      <c r="D913" s="295"/>
      <c r="E913" s="650"/>
      <c r="F913" s="295"/>
      <c r="G913" s="296"/>
      <c r="H913" s="296"/>
      <c r="I913" s="296"/>
      <c r="J913" s="650"/>
      <c r="K913" s="650"/>
      <c r="L913" s="650"/>
      <c r="M913" s="650"/>
      <c r="N913" s="650"/>
    </row>
    <row r="914" spans="4:14">
      <c r="D914" s="295"/>
      <c r="E914" s="650"/>
      <c r="F914" s="295"/>
      <c r="G914" s="296"/>
      <c r="H914" s="296"/>
      <c r="I914" s="296"/>
      <c r="J914" s="650"/>
      <c r="K914" s="650"/>
      <c r="L914" s="650"/>
      <c r="M914" s="650"/>
      <c r="N914" s="650"/>
    </row>
    <row r="915" spans="4:14">
      <c r="D915" s="295"/>
      <c r="E915" s="650"/>
      <c r="F915" s="295"/>
      <c r="G915" s="296"/>
      <c r="H915" s="296"/>
      <c r="I915" s="296"/>
      <c r="J915" s="650"/>
      <c r="K915" s="650"/>
      <c r="L915" s="650"/>
      <c r="M915" s="650"/>
      <c r="N915" s="650"/>
    </row>
    <row r="916" spans="4:14">
      <c r="D916" s="295"/>
      <c r="E916" s="650"/>
      <c r="F916" s="295"/>
      <c r="G916" s="296"/>
      <c r="H916" s="296"/>
      <c r="I916" s="296"/>
      <c r="J916" s="650"/>
      <c r="K916" s="650"/>
      <c r="L916" s="650"/>
      <c r="M916" s="650"/>
      <c r="N916" s="650"/>
    </row>
    <row r="917" spans="4:14">
      <c r="D917" s="295"/>
      <c r="E917" s="650"/>
      <c r="F917" s="295"/>
      <c r="G917" s="296"/>
      <c r="H917" s="296"/>
      <c r="I917" s="296"/>
      <c r="J917" s="650"/>
      <c r="K917" s="650"/>
      <c r="L917" s="650"/>
      <c r="M917" s="650"/>
      <c r="N917" s="650"/>
    </row>
    <row r="918" spans="4:14">
      <c r="D918" s="295"/>
      <c r="E918" s="650"/>
      <c r="F918" s="295"/>
      <c r="G918" s="296"/>
      <c r="H918" s="296"/>
      <c r="I918" s="296"/>
      <c r="J918" s="650"/>
      <c r="K918" s="650"/>
      <c r="L918" s="650"/>
      <c r="M918" s="650"/>
      <c r="N918" s="650"/>
    </row>
    <row r="919" spans="4:14">
      <c r="D919" s="295"/>
      <c r="E919" s="650"/>
      <c r="F919" s="295"/>
      <c r="G919" s="296"/>
      <c r="H919" s="296"/>
      <c r="I919" s="296"/>
      <c r="J919" s="650"/>
      <c r="K919" s="650"/>
      <c r="L919" s="650"/>
      <c r="M919" s="650"/>
      <c r="N919" s="650"/>
    </row>
    <row r="920" spans="4:14">
      <c r="D920" s="295"/>
      <c r="E920" s="650"/>
      <c r="F920" s="295"/>
      <c r="G920" s="296"/>
      <c r="H920" s="296"/>
      <c r="I920" s="296"/>
      <c r="J920" s="650"/>
      <c r="K920" s="650"/>
      <c r="L920" s="650"/>
      <c r="M920" s="650"/>
      <c r="N920" s="650"/>
    </row>
    <row r="921" spans="4:14">
      <c r="D921" s="295"/>
      <c r="E921" s="650"/>
      <c r="F921" s="295"/>
      <c r="G921" s="296"/>
      <c r="H921" s="296"/>
      <c r="I921" s="296"/>
      <c r="J921" s="650"/>
      <c r="K921" s="650"/>
      <c r="L921" s="650"/>
      <c r="M921" s="650"/>
      <c r="N921" s="650"/>
    </row>
    <row r="922" spans="4:14">
      <c r="D922" s="295"/>
      <c r="E922" s="650"/>
      <c r="F922" s="295"/>
      <c r="G922" s="296"/>
      <c r="H922" s="296"/>
      <c r="I922" s="296"/>
      <c r="J922" s="650"/>
      <c r="K922" s="650"/>
      <c r="L922" s="650"/>
      <c r="M922" s="650"/>
      <c r="N922" s="650"/>
    </row>
    <row r="923" spans="4:14">
      <c r="D923" s="295"/>
      <c r="E923" s="650"/>
      <c r="F923" s="295"/>
      <c r="G923" s="296"/>
      <c r="H923" s="296"/>
      <c r="I923" s="296"/>
      <c r="J923" s="650"/>
      <c r="K923" s="650"/>
      <c r="L923" s="650"/>
      <c r="M923" s="650"/>
      <c r="N923" s="650"/>
    </row>
    <row r="924" spans="4:14">
      <c r="D924" s="295"/>
      <c r="E924" s="650"/>
      <c r="F924" s="295"/>
      <c r="G924" s="296"/>
      <c r="H924" s="296"/>
      <c r="I924" s="296"/>
      <c r="J924" s="650"/>
      <c r="K924" s="650"/>
      <c r="L924" s="650"/>
      <c r="M924" s="650"/>
      <c r="N924" s="650"/>
    </row>
    <row r="925" spans="4:14">
      <c r="D925" s="295"/>
      <c r="E925" s="650"/>
      <c r="F925" s="295"/>
      <c r="G925" s="296"/>
      <c r="H925" s="296"/>
      <c r="I925" s="296"/>
      <c r="J925" s="650"/>
      <c r="K925" s="650"/>
      <c r="L925" s="650"/>
      <c r="M925" s="650"/>
      <c r="N925" s="650"/>
    </row>
    <row r="926" spans="4:14">
      <c r="D926" s="295"/>
      <c r="E926" s="650"/>
      <c r="F926" s="295"/>
      <c r="G926" s="296"/>
      <c r="H926" s="296"/>
      <c r="I926" s="296"/>
      <c r="J926" s="650"/>
      <c r="K926" s="650"/>
      <c r="L926" s="650"/>
      <c r="M926" s="650"/>
      <c r="N926" s="650"/>
    </row>
    <row r="927" spans="4:14">
      <c r="D927" s="295"/>
      <c r="E927" s="650"/>
      <c r="F927" s="295"/>
      <c r="G927" s="296"/>
      <c r="H927" s="296"/>
      <c r="I927" s="296"/>
      <c r="J927" s="650"/>
      <c r="K927" s="650"/>
      <c r="L927" s="650"/>
      <c r="M927" s="650"/>
      <c r="N927" s="650"/>
    </row>
    <row r="928" spans="4:14">
      <c r="D928" s="295"/>
      <c r="E928" s="650"/>
      <c r="F928" s="295"/>
      <c r="G928" s="296"/>
      <c r="H928" s="296"/>
      <c r="I928" s="296"/>
      <c r="J928" s="650"/>
      <c r="K928" s="650"/>
      <c r="L928" s="650"/>
      <c r="M928" s="650"/>
      <c r="N928" s="650"/>
    </row>
    <row r="929" spans="4:14">
      <c r="D929" s="295"/>
      <c r="E929" s="650"/>
      <c r="F929" s="295"/>
      <c r="G929" s="296"/>
      <c r="H929" s="296"/>
      <c r="I929" s="296"/>
      <c r="J929" s="650"/>
      <c r="K929" s="650"/>
      <c r="L929" s="650"/>
      <c r="M929" s="650"/>
      <c r="N929" s="650"/>
    </row>
    <row r="930" spans="4:14">
      <c r="D930" s="295"/>
      <c r="E930" s="650"/>
      <c r="F930" s="295"/>
      <c r="G930" s="296"/>
      <c r="H930" s="296"/>
      <c r="I930" s="296"/>
      <c r="J930" s="650"/>
      <c r="K930" s="650"/>
      <c r="L930" s="650"/>
      <c r="M930" s="650"/>
      <c r="N930" s="650"/>
    </row>
    <row r="931" spans="4:14">
      <c r="D931" s="295"/>
      <c r="E931" s="650"/>
      <c r="F931" s="295"/>
      <c r="G931" s="296"/>
      <c r="H931" s="296"/>
      <c r="I931" s="296"/>
      <c r="J931" s="650"/>
      <c r="K931" s="650"/>
      <c r="L931" s="650"/>
      <c r="M931" s="650"/>
      <c r="N931" s="650"/>
    </row>
    <row r="932" spans="4:14">
      <c r="D932" s="295"/>
      <c r="E932" s="650"/>
      <c r="F932" s="295"/>
      <c r="G932" s="296"/>
      <c r="H932" s="296"/>
      <c r="I932" s="296"/>
      <c r="J932" s="650"/>
      <c r="K932" s="650"/>
      <c r="L932" s="650"/>
      <c r="M932" s="650"/>
      <c r="N932" s="650"/>
    </row>
    <row r="933" spans="4:14">
      <c r="D933" s="295"/>
      <c r="E933" s="650"/>
      <c r="F933" s="295"/>
      <c r="G933" s="296"/>
      <c r="H933" s="296"/>
      <c r="I933" s="296"/>
      <c r="J933" s="650"/>
      <c r="K933" s="650"/>
      <c r="L933" s="650"/>
      <c r="M933" s="650"/>
      <c r="N933" s="650"/>
    </row>
    <row r="934" spans="4:14">
      <c r="D934" s="295"/>
      <c r="E934" s="650"/>
      <c r="F934" s="295"/>
      <c r="G934" s="296"/>
      <c r="H934" s="296"/>
      <c r="I934" s="296"/>
      <c r="J934" s="650"/>
      <c r="K934" s="650"/>
      <c r="L934" s="650"/>
      <c r="M934" s="650"/>
      <c r="N934" s="650"/>
    </row>
    <row r="935" spans="4:14">
      <c r="D935" s="295"/>
      <c r="E935" s="650"/>
      <c r="F935" s="295"/>
      <c r="G935" s="296"/>
      <c r="H935" s="296"/>
      <c r="I935" s="296"/>
      <c r="J935" s="650"/>
      <c r="K935" s="650"/>
      <c r="L935" s="650"/>
      <c r="M935" s="650"/>
      <c r="N935" s="650"/>
    </row>
    <row r="936" spans="4:14">
      <c r="D936" s="295"/>
      <c r="E936" s="650"/>
      <c r="F936" s="295"/>
      <c r="G936" s="296"/>
      <c r="H936" s="296"/>
      <c r="I936" s="296"/>
      <c r="J936" s="650"/>
      <c r="K936" s="650"/>
      <c r="L936" s="650"/>
      <c r="M936" s="650"/>
      <c r="N936" s="650"/>
    </row>
    <row r="937" spans="4:14">
      <c r="D937" s="295"/>
      <c r="E937" s="650"/>
      <c r="F937" s="295"/>
      <c r="G937" s="296"/>
      <c r="H937" s="296"/>
      <c r="I937" s="296"/>
      <c r="J937" s="650"/>
      <c r="K937" s="650"/>
      <c r="L937" s="650"/>
      <c r="M937" s="650"/>
      <c r="N937" s="650"/>
    </row>
    <row r="938" spans="4:14">
      <c r="D938" s="295"/>
      <c r="E938" s="650"/>
      <c r="F938" s="295"/>
      <c r="G938" s="296"/>
      <c r="H938" s="296"/>
      <c r="I938" s="296"/>
      <c r="J938" s="650"/>
      <c r="K938" s="650"/>
      <c r="L938" s="650"/>
      <c r="M938" s="650"/>
      <c r="N938" s="650"/>
    </row>
    <row r="939" spans="4:14">
      <c r="D939" s="295"/>
      <c r="E939" s="650"/>
      <c r="F939" s="295"/>
      <c r="G939" s="296"/>
      <c r="H939" s="296"/>
      <c r="I939" s="296"/>
      <c r="J939" s="650"/>
      <c r="K939" s="650"/>
      <c r="L939" s="650"/>
      <c r="M939" s="650"/>
      <c r="N939" s="650"/>
    </row>
    <row r="940" spans="4:14">
      <c r="D940" s="295"/>
      <c r="E940" s="650"/>
      <c r="F940" s="295"/>
      <c r="G940" s="296"/>
      <c r="H940" s="296"/>
      <c r="I940" s="296"/>
      <c r="J940" s="650"/>
      <c r="K940" s="650"/>
      <c r="L940" s="650"/>
      <c r="M940" s="650"/>
      <c r="N940" s="650"/>
    </row>
    <row r="941" spans="4:14">
      <c r="D941" s="295"/>
      <c r="E941" s="650"/>
      <c r="F941" s="295"/>
      <c r="G941" s="296"/>
      <c r="H941" s="296"/>
      <c r="I941" s="296"/>
      <c r="J941" s="650"/>
      <c r="K941" s="650"/>
      <c r="L941" s="650"/>
      <c r="M941" s="650"/>
      <c r="N941" s="650"/>
    </row>
    <row r="942" spans="4:14">
      <c r="D942" s="295"/>
      <c r="E942" s="650"/>
      <c r="F942" s="295"/>
      <c r="G942" s="296"/>
      <c r="H942" s="296"/>
      <c r="I942" s="296"/>
      <c r="J942" s="650"/>
      <c r="K942" s="650"/>
      <c r="L942" s="650"/>
      <c r="M942" s="650"/>
      <c r="N942" s="650"/>
    </row>
    <row r="943" spans="4:14">
      <c r="D943" s="295"/>
      <c r="E943" s="650"/>
      <c r="F943" s="295"/>
      <c r="G943" s="296"/>
      <c r="H943" s="296"/>
      <c r="I943" s="296"/>
      <c r="J943" s="650"/>
      <c r="K943" s="650"/>
      <c r="L943" s="650"/>
      <c r="M943" s="650"/>
      <c r="N943" s="650"/>
    </row>
    <row r="944" spans="4:14">
      <c r="D944" s="295"/>
      <c r="E944" s="650"/>
      <c r="F944" s="295"/>
      <c r="G944" s="296"/>
      <c r="H944" s="296"/>
      <c r="I944" s="296"/>
      <c r="J944" s="650"/>
      <c r="K944" s="650"/>
      <c r="L944" s="650"/>
      <c r="M944" s="650"/>
      <c r="N944" s="650"/>
    </row>
    <row r="945" spans="4:14">
      <c r="D945" s="295"/>
      <c r="E945" s="650"/>
      <c r="F945" s="295"/>
      <c r="G945" s="296"/>
      <c r="H945" s="296"/>
      <c r="I945" s="296"/>
      <c r="J945" s="650"/>
      <c r="K945" s="650"/>
      <c r="L945" s="650"/>
      <c r="M945" s="650"/>
      <c r="N945" s="650"/>
    </row>
    <row r="946" spans="4:14">
      <c r="D946" s="295"/>
      <c r="E946" s="650"/>
      <c r="F946" s="295"/>
      <c r="G946" s="296"/>
      <c r="H946" s="296"/>
      <c r="I946" s="296"/>
      <c r="J946" s="650"/>
      <c r="K946" s="650"/>
      <c r="L946" s="650"/>
      <c r="M946" s="650"/>
      <c r="N946" s="650"/>
    </row>
    <row r="947" spans="4:14">
      <c r="D947" s="295"/>
      <c r="E947" s="650"/>
      <c r="F947" s="295"/>
      <c r="G947" s="296"/>
      <c r="H947" s="296"/>
      <c r="I947" s="296"/>
      <c r="J947" s="650"/>
      <c r="K947" s="650"/>
      <c r="L947" s="650"/>
      <c r="M947" s="650"/>
      <c r="N947" s="650"/>
    </row>
    <row r="948" spans="4:14">
      <c r="D948" s="295"/>
      <c r="E948" s="650"/>
      <c r="F948" s="295"/>
      <c r="G948" s="296"/>
      <c r="H948" s="296"/>
      <c r="I948" s="296"/>
      <c r="J948" s="650"/>
      <c r="K948" s="650"/>
      <c r="L948" s="650"/>
      <c r="M948" s="650"/>
      <c r="N948" s="650"/>
    </row>
    <row r="949" spans="4:14">
      <c r="D949" s="295"/>
      <c r="E949" s="650"/>
      <c r="F949" s="295"/>
      <c r="G949" s="296"/>
      <c r="H949" s="296"/>
      <c r="I949" s="296"/>
      <c r="J949" s="650"/>
      <c r="K949" s="650"/>
      <c r="L949" s="650"/>
      <c r="M949" s="650"/>
      <c r="N949" s="650"/>
    </row>
    <row r="950" spans="4:14">
      <c r="D950" s="295"/>
      <c r="E950" s="650"/>
      <c r="F950" s="295"/>
      <c r="G950" s="296"/>
      <c r="H950" s="296"/>
      <c r="I950" s="296"/>
      <c r="J950" s="650"/>
      <c r="K950" s="650"/>
      <c r="L950" s="650"/>
      <c r="M950" s="650"/>
      <c r="N950" s="650"/>
    </row>
    <row r="951" spans="4:14">
      <c r="D951" s="295"/>
      <c r="E951" s="650"/>
      <c r="F951" s="295"/>
      <c r="G951" s="296"/>
      <c r="H951" s="296"/>
      <c r="I951" s="296"/>
      <c r="J951" s="650"/>
      <c r="K951" s="650"/>
      <c r="L951" s="650"/>
      <c r="M951" s="650"/>
      <c r="N951" s="650"/>
    </row>
    <row r="952" spans="4:14">
      <c r="D952" s="295"/>
      <c r="E952" s="650"/>
      <c r="F952" s="295"/>
      <c r="G952" s="296"/>
      <c r="H952" s="296"/>
      <c r="I952" s="296"/>
      <c r="J952" s="650"/>
      <c r="K952" s="650"/>
      <c r="L952" s="650"/>
      <c r="M952" s="650"/>
      <c r="N952" s="650"/>
    </row>
    <row r="953" spans="4:14">
      <c r="D953" s="295"/>
      <c r="E953" s="650"/>
      <c r="F953" s="295"/>
      <c r="G953" s="296"/>
      <c r="H953" s="296"/>
      <c r="I953" s="296"/>
      <c r="J953" s="650"/>
      <c r="K953" s="650"/>
      <c r="L953" s="650"/>
      <c r="M953" s="650"/>
      <c r="N953" s="650"/>
    </row>
    <row r="954" spans="4:14">
      <c r="D954" s="295"/>
      <c r="E954" s="650"/>
      <c r="F954" s="295"/>
      <c r="G954" s="296"/>
      <c r="H954" s="296"/>
      <c r="I954" s="296"/>
      <c r="J954" s="650"/>
      <c r="K954" s="650"/>
      <c r="L954" s="650"/>
      <c r="M954" s="650"/>
      <c r="N954" s="650"/>
    </row>
    <row r="955" spans="4:14">
      <c r="D955" s="295"/>
      <c r="E955" s="650"/>
      <c r="F955" s="295"/>
      <c r="G955" s="296"/>
      <c r="H955" s="296"/>
      <c r="I955" s="296"/>
      <c r="J955" s="650"/>
      <c r="K955" s="650"/>
      <c r="L955" s="650"/>
      <c r="M955" s="650"/>
      <c r="N955" s="650"/>
    </row>
    <row r="956" spans="4:14">
      <c r="D956" s="295"/>
      <c r="E956" s="650"/>
      <c r="F956" s="295"/>
      <c r="G956" s="296"/>
      <c r="H956" s="296"/>
      <c r="I956" s="296"/>
      <c r="J956" s="650"/>
      <c r="K956" s="650"/>
      <c r="L956" s="650"/>
      <c r="M956" s="650"/>
      <c r="N956" s="650"/>
    </row>
    <row r="957" spans="4:14">
      <c r="D957" s="295"/>
      <c r="E957" s="650"/>
      <c r="F957" s="295"/>
      <c r="G957" s="296"/>
      <c r="H957" s="296"/>
      <c r="I957" s="296"/>
      <c r="J957" s="650"/>
      <c r="K957" s="650"/>
      <c r="L957" s="650"/>
      <c r="M957" s="650"/>
      <c r="N957" s="650"/>
    </row>
    <row r="958" spans="4:14">
      <c r="D958" s="295"/>
      <c r="E958" s="650"/>
      <c r="F958" s="295"/>
      <c r="G958" s="296"/>
      <c r="H958" s="296"/>
      <c r="I958" s="296"/>
      <c r="J958" s="650"/>
      <c r="K958" s="650"/>
      <c r="L958" s="650"/>
      <c r="M958" s="650"/>
      <c r="N958" s="650"/>
    </row>
    <row r="959" spans="4:14">
      <c r="D959" s="295"/>
      <c r="E959" s="650"/>
      <c r="F959" s="295"/>
      <c r="G959" s="296"/>
      <c r="H959" s="296"/>
      <c r="I959" s="296"/>
      <c r="J959" s="650"/>
      <c r="K959" s="650"/>
      <c r="L959" s="650"/>
      <c r="M959" s="650"/>
      <c r="N959" s="650"/>
    </row>
    <row r="960" spans="4:14">
      <c r="D960" s="295"/>
      <c r="E960" s="650"/>
      <c r="F960" s="295"/>
      <c r="G960" s="296"/>
      <c r="H960" s="296"/>
      <c r="I960" s="296"/>
      <c r="J960" s="650"/>
      <c r="K960" s="650"/>
      <c r="L960" s="650"/>
      <c r="M960" s="650"/>
      <c r="N960" s="650"/>
    </row>
    <row r="961" spans="4:14">
      <c r="D961" s="295"/>
      <c r="E961" s="650"/>
      <c r="F961" s="295"/>
      <c r="G961" s="296"/>
      <c r="H961" s="296"/>
      <c r="I961" s="296"/>
      <c r="J961" s="650"/>
      <c r="K961" s="650"/>
      <c r="L961" s="650"/>
      <c r="M961" s="650"/>
      <c r="N961" s="650"/>
    </row>
    <row r="962" spans="4:14">
      <c r="D962" s="295"/>
      <c r="E962" s="650"/>
      <c r="F962" s="295"/>
      <c r="G962" s="296"/>
      <c r="H962" s="296"/>
      <c r="I962" s="296"/>
      <c r="J962" s="650"/>
      <c r="K962" s="650"/>
      <c r="L962" s="650"/>
      <c r="M962" s="650"/>
      <c r="N962" s="650"/>
    </row>
    <row r="963" spans="4:14">
      <c r="D963" s="295"/>
      <c r="E963" s="650"/>
      <c r="F963" s="295"/>
      <c r="G963" s="296"/>
      <c r="H963" s="296"/>
      <c r="I963" s="296"/>
      <c r="J963" s="650"/>
      <c r="K963" s="650"/>
      <c r="L963" s="650"/>
      <c r="M963" s="650"/>
      <c r="N963" s="650"/>
    </row>
    <row r="964" spans="4:14">
      <c r="D964" s="295"/>
      <c r="E964" s="650"/>
      <c r="F964" s="295"/>
      <c r="G964" s="296"/>
      <c r="H964" s="296"/>
      <c r="I964" s="296"/>
      <c r="J964" s="650"/>
      <c r="K964" s="650"/>
      <c r="L964" s="650"/>
      <c r="M964" s="650"/>
      <c r="N964" s="650"/>
    </row>
    <row r="965" spans="4:14">
      <c r="D965" s="295"/>
      <c r="E965" s="650"/>
      <c r="F965" s="295"/>
      <c r="G965" s="296"/>
      <c r="H965" s="296"/>
      <c r="I965" s="296"/>
      <c r="J965" s="650"/>
      <c r="K965" s="650"/>
      <c r="L965" s="650"/>
      <c r="M965" s="650"/>
      <c r="N965" s="650"/>
    </row>
    <row r="966" spans="4:14">
      <c r="D966" s="295"/>
      <c r="E966" s="650"/>
      <c r="F966" s="295"/>
      <c r="G966" s="296"/>
      <c r="H966" s="296"/>
      <c r="I966" s="296"/>
      <c r="J966" s="650"/>
      <c r="K966" s="650"/>
      <c r="L966" s="650"/>
      <c r="M966" s="650"/>
      <c r="N966" s="650"/>
    </row>
    <row r="967" spans="4:14">
      <c r="D967" s="295"/>
      <c r="E967" s="650"/>
      <c r="F967" s="295"/>
      <c r="G967" s="296"/>
      <c r="H967" s="296"/>
      <c r="I967" s="296"/>
      <c r="J967" s="650"/>
      <c r="K967" s="650"/>
      <c r="L967" s="650"/>
      <c r="M967" s="650"/>
      <c r="N967" s="650"/>
    </row>
    <row r="968" spans="4:14">
      <c r="D968" s="295"/>
      <c r="E968" s="650"/>
      <c r="F968" s="295"/>
      <c r="G968" s="296"/>
      <c r="H968" s="296"/>
      <c r="I968" s="296"/>
      <c r="J968" s="650"/>
      <c r="K968" s="650"/>
      <c r="L968" s="650"/>
      <c r="M968" s="650"/>
      <c r="N968" s="650"/>
    </row>
    <row r="969" spans="4:14">
      <c r="D969" s="295"/>
      <c r="E969" s="650"/>
      <c r="F969" s="295"/>
      <c r="G969" s="296"/>
      <c r="H969" s="296"/>
      <c r="I969" s="296"/>
      <c r="J969" s="650"/>
      <c r="K969" s="650"/>
      <c r="L969" s="650"/>
      <c r="M969" s="650"/>
      <c r="N969" s="650"/>
    </row>
    <row r="970" spans="4:14">
      <c r="D970" s="295"/>
      <c r="E970" s="650"/>
      <c r="F970" s="295"/>
      <c r="G970" s="296"/>
      <c r="H970" s="296"/>
      <c r="I970" s="296"/>
      <c r="J970" s="650"/>
      <c r="K970" s="650"/>
      <c r="L970" s="650"/>
      <c r="M970" s="650"/>
      <c r="N970" s="650"/>
    </row>
    <row r="971" spans="4:14">
      <c r="D971" s="295"/>
      <c r="E971" s="650"/>
      <c r="F971" s="295"/>
      <c r="G971" s="296"/>
      <c r="H971" s="296"/>
      <c r="I971" s="296"/>
      <c r="J971" s="650"/>
      <c r="K971" s="650"/>
      <c r="L971" s="650"/>
      <c r="M971" s="650"/>
      <c r="N971" s="650"/>
    </row>
    <row r="972" spans="4:14">
      <c r="D972" s="295"/>
      <c r="E972" s="650"/>
      <c r="F972" s="295"/>
      <c r="G972" s="296"/>
      <c r="H972" s="296"/>
      <c r="I972" s="296"/>
      <c r="J972" s="650"/>
      <c r="K972" s="650"/>
      <c r="L972" s="650"/>
      <c r="M972" s="650"/>
      <c r="N972" s="650"/>
    </row>
    <row r="973" spans="4:14">
      <c r="D973" s="295"/>
      <c r="E973" s="650"/>
      <c r="F973" s="295"/>
      <c r="G973" s="296"/>
      <c r="H973" s="296"/>
      <c r="I973" s="296"/>
      <c r="J973" s="650"/>
      <c r="K973" s="650"/>
      <c r="L973" s="650"/>
      <c r="M973" s="650"/>
      <c r="N973" s="650"/>
    </row>
    <row r="974" spans="4:14">
      <c r="D974" s="295"/>
      <c r="E974" s="650"/>
      <c r="F974" s="295"/>
      <c r="G974" s="296"/>
      <c r="H974" s="296"/>
      <c r="I974" s="296"/>
      <c r="J974" s="650"/>
      <c r="K974" s="650"/>
      <c r="L974" s="650"/>
      <c r="M974" s="650"/>
      <c r="N974" s="650"/>
    </row>
    <row r="975" spans="4:14">
      <c r="D975" s="295"/>
      <c r="E975" s="650"/>
      <c r="F975" s="295"/>
      <c r="G975" s="296"/>
      <c r="H975" s="296"/>
      <c r="I975" s="296"/>
      <c r="J975" s="650"/>
      <c r="K975" s="650"/>
      <c r="L975" s="650"/>
      <c r="M975" s="650"/>
      <c r="N975" s="650"/>
    </row>
    <row r="976" spans="4:14">
      <c r="D976" s="295"/>
      <c r="E976" s="650"/>
      <c r="F976" s="295"/>
      <c r="G976" s="296"/>
      <c r="H976" s="296"/>
      <c r="I976" s="296"/>
      <c r="J976" s="650"/>
      <c r="K976" s="650"/>
      <c r="L976" s="650"/>
      <c r="M976" s="650"/>
      <c r="N976" s="650"/>
    </row>
    <row r="977" spans="4:14">
      <c r="D977" s="295"/>
      <c r="E977" s="650"/>
      <c r="F977" s="295"/>
      <c r="G977" s="296"/>
      <c r="H977" s="296"/>
      <c r="I977" s="296"/>
      <c r="J977" s="650"/>
      <c r="K977" s="650"/>
      <c r="L977" s="650"/>
      <c r="M977" s="650"/>
      <c r="N977" s="650"/>
    </row>
    <row r="978" spans="4:14">
      <c r="D978" s="295"/>
      <c r="E978" s="650"/>
      <c r="F978" s="295"/>
      <c r="G978" s="296"/>
      <c r="H978" s="296"/>
      <c r="I978" s="296"/>
      <c r="J978" s="650"/>
      <c r="K978" s="650"/>
      <c r="L978" s="650"/>
      <c r="M978" s="650"/>
      <c r="N978" s="650"/>
    </row>
    <row r="979" spans="4:14">
      <c r="D979" s="295"/>
      <c r="E979" s="650"/>
      <c r="F979" s="295"/>
      <c r="G979" s="296"/>
      <c r="H979" s="296"/>
      <c r="I979" s="296"/>
      <c r="J979" s="650"/>
      <c r="K979" s="650"/>
      <c r="L979" s="650"/>
      <c r="M979" s="650"/>
      <c r="N979" s="650"/>
    </row>
    <row r="980" spans="4:14">
      <c r="D980" s="295"/>
      <c r="E980" s="650"/>
      <c r="F980" s="295"/>
      <c r="G980" s="296"/>
      <c r="H980" s="296"/>
      <c r="I980" s="296"/>
      <c r="J980" s="650"/>
      <c r="K980" s="650"/>
      <c r="L980" s="650"/>
      <c r="M980" s="650"/>
      <c r="N980" s="650"/>
    </row>
    <row r="981" spans="4:14">
      <c r="D981" s="295"/>
      <c r="E981" s="650"/>
      <c r="F981" s="295"/>
      <c r="G981" s="296"/>
      <c r="H981" s="296"/>
      <c r="I981" s="296"/>
      <c r="J981" s="650"/>
      <c r="K981" s="650"/>
      <c r="L981" s="650"/>
      <c r="M981" s="650"/>
      <c r="N981" s="650"/>
    </row>
    <row r="982" spans="4:14">
      <c r="D982" s="295"/>
      <c r="E982" s="650"/>
      <c r="F982" s="295"/>
      <c r="G982" s="296"/>
      <c r="H982" s="296"/>
      <c r="I982" s="296"/>
      <c r="J982" s="650"/>
      <c r="K982" s="650"/>
      <c r="L982" s="650"/>
      <c r="M982" s="650"/>
      <c r="N982" s="650"/>
    </row>
    <row r="983" spans="4:14">
      <c r="D983" s="295"/>
      <c r="E983" s="650"/>
      <c r="F983" s="295"/>
      <c r="G983" s="296"/>
      <c r="H983" s="296"/>
      <c r="I983" s="296"/>
      <c r="J983" s="650"/>
      <c r="K983" s="650"/>
      <c r="L983" s="650"/>
      <c r="M983" s="650"/>
      <c r="N983" s="650"/>
    </row>
    <row r="984" spans="4:14">
      <c r="D984" s="295"/>
      <c r="E984" s="650"/>
      <c r="F984" s="295"/>
      <c r="G984" s="296"/>
      <c r="H984" s="296"/>
      <c r="I984" s="296"/>
      <c r="J984" s="650"/>
      <c r="K984" s="650"/>
      <c r="L984" s="650"/>
      <c r="M984" s="650"/>
      <c r="N984" s="650"/>
    </row>
    <row r="985" spans="4:14">
      <c r="D985" s="295"/>
      <c r="E985" s="650"/>
      <c r="F985" s="295"/>
      <c r="G985" s="296"/>
      <c r="H985" s="296"/>
      <c r="I985" s="296"/>
      <c r="J985" s="650"/>
      <c r="K985" s="650"/>
      <c r="L985" s="650"/>
      <c r="M985" s="650"/>
      <c r="N985" s="650"/>
    </row>
    <row r="986" spans="4:14">
      <c r="D986" s="295"/>
      <c r="E986" s="650"/>
      <c r="F986" s="295"/>
      <c r="G986" s="296"/>
      <c r="H986" s="296"/>
      <c r="I986" s="296"/>
      <c r="J986" s="650"/>
      <c r="K986" s="650"/>
      <c r="L986" s="650"/>
      <c r="M986" s="650"/>
      <c r="N986" s="650"/>
    </row>
    <row r="987" spans="4:14">
      <c r="D987" s="295"/>
      <c r="E987" s="650"/>
      <c r="F987" s="295"/>
      <c r="G987" s="296"/>
      <c r="H987" s="296"/>
      <c r="I987" s="296"/>
      <c r="J987" s="650"/>
      <c r="K987" s="650"/>
      <c r="L987" s="650"/>
      <c r="M987" s="650"/>
      <c r="N987" s="650"/>
    </row>
    <row r="988" spans="4:14">
      <c r="D988" s="295"/>
      <c r="E988" s="650"/>
      <c r="F988" s="295"/>
      <c r="G988" s="296"/>
      <c r="H988" s="296"/>
      <c r="I988" s="296"/>
      <c r="J988" s="650"/>
      <c r="K988" s="650"/>
      <c r="L988" s="650"/>
      <c r="M988" s="650"/>
      <c r="N988" s="650"/>
    </row>
    <row r="989" spans="4:14">
      <c r="D989" s="295"/>
      <c r="E989" s="650"/>
      <c r="F989" s="295"/>
      <c r="G989" s="296"/>
      <c r="H989" s="296"/>
      <c r="I989" s="296"/>
      <c r="J989" s="650"/>
      <c r="K989" s="650"/>
      <c r="L989" s="650"/>
      <c r="M989" s="650"/>
      <c r="N989" s="650"/>
    </row>
    <row r="990" spans="4:14">
      <c r="D990" s="295"/>
      <c r="E990" s="650"/>
      <c r="F990" s="295"/>
      <c r="G990" s="296"/>
      <c r="H990" s="296"/>
      <c r="I990" s="296"/>
      <c r="J990" s="650"/>
      <c r="K990" s="650"/>
      <c r="L990" s="650"/>
      <c r="M990" s="650"/>
      <c r="N990" s="650"/>
    </row>
    <row r="991" spans="4:14">
      <c r="D991" s="295"/>
      <c r="E991" s="650"/>
      <c r="F991" s="295"/>
      <c r="G991" s="296"/>
      <c r="H991" s="296"/>
      <c r="I991" s="296"/>
      <c r="J991" s="650"/>
      <c r="K991" s="650"/>
      <c r="L991" s="650"/>
      <c r="M991" s="650"/>
      <c r="N991" s="650"/>
    </row>
    <row r="992" spans="4:14">
      <c r="D992" s="295"/>
      <c r="E992" s="650"/>
      <c r="F992" s="295"/>
      <c r="G992" s="296"/>
      <c r="H992" s="296"/>
      <c r="I992" s="296"/>
      <c r="J992" s="650"/>
      <c r="K992" s="650"/>
      <c r="L992" s="650"/>
      <c r="M992" s="650"/>
      <c r="N992" s="650"/>
    </row>
    <row r="993" spans="4:14">
      <c r="D993" s="295"/>
      <c r="E993" s="650"/>
      <c r="F993" s="295"/>
      <c r="G993" s="296"/>
      <c r="H993" s="296"/>
      <c r="I993" s="296"/>
      <c r="J993" s="650"/>
      <c r="K993" s="650"/>
      <c r="L993" s="650"/>
      <c r="M993" s="650"/>
      <c r="N993" s="650"/>
    </row>
    <row r="994" spans="4:14">
      <c r="D994" s="295"/>
      <c r="E994" s="650"/>
      <c r="F994" s="295"/>
      <c r="G994" s="296"/>
      <c r="H994" s="296"/>
      <c r="I994" s="296"/>
      <c r="J994" s="650"/>
      <c r="K994" s="650"/>
      <c r="L994" s="650"/>
      <c r="M994" s="650"/>
      <c r="N994" s="650"/>
    </row>
    <row r="995" spans="4:14">
      <c r="D995" s="295"/>
      <c r="E995" s="650"/>
      <c r="F995" s="295"/>
      <c r="G995" s="296"/>
      <c r="H995" s="296"/>
      <c r="I995" s="296"/>
      <c r="J995" s="650"/>
      <c r="K995" s="650"/>
      <c r="L995" s="650"/>
      <c r="M995" s="650"/>
      <c r="N995" s="650"/>
    </row>
    <row r="996" spans="4:14">
      <c r="D996" s="295"/>
      <c r="E996" s="650"/>
      <c r="F996" s="295"/>
      <c r="G996" s="296"/>
      <c r="H996" s="296"/>
      <c r="I996" s="296"/>
      <c r="J996" s="650"/>
      <c r="K996" s="650"/>
      <c r="L996" s="650"/>
      <c r="M996" s="650"/>
      <c r="N996" s="650"/>
    </row>
    <row r="997" spans="4:14">
      <c r="D997" s="295"/>
      <c r="E997" s="650"/>
      <c r="F997" s="295"/>
      <c r="G997" s="296"/>
      <c r="H997" s="296"/>
      <c r="I997" s="296"/>
      <c r="J997" s="650"/>
      <c r="K997" s="650"/>
      <c r="L997" s="650"/>
      <c r="M997" s="650"/>
      <c r="N997" s="650"/>
    </row>
    <row r="998" spans="4:14">
      <c r="D998" s="295"/>
      <c r="E998" s="650"/>
      <c r="F998" s="295"/>
      <c r="G998" s="296"/>
      <c r="H998" s="296"/>
      <c r="I998" s="296"/>
      <c r="J998" s="650"/>
      <c r="K998" s="650"/>
      <c r="L998" s="650"/>
      <c r="M998" s="650"/>
      <c r="N998" s="650"/>
    </row>
    <row r="999" spans="4:14">
      <c r="D999" s="295"/>
      <c r="E999" s="650"/>
      <c r="F999" s="295"/>
      <c r="G999" s="296"/>
      <c r="H999" s="296"/>
      <c r="I999" s="296"/>
      <c r="J999" s="650"/>
      <c r="K999" s="650"/>
      <c r="L999" s="650"/>
      <c r="M999" s="650"/>
      <c r="N999" s="650"/>
    </row>
    <row r="1000" spans="4:14">
      <c r="D1000" s="295"/>
      <c r="E1000" s="650"/>
      <c r="F1000" s="295"/>
      <c r="G1000" s="296"/>
      <c r="H1000" s="296"/>
      <c r="I1000" s="296"/>
      <c r="J1000" s="650"/>
      <c r="K1000" s="650"/>
      <c r="L1000" s="650"/>
      <c r="M1000" s="650"/>
      <c r="N1000" s="650"/>
    </row>
    <row r="1001" spans="4:14">
      <c r="D1001" s="295"/>
      <c r="E1001" s="650"/>
      <c r="F1001" s="295"/>
      <c r="G1001" s="296"/>
      <c r="H1001" s="296"/>
      <c r="I1001" s="296"/>
      <c r="J1001" s="650"/>
      <c r="K1001" s="650"/>
      <c r="L1001" s="650"/>
      <c r="M1001" s="650"/>
      <c r="N1001" s="650"/>
    </row>
    <row r="1002" spans="4:14">
      <c r="D1002" s="295"/>
      <c r="E1002" s="650"/>
      <c r="F1002" s="295"/>
      <c r="G1002" s="296"/>
      <c r="H1002" s="296"/>
      <c r="I1002" s="296"/>
      <c r="J1002" s="650"/>
      <c r="K1002" s="650"/>
      <c r="L1002" s="650"/>
      <c r="M1002" s="650"/>
      <c r="N1002" s="650"/>
    </row>
    <row r="1003" spans="4:14">
      <c r="D1003" s="295"/>
      <c r="E1003" s="650"/>
      <c r="F1003" s="295"/>
      <c r="G1003" s="296"/>
      <c r="H1003" s="296"/>
      <c r="I1003" s="296"/>
      <c r="J1003" s="650"/>
      <c r="K1003" s="650"/>
      <c r="L1003" s="650"/>
      <c r="M1003" s="650"/>
      <c r="N1003" s="650"/>
    </row>
    <row r="1004" spans="4:14">
      <c r="D1004" s="295"/>
      <c r="E1004" s="650"/>
      <c r="F1004" s="295"/>
      <c r="G1004" s="296"/>
      <c r="H1004" s="296"/>
      <c r="I1004" s="296"/>
      <c r="J1004" s="650"/>
      <c r="K1004" s="650"/>
      <c r="L1004" s="650"/>
      <c r="M1004" s="650"/>
      <c r="N1004" s="650"/>
    </row>
    <row r="1005" spans="4:14">
      <c r="D1005" s="295"/>
      <c r="E1005" s="650"/>
      <c r="F1005" s="295"/>
      <c r="G1005" s="296"/>
      <c r="H1005" s="296"/>
      <c r="I1005" s="296"/>
      <c r="J1005" s="650"/>
      <c r="K1005" s="650"/>
      <c r="L1005" s="650"/>
      <c r="M1005" s="650"/>
      <c r="N1005" s="650"/>
    </row>
    <row r="1006" spans="4:14">
      <c r="D1006" s="295"/>
      <c r="E1006" s="650"/>
      <c r="F1006" s="295"/>
      <c r="G1006" s="296"/>
      <c r="H1006" s="296"/>
      <c r="I1006" s="296"/>
      <c r="J1006" s="650"/>
      <c r="K1006" s="650"/>
      <c r="L1006" s="650"/>
      <c r="M1006" s="650"/>
      <c r="N1006" s="650"/>
    </row>
    <row r="1007" spans="4:14">
      <c r="D1007" s="295"/>
      <c r="E1007" s="650"/>
      <c r="F1007" s="295"/>
      <c r="G1007" s="296"/>
      <c r="H1007" s="296"/>
      <c r="I1007" s="296"/>
      <c r="J1007" s="650"/>
      <c r="K1007" s="650"/>
      <c r="L1007" s="650"/>
      <c r="M1007" s="650"/>
      <c r="N1007" s="650"/>
    </row>
    <row r="1008" spans="4:14">
      <c r="D1008" s="295"/>
      <c r="E1008" s="650"/>
      <c r="F1008" s="295"/>
      <c r="G1008" s="296"/>
      <c r="H1008" s="296"/>
      <c r="I1008" s="296"/>
      <c r="J1008" s="650"/>
      <c r="K1008" s="650"/>
      <c r="L1008" s="650"/>
      <c r="M1008" s="650"/>
      <c r="N1008" s="650"/>
    </row>
    <row r="1009" spans="4:14">
      <c r="D1009" s="295"/>
      <c r="E1009" s="650"/>
      <c r="F1009" s="295"/>
      <c r="G1009" s="296"/>
      <c r="H1009" s="296"/>
      <c r="I1009" s="296"/>
      <c r="J1009" s="650"/>
      <c r="K1009" s="650"/>
      <c r="L1009" s="650"/>
      <c r="M1009" s="650"/>
      <c r="N1009" s="650"/>
    </row>
    <row r="1010" spans="4:14">
      <c r="D1010" s="295"/>
      <c r="E1010" s="650"/>
      <c r="F1010" s="295"/>
      <c r="G1010" s="296"/>
      <c r="H1010" s="296"/>
      <c r="I1010" s="296"/>
      <c r="J1010" s="650"/>
      <c r="K1010" s="650"/>
      <c r="L1010" s="650"/>
      <c r="M1010" s="650"/>
      <c r="N1010" s="650"/>
    </row>
    <row r="1011" spans="4:14">
      <c r="D1011" s="295"/>
      <c r="E1011" s="650"/>
      <c r="F1011" s="295"/>
      <c r="G1011" s="296"/>
      <c r="H1011" s="296"/>
      <c r="I1011" s="296"/>
      <c r="J1011" s="650"/>
      <c r="K1011" s="650"/>
      <c r="L1011" s="650"/>
      <c r="M1011" s="650"/>
      <c r="N1011" s="650"/>
    </row>
    <row r="1012" spans="4:14">
      <c r="D1012" s="295"/>
      <c r="E1012" s="650"/>
      <c r="F1012" s="295"/>
      <c r="G1012" s="296"/>
      <c r="H1012" s="296"/>
      <c r="I1012" s="296"/>
      <c r="J1012" s="650"/>
      <c r="K1012" s="650"/>
      <c r="L1012" s="650"/>
      <c r="M1012" s="650"/>
      <c r="N1012" s="650"/>
    </row>
    <row r="1013" spans="4:14">
      <c r="D1013" s="295"/>
      <c r="E1013" s="650"/>
      <c r="F1013" s="295"/>
      <c r="G1013" s="296"/>
      <c r="H1013" s="296"/>
      <c r="I1013" s="296"/>
      <c r="J1013" s="650"/>
      <c r="K1013" s="650"/>
      <c r="L1013" s="650"/>
      <c r="M1013" s="650"/>
      <c r="N1013" s="650"/>
    </row>
    <row r="1014" spans="4:14">
      <c r="D1014" s="295"/>
      <c r="E1014" s="650"/>
      <c r="F1014" s="295"/>
      <c r="G1014" s="296"/>
      <c r="H1014" s="296"/>
      <c r="I1014" s="296"/>
      <c r="J1014" s="650"/>
      <c r="K1014" s="650"/>
      <c r="L1014" s="650"/>
      <c r="M1014" s="650"/>
      <c r="N1014" s="650"/>
    </row>
    <row r="1015" spans="4:14">
      <c r="D1015" s="295"/>
      <c r="E1015" s="650"/>
      <c r="F1015" s="295"/>
      <c r="G1015" s="296"/>
      <c r="H1015" s="296"/>
      <c r="I1015" s="296"/>
      <c r="J1015" s="650"/>
      <c r="K1015" s="650"/>
      <c r="L1015" s="650"/>
      <c r="M1015" s="650"/>
      <c r="N1015" s="650"/>
    </row>
    <row r="1016" spans="4:14">
      <c r="D1016" s="295"/>
      <c r="E1016" s="650"/>
      <c r="F1016" s="295"/>
      <c r="G1016" s="296"/>
      <c r="H1016" s="296"/>
      <c r="I1016" s="296"/>
      <c r="J1016" s="650"/>
      <c r="K1016" s="650"/>
      <c r="L1016" s="650"/>
      <c r="M1016" s="650"/>
      <c r="N1016" s="650"/>
    </row>
    <row r="1017" spans="4:14">
      <c r="D1017" s="295"/>
      <c r="E1017" s="650"/>
      <c r="F1017" s="295"/>
      <c r="G1017" s="296"/>
      <c r="H1017" s="296"/>
      <c r="I1017" s="296"/>
      <c r="J1017" s="650"/>
      <c r="K1017" s="650"/>
      <c r="L1017" s="650"/>
      <c r="M1017" s="650"/>
      <c r="N1017" s="650"/>
    </row>
    <row r="1018" spans="4:14">
      <c r="D1018" s="295"/>
      <c r="E1018" s="650"/>
      <c r="F1018" s="295"/>
      <c r="G1018" s="296"/>
      <c r="H1018" s="296"/>
      <c r="I1018" s="296"/>
      <c r="J1018" s="650"/>
      <c r="K1018" s="650"/>
      <c r="L1018" s="650"/>
      <c r="M1018" s="650"/>
      <c r="N1018" s="650"/>
    </row>
    <row r="1019" spans="4:14">
      <c r="D1019" s="295"/>
      <c r="E1019" s="650"/>
      <c r="F1019" s="295"/>
      <c r="G1019" s="296"/>
      <c r="H1019" s="296"/>
      <c r="I1019" s="296"/>
      <c r="J1019" s="650"/>
      <c r="K1019" s="650"/>
      <c r="L1019" s="650"/>
      <c r="M1019" s="650"/>
      <c r="N1019" s="650"/>
    </row>
    <row r="1020" spans="4:14">
      <c r="D1020" s="295"/>
      <c r="E1020" s="650"/>
      <c r="F1020" s="295"/>
      <c r="G1020" s="296"/>
      <c r="H1020" s="296"/>
      <c r="I1020" s="296"/>
      <c r="J1020" s="650"/>
      <c r="K1020" s="650"/>
      <c r="L1020" s="650"/>
      <c r="M1020" s="650"/>
      <c r="N1020" s="650"/>
    </row>
    <row r="1021" spans="4:14">
      <c r="D1021" s="295"/>
      <c r="E1021" s="650"/>
      <c r="F1021" s="295"/>
      <c r="G1021" s="296"/>
      <c r="H1021" s="296"/>
      <c r="I1021" s="296"/>
      <c r="J1021" s="650"/>
      <c r="K1021" s="650"/>
      <c r="L1021" s="650"/>
      <c r="M1021" s="650"/>
      <c r="N1021" s="650"/>
    </row>
    <row r="1022" spans="4:14">
      <c r="D1022" s="295"/>
      <c r="E1022" s="650"/>
      <c r="F1022" s="295"/>
      <c r="G1022" s="296"/>
      <c r="H1022" s="296"/>
      <c r="I1022" s="296"/>
      <c r="J1022" s="650"/>
      <c r="K1022" s="650"/>
      <c r="L1022" s="650"/>
      <c r="M1022" s="650"/>
      <c r="N1022" s="650"/>
    </row>
    <row r="1023" spans="4:14">
      <c r="D1023" s="295"/>
      <c r="E1023" s="650"/>
      <c r="F1023" s="295"/>
      <c r="G1023" s="296"/>
      <c r="H1023" s="296"/>
      <c r="I1023" s="296"/>
      <c r="J1023" s="650"/>
      <c r="K1023" s="650"/>
      <c r="L1023" s="650"/>
      <c r="M1023" s="650"/>
      <c r="N1023" s="650"/>
    </row>
    <row r="1024" spans="4:14">
      <c r="D1024" s="295"/>
      <c r="E1024" s="650"/>
      <c r="F1024" s="295"/>
      <c r="G1024" s="296"/>
      <c r="H1024" s="296"/>
      <c r="I1024" s="296"/>
      <c r="J1024" s="650"/>
      <c r="K1024" s="650"/>
      <c r="L1024" s="650"/>
      <c r="M1024" s="650"/>
      <c r="N1024" s="650"/>
    </row>
    <row r="1025" spans="4:14">
      <c r="D1025" s="295"/>
      <c r="E1025" s="650"/>
      <c r="F1025" s="295"/>
      <c r="G1025" s="296"/>
      <c r="H1025" s="296"/>
      <c r="I1025" s="296"/>
      <c r="J1025" s="650"/>
      <c r="K1025" s="650"/>
      <c r="L1025" s="650"/>
      <c r="M1025" s="650"/>
      <c r="N1025" s="650"/>
    </row>
    <row r="1026" spans="4:14">
      <c r="D1026" s="295"/>
      <c r="E1026" s="650"/>
      <c r="F1026" s="295"/>
      <c r="G1026" s="296"/>
      <c r="H1026" s="296"/>
      <c r="I1026" s="296"/>
      <c r="J1026" s="650"/>
      <c r="K1026" s="650"/>
      <c r="L1026" s="650"/>
      <c r="M1026" s="650"/>
      <c r="N1026" s="650"/>
    </row>
    <row r="1027" spans="4:14">
      <c r="D1027" s="295"/>
      <c r="E1027" s="650"/>
      <c r="F1027" s="295"/>
      <c r="G1027" s="296"/>
      <c r="H1027" s="296"/>
      <c r="I1027" s="296"/>
      <c r="J1027" s="650"/>
      <c r="K1027" s="650"/>
      <c r="L1027" s="650"/>
      <c r="M1027" s="650"/>
      <c r="N1027" s="650"/>
    </row>
    <row r="1028" spans="4:14">
      <c r="D1028" s="295"/>
      <c r="E1028" s="650"/>
      <c r="F1028" s="295"/>
      <c r="G1028" s="296"/>
      <c r="H1028" s="296"/>
      <c r="I1028" s="296"/>
      <c r="J1028" s="650"/>
      <c r="K1028" s="650"/>
      <c r="L1028" s="650"/>
      <c r="M1028" s="650"/>
      <c r="N1028" s="650"/>
    </row>
    <row r="1029" spans="4:14">
      <c r="D1029" s="295"/>
      <c r="E1029" s="650"/>
      <c r="F1029" s="295"/>
      <c r="G1029" s="296"/>
      <c r="H1029" s="296"/>
      <c r="I1029" s="296"/>
      <c r="J1029" s="650"/>
      <c r="K1029" s="650"/>
      <c r="L1029" s="650"/>
      <c r="M1029" s="650"/>
      <c r="N1029" s="650"/>
    </row>
    <row r="1030" spans="4:14">
      <c r="D1030" s="295"/>
      <c r="E1030" s="650"/>
      <c r="F1030" s="295"/>
      <c r="G1030" s="296"/>
      <c r="H1030" s="296"/>
      <c r="I1030" s="296"/>
      <c r="J1030" s="650"/>
      <c r="K1030" s="650"/>
      <c r="L1030" s="650"/>
      <c r="M1030" s="650"/>
      <c r="N1030" s="650"/>
    </row>
    <row r="1031" spans="4:14">
      <c r="D1031" s="295"/>
      <c r="E1031" s="650"/>
      <c r="F1031" s="295"/>
      <c r="G1031" s="296"/>
      <c r="H1031" s="296"/>
      <c r="I1031" s="296"/>
      <c r="J1031" s="650"/>
      <c r="K1031" s="650"/>
      <c r="L1031" s="650"/>
      <c r="M1031" s="650"/>
      <c r="N1031" s="650"/>
    </row>
    <row r="1032" spans="4:14">
      <c r="D1032" s="295"/>
      <c r="E1032" s="650"/>
      <c r="F1032" s="295"/>
      <c r="G1032" s="296"/>
      <c r="H1032" s="296"/>
      <c r="I1032" s="296"/>
      <c r="J1032" s="650"/>
      <c r="K1032" s="650"/>
      <c r="L1032" s="650"/>
      <c r="M1032" s="650"/>
      <c r="N1032" s="650"/>
    </row>
    <row r="1033" spans="4:14">
      <c r="D1033" s="295"/>
      <c r="E1033" s="650"/>
      <c r="F1033" s="295"/>
      <c r="G1033" s="296"/>
      <c r="H1033" s="296"/>
      <c r="I1033" s="296"/>
      <c r="J1033" s="650"/>
      <c r="K1033" s="650"/>
      <c r="L1033" s="650"/>
      <c r="M1033" s="650"/>
      <c r="N1033" s="650"/>
    </row>
    <row r="1034" spans="4:14">
      <c r="D1034" s="295"/>
      <c r="E1034" s="650"/>
      <c r="F1034" s="295"/>
      <c r="G1034" s="296"/>
      <c r="H1034" s="296"/>
      <c r="I1034" s="296"/>
      <c r="J1034" s="650"/>
      <c r="K1034" s="650"/>
      <c r="L1034" s="650"/>
      <c r="M1034" s="650"/>
      <c r="N1034" s="650"/>
    </row>
    <row r="1035" spans="4:14">
      <c r="D1035" s="295"/>
      <c r="E1035" s="650"/>
      <c r="F1035" s="295"/>
      <c r="G1035" s="296"/>
      <c r="H1035" s="296"/>
      <c r="I1035" s="296"/>
      <c r="J1035" s="650"/>
      <c r="K1035" s="650"/>
      <c r="L1035" s="650"/>
      <c r="M1035" s="650"/>
      <c r="N1035" s="650"/>
    </row>
    <row r="1036" spans="4:14">
      <c r="D1036" s="295"/>
      <c r="E1036" s="650"/>
      <c r="F1036" s="295"/>
      <c r="G1036" s="296"/>
      <c r="H1036" s="296"/>
      <c r="I1036" s="296"/>
      <c r="J1036" s="650"/>
      <c r="K1036" s="650"/>
      <c r="L1036" s="650"/>
      <c r="M1036" s="650"/>
      <c r="N1036" s="650"/>
    </row>
    <row r="1037" spans="4:14">
      <c r="D1037" s="295"/>
      <c r="E1037" s="650"/>
      <c r="F1037" s="295"/>
      <c r="G1037" s="296"/>
      <c r="H1037" s="296"/>
      <c r="I1037" s="296"/>
      <c r="J1037" s="650"/>
      <c r="K1037" s="650"/>
      <c r="L1037" s="650"/>
      <c r="M1037" s="650"/>
      <c r="N1037" s="650"/>
    </row>
    <row r="1038" spans="4:14">
      <c r="D1038" s="295"/>
      <c r="E1038" s="650"/>
      <c r="F1038" s="295"/>
      <c r="G1038" s="296"/>
      <c r="H1038" s="296"/>
      <c r="I1038" s="296"/>
      <c r="J1038" s="650"/>
      <c r="K1038" s="650"/>
      <c r="L1038" s="650"/>
      <c r="M1038" s="650"/>
      <c r="N1038" s="650"/>
    </row>
    <row r="1039" spans="4:14">
      <c r="D1039" s="295"/>
      <c r="E1039" s="650"/>
      <c r="F1039" s="295"/>
      <c r="G1039" s="296"/>
      <c r="H1039" s="296"/>
      <c r="I1039" s="296"/>
      <c r="J1039" s="650"/>
      <c r="K1039" s="650"/>
      <c r="L1039" s="650"/>
      <c r="M1039" s="650"/>
      <c r="N1039" s="650"/>
    </row>
    <row r="1040" spans="4:14">
      <c r="D1040" s="295"/>
      <c r="E1040" s="650"/>
      <c r="F1040" s="295"/>
      <c r="G1040" s="296"/>
      <c r="H1040" s="296"/>
      <c r="I1040" s="296"/>
      <c r="J1040" s="650"/>
      <c r="K1040" s="650"/>
      <c r="L1040" s="650"/>
      <c r="M1040" s="650"/>
      <c r="N1040" s="650"/>
    </row>
    <row r="1041" spans="4:14">
      <c r="D1041" s="295"/>
      <c r="E1041" s="650"/>
      <c r="F1041" s="295"/>
      <c r="G1041" s="296"/>
      <c r="H1041" s="296"/>
      <c r="I1041" s="296"/>
      <c r="J1041" s="295"/>
      <c r="K1041" s="295"/>
      <c r="L1041" s="295"/>
      <c r="M1041" s="1146"/>
      <c r="N1041" s="1146"/>
    </row>
    <row r="1042" spans="4:14">
      <c r="D1042" s="295"/>
      <c r="E1042" s="650"/>
      <c r="F1042" s="295"/>
      <c r="G1042" s="296"/>
      <c r="H1042" s="296"/>
      <c r="I1042" s="296"/>
      <c r="J1042" s="295"/>
      <c r="K1042" s="295"/>
      <c r="L1042" s="295"/>
      <c r="M1042" s="1146"/>
      <c r="N1042" s="1146"/>
    </row>
    <row r="1043" spans="4:14">
      <c r="D1043" s="295"/>
      <c r="E1043" s="650"/>
      <c r="F1043" s="295"/>
      <c r="G1043" s="296"/>
      <c r="H1043" s="296"/>
      <c r="I1043" s="296"/>
      <c r="J1043" s="295"/>
      <c r="K1043" s="295"/>
      <c r="L1043" s="295"/>
    </row>
    <row r="1044" spans="4:14">
      <c r="D1044" s="295"/>
      <c r="E1044" s="650"/>
      <c r="F1044" s="295"/>
      <c r="G1044" s="296"/>
      <c r="H1044" s="296"/>
      <c r="I1044" s="296"/>
      <c r="J1044" s="295"/>
      <c r="K1044" s="295"/>
      <c r="L1044" s="295"/>
    </row>
    <row r="1045" spans="4:14">
      <c r="D1045" s="295"/>
      <c r="E1045" s="650"/>
      <c r="F1045" s="295"/>
      <c r="G1045" s="296"/>
      <c r="H1045" s="296"/>
      <c r="I1045" s="296"/>
      <c r="J1045" s="295"/>
      <c r="K1045" s="295"/>
      <c r="L1045" s="295"/>
    </row>
    <row r="1046" spans="4:14">
      <c r="D1046" s="295"/>
      <c r="E1046" s="650"/>
      <c r="F1046" s="295"/>
      <c r="G1046" s="296"/>
      <c r="H1046" s="296"/>
      <c r="I1046" s="296"/>
      <c r="J1046" s="295"/>
      <c r="K1046" s="295"/>
      <c r="L1046" s="295"/>
    </row>
    <row r="1047" spans="4:14">
      <c r="D1047" s="295"/>
      <c r="E1047" s="650"/>
      <c r="F1047" s="295"/>
      <c r="G1047" s="296"/>
      <c r="H1047" s="296"/>
      <c r="I1047" s="296"/>
      <c r="J1047" s="295"/>
      <c r="K1047" s="295"/>
      <c r="L1047" s="295"/>
    </row>
    <row r="1048" spans="4:14">
      <c r="D1048" s="295"/>
      <c r="E1048" s="650"/>
      <c r="F1048" s="295"/>
      <c r="G1048" s="296"/>
      <c r="H1048" s="296"/>
      <c r="I1048" s="296"/>
      <c r="J1048" s="295"/>
      <c r="K1048" s="295"/>
      <c r="L1048" s="295"/>
    </row>
    <row r="1049" spans="4:14">
      <c r="D1049" s="295"/>
      <c r="E1049" s="650"/>
      <c r="F1049" s="295"/>
      <c r="G1049" s="296"/>
      <c r="H1049" s="296"/>
      <c r="I1049" s="296"/>
      <c r="J1049" s="295"/>
      <c r="K1049" s="295"/>
      <c r="L1049" s="295"/>
    </row>
    <row r="1050" spans="4:14">
      <c r="D1050" s="295"/>
      <c r="E1050" s="650"/>
      <c r="F1050" s="295"/>
      <c r="G1050" s="296"/>
      <c r="H1050" s="296"/>
      <c r="I1050" s="296"/>
      <c r="J1050" s="295"/>
      <c r="K1050" s="295"/>
      <c r="L1050" s="295"/>
    </row>
    <row r="1051" spans="4:14">
      <c r="D1051" s="295"/>
      <c r="E1051" s="650"/>
      <c r="F1051" s="295"/>
      <c r="G1051" s="296"/>
      <c r="H1051" s="296"/>
      <c r="I1051" s="296"/>
      <c r="J1051" s="295"/>
      <c r="K1051" s="295"/>
      <c r="L1051" s="295"/>
    </row>
    <row r="1052" spans="4:14">
      <c r="D1052" s="295"/>
      <c r="E1052" s="650"/>
      <c r="F1052" s="295"/>
      <c r="G1052" s="296"/>
      <c r="H1052" s="296"/>
      <c r="I1052" s="296"/>
      <c r="J1052" s="295"/>
      <c r="K1052" s="295"/>
      <c r="L1052" s="295"/>
    </row>
    <row r="1053" spans="4:14">
      <c r="D1053" s="295"/>
      <c r="E1053" s="650"/>
      <c r="F1053" s="295"/>
      <c r="G1053" s="296"/>
      <c r="H1053" s="296"/>
      <c r="I1053" s="296"/>
      <c r="J1053" s="295"/>
      <c r="K1053" s="295"/>
      <c r="L1053" s="295"/>
    </row>
    <row r="1054" spans="4:14">
      <c r="D1054" s="295"/>
      <c r="E1054" s="650"/>
      <c r="F1054" s="295"/>
      <c r="G1054" s="296"/>
      <c r="H1054" s="296"/>
      <c r="I1054" s="296"/>
      <c r="J1054" s="295"/>
      <c r="K1054" s="295"/>
      <c r="L1054" s="295"/>
    </row>
    <row r="1055" spans="4:14">
      <c r="D1055" s="295"/>
      <c r="E1055" s="650"/>
      <c r="F1055" s="295"/>
      <c r="G1055" s="296"/>
      <c r="H1055" s="296"/>
      <c r="I1055" s="296"/>
      <c r="J1055" s="295"/>
      <c r="K1055" s="295"/>
      <c r="L1055" s="295"/>
    </row>
    <row r="1056" spans="4:14">
      <c r="D1056" s="295"/>
      <c r="E1056" s="650"/>
      <c r="F1056" s="295"/>
      <c r="G1056" s="296"/>
      <c r="H1056" s="296"/>
      <c r="I1056" s="296"/>
      <c r="J1056" s="295"/>
      <c r="K1056" s="295"/>
      <c r="L1056" s="295"/>
    </row>
    <row r="1057" spans="4:12">
      <c r="D1057" s="295"/>
      <c r="E1057" s="650"/>
      <c r="F1057" s="295"/>
      <c r="G1057" s="296"/>
      <c r="H1057" s="296"/>
      <c r="I1057" s="296"/>
      <c r="J1057" s="295"/>
      <c r="K1057" s="295"/>
      <c r="L1057" s="295"/>
    </row>
    <row r="1058" spans="4:12">
      <c r="D1058" s="295"/>
      <c r="E1058" s="650"/>
      <c r="F1058" s="295"/>
      <c r="G1058" s="296"/>
      <c r="H1058" s="296"/>
      <c r="I1058" s="296"/>
      <c r="J1058" s="295"/>
      <c r="K1058" s="295"/>
      <c r="L1058" s="295"/>
    </row>
    <row r="1059" spans="4:12">
      <c r="D1059" s="295"/>
      <c r="E1059" s="650"/>
      <c r="F1059" s="295"/>
      <c r="G1059" s="296"/>
      <c r="H1059" s="296"/>
      <c r="I1059" s="296"/>
      <c r="J1059" s="295"/>
      <c r="K1059" s="295"/>
      <c r="L1059" s="295"/>
    </row>
    <row r="1060" spans="4:12">
      <c r="D1060" s="295"/>
      <c r="E1060" s="650"/>
      <c r="F1060" s="295"/>
      <c r="G1060" s="296"/>
      <c r="H1060" s="296"/>
      <c r="I1060" s="296"/>
      <c r="J1060" s="295"/>
      <c r="K1060" s="295"/>
      <c r="L1060" s="295"/>
    </row>
    <row r="1061" spans="4:12">
      <c r="D1061" s="295"/>
      <c r="E1061" s="650"/>
      <c r="F1061" s="295"/>
      <c r="G1061" s="296"/>
      <c r="H1061" s="296"/>
      <c r="I1061" s="296"/>
      <c r="J1061" s="295"/>
      <c r="K1061" s="295"/>
      <c r="L1061" s="295"/>
    </row>
    <row r="1062" spans="4:12">
      <c r="D1062" s="295"/>
      <c r="E1062" s="650"/>
      <c r="F1062" s="295"/>
      <c r="G1062" s="296"/>
      <c r="H1062" s="296"/>
      <c r="I1062" s="296"/>
      <c r="J1062" s="295"/>
      <c r="K1062" s="295"/>
      <c r="L1062" s="295"/>
    </row>
    <row r="1063" spans="4:12">
      <c r="D1063" s="295"/>
      <c r="E1063" s="650"/>
      <c r="F1063" s="295"/>
      <c r="G1063" s="296"/>
      <c r="H1063" s="296"/>
      <c r="I1063" s="296"/>
      <c r="J1063" s="295"/>
      <c r="K1063" s="295"/>
      <c r="L1063" s="295"/>
    </row>
    <row r="1064" spans="4:12">
      <c r="D1064" s="295"/>
      <c r="E1064" s="650"/>
      <c r="F1064" s="295"/>
      <c r="G1064" s="296"/>
      <c r="H1064" s="296"/>
      <c r="I1064" s="296"/>
      <c r="J1064" s="295"/>
      <c r="K1064" s="295"/>
      <c r="L1064" s="295"/>
    </row>
    <row r="1065" spans="4:12">
      <c r="D1065" s="295"/>
      <c r="E1065" s="650"/>
      <c r="F1065" s="295"/>
      <c r="G1065" s="296"/>
      <c r="H1065" s="296"/>
      <c r="I1065" s="296"/>
      <c r="J1065" s="295"/>
      <c r="K1065" s="295"/>
      <c r="L1065" s="295"/>
    </row>
    <row r="1066" spans="4:12">
      <c r="D1066" s="295"/>
      <c r="E1066" s="650"/>
      <c r="F1066" s="295"/>
      <c r="G1066" s="296"/>
      <c r="H1066" s="296"/>
      <c r="I1066" s="296"/>
      <c r="J1066" s="295"/>
      <c r="K1066" s="295"/>
      <c r="L1066" s="295"/>
    </row>
    <row r="1067" spans="4:12">
      <c r="D1067" s="295"/>
      <c r="E1067" s="650"/>
      <c r="F1067" s="295"/>
      <c r="G1067" s="296"/>
      <c r="H1067" s="296"/>
      <c r="I1067" s="296"/>
      <c r="J1067" s="295"/>
      <c r="K1067" s="295"/>
      <c r="L1067" s="295"/>
    </row>
    <row r="1068" spans="4:12">
      <c r="D1068" s="295"/>
      <c r="E1068" s="650"/>
      <c r="F1068" s="295"/>
      <c r="G1068" s="296"/>
      <c r="H1068" s="296"/>
      <c r="I1068" s="296"/>
      <c r="J1068" s="295"/>
      <c r="K1068" s="295"/>
      <c r="L1068" s="295"/>
    </row>
    <row r="1069" spans="4:12">
      <c r="D1069" s="295"/>
      <c r="E1069" s="650"/>
      <c r="F1069" s="295"/>
      <c r="G1069" s="296"/>
      <c r="H1069" s="296"/>
      <c r="I1069" s="296"/>
      <c r="J1069" s="295"/>
      <c r="K1069" s="295"/>
      <c r="L1069" s="295"/>
    </row>
    <row r="1070" spans="4:12">
      <c r="D1070" s="295"/>
      <c r="E1070" s="650"/>
      <c r="F1070" s="295"/>
      <c r="G1070" s="296"/>
      <c r="H1070" s="296"/>
      <c r="I1070" s="296"/>
      <c r="J1070" s="295"/>
      <c r="K1070" s="295"/>
      <c r="L1070" s="295"/>
    </row>
    <row r="1071" spans="4:12">
      <c r="D1071" s="295"/>
      <c r="E1071" s="650"/>
      <c r="F1071" s="295"/>
      <c r="G1071" s="296"/>
      <c r="H1071" s="296"/>
      <c r="I1071" s="296"/>
      <c r="J1071" s="295"/>
      <c r="K1071" s="295"/>
      <c r="L1071" s="295"/>
    </row>
    <row r="1072" spans="4:12">
      <c r="D1072" s="295"/>
      <c r="E1072" s="650"/>
      <c r="F1072" s="295"/>
      <c r="G1072" s="296"/>
      <c r="H1072" s="296"/>
      <c r="I1072" s="296"/>
      <c r="J1072" s="295"/>
      <c r="K1072" s="295"/>
      <c r="L1072" s="295"/>
    </row>
    <row r="1073" spans="4:12">
      <c r="D1073" s="295"/>
      <c r="E1073" s="650"/>
      <c r="F1073" s="295"/>
      <c r="G1073" s="296"/>
      <c r="H1073" s="296"/>
      <c r="I1073" s="296"/>
      <c r="J1073" s="295"/>
      <c r="K1073" s="295"/>
      <c r="L1073" s="295"/>
    </row>
    <row r="1074" spans="4:12">
      <c r="D1074" s="295"/>
      <c r="E1074" s="650"/>
      <c r="F1074" s="295"/>
      <c r="G1074" s="296"/>
      <c r="H1074" s="296"/>
      <c r="I1074" s="296"/>
      <c r="J1074" s="295"/>
      <c r="K1074" s="295"/>
      <c r="L1074" s="295"/>
    </row>
    <row r="1075" spans="4:12">
      <c r="D1075" s="295"/>
      <c r="E1075" s="650"/>
      <c r="F1075" s="295"/>
      <c r="G1075" s="296"/>
      <c r="H1075" s="296"/>
      <c r="I1075" s="296"/>
      <c r="J1075" s="295"/>
      <c r="K1075" s="295"/>
      <c r="L1075" s="295"/>
    </row>
    <row r="1076" spans="4:12">
      <c r="D1076" s="295"/>
      <c r="E1076" s="650"/>
      <c r="F1076" s="295"/>
      <c r="G1076" s="296"/>
      <c r="H1076" s="296"/>
      <c r="I1076" s="296"/>
      <c r="J1076" s="295"/>
      <c r="K1076" s="295"/>
      <c r="L1076" s="295"/>
    </row>
    <row r="1077" spans="4:12">
      <c r="D1077" s="295"/>
      <c r="E1077" s="650"/>
      <c r="F1077" s="295"/>
      <c r="G1077" s="296"/>
      <c r="H1077" s="296"/>
      <c r="I1077" s="296"/>
      <c r="J1077" s="295"/>
      <c r="K1077" s="295"/>
      <c r="L1077" s="295"/>
    </row>
    <row r="1078" spans="4:12">
      <c r="D1078" s="295"/>
      <c r="E1078" s="650"/>
      <c r="F1078" s="295"/>
      <c r="G1078" s="296"/>
      <c r="H1078" s="296"/>
      <c r="I1078" s="296"/>
      <c r="J1078" s="295"/>
      <c r="K1078" s="295"/>
      <c r="L1078" s="295"/>
    </row>
    <row r="1079" spans="4:12">
      <c r="D1079" s="295"/>
      <c r="E1079" s="650"/>
      <c r="F1079" s="295"/>
      <c r="G1079" s="296"/>
      <c r="H1079" s="296"/>
      <c r="I1079" s="296"/>
      <c r="J1079" s="295"/>
      <c r="K1079" s="295"/>
      <c r="L1079" s="295"/>
    </row>
    <row r="1080" spans="4:12">
      <c r="D1080" s="295"/>
      <c r="E1080" s="650"/>
      <c r="F1080" s="295"/>
      <c r="G1080" s="296"/>
      <c r="H1080" s="296"/>
      <c r="I1080" s="296"/>
      <c r="J1080" s="295"/>
      <c r="K1080" s="295"/>
      <c r="L1080" s="295"/>
    </row>
    <row r="1081" spans="4:12">
      <c r="D1081" s="295"/>
      <c r="E1081" s="650"/>
      <c r="F1081" s="295"/>
      <c r="G1081" s="296"/>
      <c r="H1081" s="296"/>
      <c r="I1081" s="296"/>
      <c r="J1081" s="295"/>
      <c r="K1081" s="295"/>
      <c r="L1081" s="295"/>
    </row>
    <row r="1082" spans="4:12">
      <c r="D1082" s="295"/>
      <c r="E1082" s="650"/>
      <c r="F1082" s="295"/>
      <c r="G1082" s="296"/>
      <c r="H1082" s="296"/>
      <c r="I1082" s="296"/>
      <c r="J1082" s="295"/>
      <c r="K1082" s="295"/>
      <c r="L1082" s="295"/>
    </row>
    <row r="1083" spans="4:12">
      <c r="D1083" s="295"/>
      <c r="E1083" s="650"/>
      <c r="F1083" s="295"/>
      <c r="G1083" s="296"/>
      <c r="H1083" s="296"/>
      <c r="I1083" s="296"/>
      <c r="J1083" s="295"/>
      <c r="K1083" s="295"/>
      <c r="L1083" s="295"/>
    </row>
    <row r="1084" spans="4:12">
      <c r="D1084" s="295"/>
      <c r="E1084" s="650"/>
      <c r="F1084" s="295"/>
      <c r="G1084" s="296"/>
      <c r="H1084" s="296"/>
      <c r="I1084" s="296"/>
      <c r="J1084" s="295"/>
      <c r="K1084" s="295"/>
      <c r="L1084" s="295"/>
    </row>
    <row r="1085" spans="4:12">
      <c r="D1085" s="295"/>
      <c r="E1085" s="650"/>
      <c r="F1085" s="295"/>
      <c r="G1085" s="296"/>
      <c r="H1085" s="296"/>
      <c r="I1085" s="296"/>
      <c r="J1085" s="295"/>
      <c r="K1085" s="295"/>
      <c r="L1085" s="295"/>
    </row>
    <row r="1086" spans="4:12">
      <c r="D1086" s="295"/>
      <c r="E1086" s="650"/>
      <c r="F1086" s="295"/>
      <c r="G1086" s="296"/>
      <c r="H1086" s="296"/>
      <c r="I1086" s="296"/>
      <c r="J1086" s="295"/>
      <c r="K1086" s="295"/>
      <c r="L1086" s="295"/>
    </row>
    <row r="1087" spans="4:12">
      <c r="D1087" s="295"/>
      <c r="E1087" s="650"/>
      <c r="F1087" s="295"/>
      <c r="G1087" s="296"/>
      <c r="H1087" s="296"/>
      <c r="I1087" s="296"/>
      <c r="J1087" s="295"/>
      <c r="K1087" s="295"/>
      <c r="L1087" s="295"/>
    </row>
    <row r="1088" spans="4:12">
      <c r="D1088" s="295"/>
      <c r="E1088" s="650"/>
      <c r="F1088" s="295"/>
      <c r="G1088" s="296"/>
      <c r="H1088" s="296"/>
      <c r="I1088" s="296"/>
      <c r="J1088" s="295"/>
      <c r="K1088" s="295"/>
      <c r="L1088" s="295"/>
    </row>
    <row r="1089" spans="4:12">
      <c r="D1089" s="295"/>
      <c r="E1089" s="650"/>
      <c r="F1089" s="295"/>
      <c r="G1089" s="296"/>
      <c r="H1089" s="296"/>
      <c r="I1089" s="296"/>
      <c r="J1089" s="295"/>
      <c r="K1089" s="295"/>
      <c r="L1089" s="295"/>
    </row>
    <row r="1090" spans="4:12">
      <c r="D1090" s="295"/>
      <c r="E1090" s="650"/>
      <c r="F1090" s="295"/>
      <c r="G1090" s="296"/>
      <c r="H1090" s="296"/>
      <c r="I1090" s="296"/>
      <c r="J1090" s="295"/>
      <c r="K1090" s="295"/>
      <c r="L1090" s="295"/>
    </row>
    <row r="1091" spans="4:12">
      <c r="D1091" s="295"/>
      <c r="E1091" s="650"/>
      <c r="F1091" s="295"/>
      <c r="G1091" s="296"/>
      <c r="H1091" s="296"/>
      <c r="I1091" s="296"/>
      <c r="J1091" s="295"/>
      <c r="K1091" s="295"/>
      <c r="L1091" s="295"/>
    </row>
    <row r="1092" spans="4:12">
      <c r="D1092" s="295"/>
      <c r="E1092" s="650"/>
      <c r="F1092" s="295"/>
      <c r="G1092" s="296"/>
      <c r="H1092" s="296"/>
      <c r="I1092" s="296"/>
      <c r="J1092" s="295"/>
      <c r="K1092" s="295"/>
      <c r="L1092" s="295"/>
    </row>
    <row r="1093" spans="4:12">
      <c r="D1093" s="295"/>
      <c r="E1093" s="650"/>
      <c r="F1093" s="295"/>
      <c r="G1093" s="296"/>
      <c r="H1093" s="296"/>
      <c r="I1093" s="296"/>
      <c r="J1093" s="295"/>
      <c r="K1093" s="295"/>
      <c r="L1093" s="295"/>
    </row>
    <row r="1094" spans="4:12">
      <c r="D1094" s="295"/>
      <c r="E1094" s="650"/>
      <c r="F1094" s="295"/>
      <c r="G1094" s="296"/>
      <c r="H1094" s="296"/>
      <c r="I1094" s="296"/>
      <c r="J1094" s="295"/>
      <c r="K1094" s="295"/>
      <c r="L1094" s="295"/>
    </row>
    <row r="1095" spans="4:12">
      <c r="D1095" s="295"/>
      <c r="E1095" s="650"/>
      <c r="F1095" s="295"/>
      <c r="G1095" s="296"/>
      <c r="H1095" s="296"/>
      <c r="I1095" s="296"/>
      <c r="J1095" s="295"/>
      <c r="K1095" s="295"/>
      <c r="L1095" s="295"/>
    </row>
    <row r="1096" spans="4:12">
      <c r="D1096" s="295"/>
      <c r="E1096" s="650"/>
      <c r="F1096" s="295"/>
      <c r="G1096" s="296"/>
      <c r="H1096" s="296"/>
      <c r="I1096" s="296"/>
      <c r="J1096" s="295"/>
      <c r="K1096" s="295"/>
      <c r="L1096" s="295"/>
    </row>
    <row r="1097" spans="4:12">
      <c r="D1097" s="295"/>
      <c r="E1097" s="650"/>
      <c r="F1097" s="295"/>
      <c r="G1097" s="296"/>
      <c r="H1097" s="296"/>
      <c r="I1097" s="296"/>
      <c r="J1097" s="295"/>
      <c r="K1097" s="295"/>
      <c r="L1097" s="295"/>
    </row>
    <row r="1098" spans="4:12">
      <c r="D1098" s="295"/>
      <c r="E1098" s="650"/>
      <c r="F1098" s="295"/>
      <c r="G1098" s="296"/>
      <c r="H1098" s="296"/>
      <c r="I1098" s="296"/>
      <c r="J1098" s="295"/>
      <c r="K1098" s="295"/>
      <c r="L1098" s="295"/>
    </row>
    <row r="1099" spans="4:12">
      <c r="D1099" s="295"/>
      <c r="E1099" s="650"/>
      <c r="F1099" s="295"/>
      <c r="G1099" s="296"/>
      <c r="H1099" s="296"/>
      <c r="I1099" s="296"/>
      <c r="J1099" s="295"/>
      <c r="K1099" s="295"/>
      <c r="L1099" s="295"/>
    </row>
    <row r="1100" spans="4:12">
      <c r="D1100" s="295"/>
      <c r="E1100" s="650"/>
      <c r="F1100" s="295"/>
      <c r="G1100" s="296"/>
      <c r="H1100" s="296"/>
      <c r="I1100" s="296"/>
      <c r="J1100" s="295"/>
      <c r="K1100" s="295"/>
      <c r="L1100" s="295"/>
    </row>
    <row r="1101" spans="4:12">
      <c r="D1101" s="295"/>
      <c r="E1101" s="650"/>
      <c r="F1101" s="295"/>
      <c r="G1101" s="296"/>
      <c r="H1101" s="296"/>
      <c r="I1101" s="296"/>
      <c r="J1101" s="295"/>
      <c r="K1101" s="295"/>
      <c r="L1101" s="295"/>
    </row>
    <row r="1102" spans="4:12">
      <c r="D1102" s="295"/>
      <c r="E1102" s="650"/>
      <c r="F1102" s="295"/>
      <c r="G1102" s="296"/>
      <c r="H1102" s="296"/>
      <c r="I1102" s="296"/>
      <c r="J1102" s="295"/>
      <c r="K1102" s="295"/>
      <c r="L1102" s="295"/>
    </row>
    <row r="1103" spans="4:12">
      <c r="D1103" s="295"/>
      <c r="E1103" s="650"/>
      <c r="F1103" s="295"/>
      <c r="G1103" s="296"/>
      <c r="H1103" s="296"/>
      <c r="I1103" s="296"/>
      <c r="J1103" s="295"/>
      <c r="K1103" s="295"/>
      <c r="L1103" s="295"/>
    </row>
    <row r="1104" spans="4:12">
      <c r="D1104" s="295"/>
      <c r="E1104" s="650"/>
      <c r="F1104" s="295"/>
      <c r="G1104" s="296"/>
      <c r="H1104" s="296"/>
      <c r="I1104" s="296"/>
      <c r="J1104" s="295"/>
      <c r="K1104" s="295"/>
      <c r="L1104" s="295"/>
    </row>
    <row r="1105" spans="4:12">
      <c r="D1105" s="295"/>
      <c r="E1105" s="650"/>
      <c r="F1105" s="295"/>
      <c r="G1105" s="296"/>
      <c r="H1105" s="296"/>
      <c r="I1105" s="296"/>
      <c r="J1105" s="295"/>
      <c r="K1105" s="295"/>
      <c r="L1105" s="295"/>
    </row>
    <row r="1106" spans="4:12">
      <c r="D1106" s="295"/>
      <c r="E1106" s="650"/>
      <c r="F1106" s="295"/>
      <c r="G1106" s="296"/>
      <c r="H1106" s="296"/>
      <c r="I1106" s="296"/>
      <c r="J1106" s="295"/>
      <c r="K1106" s="295"/>
      <c r="L1106" s="295"/>
    </row>
    <row r="1107" spans="4:12">
      <c r="D1107" s="295"/>
      <c r="E1107" s="650"/>
      <c r="F1107" s="295"/>
      <c r="G1107" s="296"/>
      <c r="H1107" s="296"/>
      <c r="I1107" s="296"/>
      <c r="J1107" s="295"/>
      <c r="K1107" s="295"/>
      <c r="L1107" s="295"/>
    </row>
    <row r="1108" spans="4:12">
      <c r="D1108" s="295"/>
      <c r="E1108" s="650"/>
      <c r="F1108" s="295"/>
      <c r="G1108" s="296"/>
      <c r="H1108" s="296"/>
      <c r="I1108" s="296"/>
      <c r="J1108" s="295"/>
      <c r="K1108" s="295"/>
      <c r="L1108" s="295"/>
    </row>
    <row r="1109" spans="4:12">
      <c r="D1109" s="295"/>
      <c r="E1109" s="650"/>
      <c r="F1109" s="295"/>
      <c r="G1109" s="296"/>
      <c r="H1109" s="296"/>
      <c r="I1109" s="296"/>
      <c r="J1109" s="295"/>
      <c r="K1109" s="295"/>
      <c r="L1109" s="295"/>
    </row>
    <row r="1110" spans="4:12">
      <c r="D1110" s="295"/>
      <c r="E1110" s="650"/>
      <c r="F1110" s="295"/>
      <c r="G1110" s="296"/>
      <c r="H1110" s="296"/>
      <c r="I1110" s="296"/>
      <c r="J1110" s="295"/>
      <c r="K1110" s="295"/>
      <c r="L1110" s="295"/>
    </row>
    <row r="1111" spans="4:12">
      <c r="D1111" s="295"/>
      <c r="E1111" s="650"/>
      <c r="F1111" s="295"/>
      <c r="G1111" s="296"/>
      <c r="H1111" s="296"/>
      <c r="I1111" s="296"/>
      <c r="J1111" s="295"/>
      <c r="K1111" s="295"/>
      <c r="L1111" s="295"/>
    </row>
    <row r="1112" spans="4:12">
      <c r="D1112" s="295"/>
      <c r="E1112" s="650"/>
      <c r="F1112" s="295"/>
      <c r="G1112" s="296"/>
      <c r="H1112" s="296"/>
      <c r="I1112" s="296"/>
      <c r="J1112" s="295"/>
      <c r="K1112" s="295"/>
      <c r="L1112" s="295"/>
    </row>
    <row r="1113" spans="4:12">
      <c r="D1113" s="295"/>
      <c r="E1113" s="650"/>
      <c r="F1113" s="295"/>
      <c r="G1113" s="296"/>
      <c r="H1113" s="296"/>
      <c r="I1113" s="296"/>
      <c r="J1113" s="295"/>
      <c r="K1113" s="295"/>
      <c r="L1113" s="295"/>
    </row>
    <row r="1114" spans="4:12">
      <c r="D1114" s="295"/>
      <c r="E1114" s="650"/>
      <c r="F1114" s="295"/>
      <c r="G1114" s="296"/>
      <c r="H1114" s="296"/>
      <c r="I1114" s="296"/>
      <c r="J1114" s="295"/>
      <c r="K1114" s="295"/>
      <c r="L1114" s="295"/>
    </row>
    <row r="1115" spans="4:12">
      <c r="D1115" s="295"/>
      <c r="E1115" s="650"/>
      <c r="F1115" s="295"/>
      <c r="G1115" s="296"/>
      <c r="H1115" s="296"/>
      <c r="I1115" s="296"/>
      <c r="J1115" s="295"/>
      <c r="K1115" s="295"/>
      <c r="L1115" s="295"/>
    </row>
    <row r="1116" spans="4:12">
      <c r="D1116" s="295"/>
      <c r="E1116" s="650"/>
      <c r="F1116" s="295"/>
      <c r="G1116" s="296"/>
      <c r="H1116" s="296"/>
      <c r="I1116" s="296"/>
      <c r="J1116" s="295"/>
      <c r="K1116" s="295"/>
      <c r="L1116" s="295"/>
    </row>
    <row r="1117" spans="4:12">
      <c r="D1117" s="295"/>
      <c r="E1117" s="650"/>
      <c r="F1117" s="295"/>
      <c r="G1117" s="296"/>
      <c r="H1117" s="296"/>
      <c r="I1117" s="296"/>
      <c r="J1117" s="295"/>
      <c r="K1117" s="295"/>
      <c r="L1117" s="295"/>
    </row>
    <row r="1118" spans="4:12">
      <c r="D1118" s="295"/>
      <c r="E1118" s="650"/>
      <c r="F1118" s="295"/>
      <c r="G1118" s="296"/>
      <c r="H1118" s="296"/>
      <c r="I1118" s="296"/>
      <c r="J1118" s="295"/>
      <c r="K1118" s="295"/>
      <c r="L1118" s="295"/>
    </row>
    <row r="1119" spans="4:12">
      <c r="D1119" s="295"/>
      <c r="E1119" s="650"/>
      <c r="F1119" s="295"/>
      <c r="G1119" s="296"/>
      <c r="H1119" s="296"/>
      <c r="I1119" s="296"/>
      <c r="J1119" s="295"/>
      <c r="K1119" s="295"/>
      <c r="L1119" s="295"/>
    </row>
    <row r="1120" spans="4:12">
      <c r="D1120" s="295"/>
      <c r="E1120" s="650"/>
      <c r="F1120" s="295"/>
      <c r="G1120" s="296"/>
      <c r="H1120" s="296"/>
      <c r="I1120" s="296"/>
      <c r="J1120" s="295"/>
      <c r="K1120" s="295"/>
      <c r="L1120" s="295"/>
    </row>
    <row r="1121" spans="4:12">
      <c r="D1121" s="295"/>
      <c r="E1121" s="650"/>
      <c r="F1121" s="295"/>
      <c r="G1121" s="296"/>
      <c r="H1121" s="296"/>
      <c r="I1121" s="296"/>
      <c r="J1121" s="295"/>
      <c r="K1121" s="295"/>
      <c r="L1121" s="295"/>
    </row>
    <row r="1122" spans="4:12">
      <c r="D1122" s="749">
        <v>2020</v>
      </c>
      <c r="E1122" s="750">
        <v>1249.156649996952</v>
      </c>
      <c r="F1122" s="749">
        <v>195.84</v>
      </c>
    </row>
    <row r="1123" spans="4:12">
      <c r="D1123" s="749">
        <v>2020</v>
      </c>
      <c r="E1123" s="750">
        <v>1616.9778700274837</v>
      </c>
      <c r="F1123" s="749">
        <v>193.24</v>
      </c>
    </row>
    <row r="1124" spans="4:12">
      <c r="D1124" s="749">
        <v>2020</v>
      </c>
      <c r="E1124" s="750">
        <v>1554.2237694339753</v>
      </c>
      <c r="F1124" s="749">
        <v>179.88</v>
      </c>
    </row>
    <row r="1125" spans="4:12">
      <c r="D1125" s="749">
        <v>2020</v>
      </c>
      <c r="E1125" s="750">
        <v>1638.0453484185318</v>
      </c>
      <c r="F1125" s="749">
        <v>168.8</v>
      </c>
    </row>
    <row r="1126" spans="4:12">
      <c r="D1126" s="749">
        <v>2020</v>
      </c>
      <c r="E1126" s="750">
        <v>1698.6084888446217</v>
      </c>
      <c r="F1126" s="749">
        <v>168.6</v>
      </c>
    </row>
    <row r="1127" spans="4:12">
      <c r="D1127" s="749">
        <v>2020</v>
      </c>
      <c r="E1127" s="750">
        <v>1215.1409029048759</v>
      </c>
      <c r="F1127" s="749">
        <v>162.25</v>
      </c>
    </row>
    <row r="1128" spans="4:12">
      <c r="D1128" s="749">
        <v>2020</v>
      </c>
      <c r="E1128" s="750">
        <v>1428.1696938197815</v>
      </c>
      <c r="F1128" s="749">
        <v>162.15</v>
      </c>
    </row>
    <row r="1129" spans="4:12">
      <c r="D1129" s="749">
        <v>2020</v>
      </c>
      <c r="E1129" s="750">
        <v>983.67671387430687</v>
      </c>
      <c r="F1129" s="749">
        <v>160.74</v>
      </c>
    </row>
    <row r="1130" spans="4:12">
      <c r="D1130" s="749">
        <v>2020</v>
      </c>
      <c r="E1130" s="750">
        <v>1634.9062318404408</v>
      </c>
      <c r="F1130" s="749">
        <v>152.19999999999999</v>
      </c>
    </row>
    <row r="1131" spans="4:12">
      <c r="D1131" s="749">
        <v>2020</v>
      </c>
      <c r="E1131" s="750">
        <v>1220.0323687357723</v>
      </c>
      <c r="F1131" s="749">
        <v>151.19999999999999</v>
      </c>
    </row>
    <row r="1132" spans="4:12">
      <c r="D1132" s="749">
        <v>2020</v>
      </c>
      <c r="E1132" s="750">
        <v>1723.8887730652671</v>
      </c>
      <c r="F1132" s="749">
        <v>150</v>
      </c>
    </row>
    <row r="1133" spans="4:12">
      <c r="D1133" s="749">
        <v>2020</v>
      </c>
      <c r="E1133" s="750">
        <v>1763.801330328148</v>
      </c>
      <c r="F1133" s="749">
        <v>150</v>
      </c>
    </row>
    <row r="1134" spans="4:12">
      <c r="D1134" s="749">
        <v>2020</v>
      </c>
      <c r="E1134" s="750">
        <v>1598.1077346885818</v>
      </c>
      <c r="F1134" s="749">
        <v>149.9</v>
      </c>
    </row>
    <row r="1135" spans="4:12">
      <c r="D1135" s="749">
        <v>2020</v>
      </c>
      <c r="E1135" s="750">
        <v>1797.5782313855516</v>
      </c>
      <c r="F1135" s="749">
        <v>149.66</v>
      </c>
    </row>
    <row r="1136" spans="4:12">
      <c r="D1136" s="749">
        <v>2020</v>
      </c>
      <c r="E1136" s="750">
        <v>1933.2103980236495</v>
      </c>
      <c r="F1136" s="749">
        <v>149.4</v>
      </c>
    </row>
    <row r="1137" spans="4:6">
      <c r="D1137" s="749">
        <v>2020</v>
      </c>
      <c r="E1137" s="750">
        <v>1238.0305583775457</v>
      </c>
      <c r="F1137" s="749">
        <v>146.63999999999999</v>
      </c>
    </row>
    <row r="1138" spans="4:6">
      <c r="D1138" s="749">
        <v>2020</v>
      </c>
      <c r="E1138" s="750">
        <v>1548.7989859950962</v>
      </c>
      <c r="F1138" s="749">
        <v>136.80000000000001</v>
      </c>
    </row>
    <row r="1139" spans="4:6">
      <c r="D1139" s="749">
        <v>2020</v>
      </c>
      <c r="E1139" s="750">
        <v>1265.6703579651783</v>
      </c>
      <c r="F1139" s="749">
        <v>133.28</v>
      </c>
    </row>
    <row r="1140" spans="4:6">
      <c r="D1140" s="749">
        <v>2020</v>
      </c>
      <c r="E1140" s="750">
        <v>1560.2584383305132</v>
      </c>
      <c r="F1140" s="749">
        <v>131.30000000000001</v>
      </c>
    </row>
    <row r="1141" spans="4:6">
      <c r="D1141" s="749">
        <v>2020</v>
      </c>
      <c r="E1141" s="750">
        <v>1960.6743505571358</v>
      </c>
      <c r="F1141" s="749">
        <v>130.91999999999999</v>
      </c>
    </row>
    <row r="1142" spans="4:6">
      <c r="D1142" s="749">
        <v>2020</v>
      </c>
      <c r="E1142" s="750">
        <v>1254.8904364139373</v>
      </c>
      <c r="F1142" s="749">
        <v>126</v>
      </c>
    </row>
    <row r="1143" spans="4:6">
      <c r="D1143" s="749">
        <v>2020</v>
      </c>
      <c r="E1143" s="750">
        <v>1560.2584383305129</v>
      </c>
      <c r="F1143" s="749">
        <v>122.8</v>
      </c>
    </row>
    <row r="1144" spans="4:6">
      <c r="D1144" s="749">
        <v>2020</v>
      </c>
      <c r="E1144" s="750">
        <v>1933.720613770794</v>
      </c>
      <c r="F1144" s="749">
        <v>112.42</v>
      </c>
    </row>
    <row r="1145" spans="4:6">
      <c r="D1145" s="749">
        <v>2020</v>
      </c>
      <c r="E1145" s="750">
        <v>2055.6894973954668</v>
      </c>
      <c r="F1145" s="749">
        <v>106.4</v>
      </c>
    </row>
    <row r="1146" spans="4:6">
      <c r="D1146" s="749">
        <v>2020</v>
      </c>
      <c r="E1146" s="750">
        <v>1810.4578326473488</v>
      </c>
      <c r="F1146" s="749">
        <v>102</v>
      </c>
    </row>
    <row r="1147" spans="4:6">
      <c r="D1147" s="749">
        <v>2020</v>
      </c>
      <c r="E1147" s="750">
        <v>1723.2421481442184</v>
      </c>
      <c r="F1147" s="749">
        <v>90</v>
      </c>
    </row>
    <row r="1148" spans="4:6">
      <c r="D1148" s="749">
        <v>2020</v>
      </c>
      <c r="E1148" s="750">
        <v>1638.0453484185321</v>
      </c>
      <c r="F1148" s="749">
        <v>83.7</v>
      </c>
    </row>
    <row r="1149" spans="4:6">
      <c r="D1149" s="749">
        <v>2020</v>
      </c>
      <c r="E1149" s="750">
        <v>1629.4576741974913</v>
      </c>
      <c r="F1149" s="749">
        <v>79.900000000000006</v>
      </c>
    </row>
    <row r="1150" spans="4:6">
      <c r="D1150" s="749">
        <v>2020</v>
      </c>
      <c r="E1150" s="750">
        <v>2141.6105381775046</v>
      </c>
      <c r="F1150" s="749">
        <v>72.599999999999994</v>
      </c>
    </row>
    <row r="1151" spans="4:6">
      <c r="D1151" s="749">
        <v>2020</v>
      </c>
      <c r="E1151" s="750">
        <v>2104.724662242123</v>
      </c>
      <c r="F1151" s="749">
        <v>72.45</v>
      </c>
    </row>
    <row r="1152" spans="4:6">
      <c r="D1152" s="749">
        <v>2020</v>
      </c>
      <c r="E1152" s="750">
        <v>1674.5141165158095</v>
      </c>
      <c r="F1152" s="749">
        <v>60.4</v>
      </c>
    </row>
    <row r="1153" spans="4:6">
      <c r="D1153" s="749">
        <v>2020</v>
      </c>
      <c r="E1153" s="750">
        <v>1389.4359723474483</v>
      </c>
      <c r="F1153" s="749">
        <v>59.22</v>
      </c>
    </row>
    <row r="1154" spans="4:6">
      <c r="D1154" s="749">
        <v>2020</v>
      </c>
      <c r="E1154" s="750">
        <v>1499.8310572997327</v>
      </c>
      <c r="F1154" s="749">
        <v>50.6</v>
      </c>
    </row>
    <row r="1155" spans="4:6">
      <c r="D1155" s="749">
        <v>2020</v>
      </c>
      <c r="E1155" s="750">
        <v>1653.2529291222804</v>
      </c>
      <c r="F1155" s="749">
        <v>50.4</v>
      </c>
    </row>
    <row r="1156" spans="4:6">
      <c r="D1156" s="749">
        <v>2020</v>
      </c>
      <c r="E1156" s="750">
        <v>1415.148567047604</v>
      </c>
      <c r="F1156" s="749">
        <v>36.799999999999997</v>
      </c>
    </row>
    <row r="1157" spans="4:6">
      <c r="D1157" s="749">
        <v>2020</v>
      </c>
      <c r="E1157" s="750">
        <v>1822.7113543573141</v>
      </c>
      <c r="F1157" s="749">
        <v>5</v>
      </c>
    </row>
    <row r="1158" spans="4:6">
      <c r="D1158" s="749">
        <v>2021</v>
      </c>
      <c r="E1158" s="750">
        <v>1574.7314690237797</v>
      </c>
      <c r="F1158" s="749">
        <v>383.52</v>
      </c>
    </row>
    <row r="1159" spans="4:6">
      <c r="D1159" s="749">
        <v>2021</v>
      </c>
      <c r="E1159" s="750">
        <v>1425.6034904980879</v>
      </c>
      <c r="F1159" s="749">
        <v>303.2</v>
      </c>
    </row>
    <row r="1160" spans="4:6">
      <c r="D1160" s="749">
        <v>2021</v>
      </c>
      <c r="E1160" s="750">
        <v>1692.4603174603176</v>
      </c>
      <c r="F1160" s="749">
        <v>302.39999999999998</v>
      </c>
    </row>
    <row r="1161" spans="4:6">
      <c r="D1161" s="749">
        <v>2021</v>
      </c>
      <c r="E1161" s="750">
        <v>1400.1566933488841</v>
      </c>
      <c r="F1161" s="749">
        <v>301.14</v>
      </c>
    </row>
    <row r="1162" spans="4:6">
      <c r="D1162" s="749">
        <v>2021</v>
      </c>
      <c r="E1162" s="750">
        <v>1199.3764407790143</v>
      </c>
      <c r="F1162" s="749">
        <v>301.10000000000002</v>
      </c>
    </row>
    <row r="1163" spans="4:6">
      <c r="D1163" s="749">
        <v>2021</v>
      </c>
      <c r="E1163" s="750">
        <v>1587.5119978730531</v>
      </c>
      <c r="F1163" s="749">
        <v>298.8</v>
      </c>
    </row>
    <row r="1164" spans="4:6">
      <c r="D1164" s="749">
        <v>2021</v>
      </c>
      <c r="E1164" s="750">
        <v>1774.8928198258538</v>
      </c>
      <c r="F1164" s="749">
        <v>298.60000000000002</v>
      </c>
    </row>
    <row r="1165" spans="4:6">
      <c r="D1165" s="749">
        <v>2021</v>
      </c>
      <c r="E1165" s="750">
        <v>1336.2640429837415</v>
      </c>
      <c r="F1165" s="749">
        <v>286.62</v>
      </c>
    </row>
    <row r="1166" spans="4:6">
      <c r="D1166" s="749">
        <v>2021</v>
      </c>
      <c r="E1166" s="750">
        <v>1234.8178137651821</v>
      </c>
      <c r="F1166" s="749">
        <v>247</v>
      </c>
    </row>
    <row r="1167" spans="4:6">
      <c r="D1167" s="749">
        <v>2021</v>
      </c>
      <c r="E1167" s="750">
        <v>1632.8400667222684</v>
      </c>
      <c r="F1167" s="749">
        <v>239.8</v>
      </c>
    </row>
    <row r="1168" spans="4:6">
      <c r="D1168" s="749">
        <v>2021</v>
      </c>
      <c r="E1168" s="750">
        <v>1261.9680851063831</v>
      </c>
      <c r="F1168" s="749">
        <v>225.6</v>
      </c>
    </row>
    <row r="1169" spans="4:6">
      <c r="D1169" s="749">
        <v>2021</v>
      </c>
      <c r="E1169" s="750">
        <v>1763.0715504587156</v>
      </c>
      <c r="F1169" s="749">
        <v>218</v>
      </c>
    </row>
    <row r="1170" spans="4:6">
      <c r="D1170" s="749">
        <v>2021</v>
      </c>
      <c r="E1170" s="750">
        <v>1654.5514311926604</v>
      </c>
      <c r="F1170" s="749">
        <v>218</v>
      </c>
    </row>
    <row r="1171" spans="4:6">
      <c r="D1171" s="749">
        <v>2021</v>
      </c>
      <c r="E1171" s="750">
        <v>1310.4460717601603</v>
      </c>
      <c r="F1171" s="749">
        <v>212.8</v>
      </c>
    </row>
    <row r="1172" spans="4:6">
      <c r="D1172" s="749">
        <v>2021</v>
      </c>
      <c r="E1172" s="750">
        <v>1399.7134670487108</v>
      </c>
      <c r="F1172" s="749">
        <v>209.4</v>
      </c>
    </row>
    <row r="1173" spans="4:6">
      <c r="D1173" s="749">
        <v>2021</v>
      </c>
      <c r="E1173" s="750">
        <v>1798.8534625628884</v>
      </c>
      <c r="F1173" s="749">
        <v>202.74</v>
      </c>
    </row>
    <row r="1174" spans="4:6">
      <c r="D1174" s="749">
        <v>2021</v>
      </c>
      <c r="E1174" s="750">
        <v>1354.062186559679</v>
      </c>
      <c r="F1174" s="749">
        <v>199.4</v>
      </c>
    </row>
    <row r="1175" spans="4:6">
      <c r="D1175" s="749">
        <v>2021</v>
      </c>
      <c r="E1175" s="750">
        <v>1597.1332827086476</v>
      </c>
      <c r="F1175" s="749">
        <v>198</v>
      </c>
    </row>
    <row r="1176" spans="4:6">
      <c r="D1176" s="749">
        <v>2021</v>
      </c>
      <c r="E1176" s="750">
        <v>1529.8885511651467</v>
      </c>
      <c r="F1176" s="749">
        <v>197.4</v>
      </c>
    </row>
    <row r="1177" spans="4:6">
      <c r="D1177" s="749">
        <v>2021</v>
      </c>
      <c r="E1177" s="750">
        <v>1567.7646880022687</v>
      </c>
      <c r="F1177" s="749">
        <v>184.9</v>
      </c>
    </row>
    <row r="1178" spans="4:6">
      <c r="D1178" s="749">
        <v>2021</v>
      </c>
      <c r="E1178" s="750">
        <v>1399.4169096209914</v>
      </c>
      <c r="F1178" s="749">
        <v>180.07499999999999</v>
      </c>
    </row>
    <row r="1179" spans="4:6">
      <c r="D1179" s="749">
        <v>2021</v>
      </c>
      <c r="E1179" s="750">
        <v>1529.7434933333336</v>
      </c>
      <c r="F1179" s="749">
        <v>166.08</v>
      </c>
    </row>
    <row r="1180" spans="4:6">
      <c r="D1180" s="749">
        <v>2021</v>
      </c>
      <c r="E1180" s="750">
        <v>1468.9504566641601</v>
      </c>
      <c r="F1180" s="749">
        <v>155</v>
      </c>
    </row>
    <row r="1181" spans="4:6">
      <c r="D1181" s="749">
        <v>2021</v>
      </c>
      <c r="E1181" s="750">
        <v>1372.536414827744</v>
      </c>
      <c r="F1181" s="749">
        <v>153.6</v>
      </c>
    </row>
    <row r="1182" spans="4:6">
      <c r="D1182" s="749">
        <v>2021</v>
      </c>
      <c r="E1182" s="750">
        <v>1735.7142857142858</v>
      </c>
      <c r="F1182" s="749">
        <v>140</v>
      </c>
    </row>
    <row r="1183" spans="4:6">
      <c r="D1183" s="749">
        <v>2021</v>
      </c>
      <c r="E1183" s="750">
        <v>1215.1409029048762</v>
      </c>
      <c r="F1183" s="749">
        <v>137.75</v>
      </c>
    </row>
    <row r="1184" spans="4:6">
      <c r="D1184" s="749">
        <v>2021</v>
      </c>
      <c r="E1184" s="750">
        <v>1523.8971906754334</v>
      </c>
      <c r="F1184" s="749">
        <v>125.47499999999999</v>
      </c>
    </row>
    <row r="1185" spans="4:6">
      <c r="D1185" s="749">
        <v>2021</v>
      </c>
      <c r="E1185" s="750">
        <v>1665.5884843353092</v>
      </c>
      <c r="F1185" s="749">
        <v>118.1</v>
      </c>
    </row>
    <row r="1186" spans="4:6">
      <c r="D1186" s="749">
        <v>2021</v>
      </c>
      <c r="E1186" s="750">
        <v>1474.7862652499016</v>
      </c>
      <c r="F1186" s="749">
        <v>100.8</v>
      </c>
    </row>
    <row r="1187" spans="4:6">
      <c r="D1187" s="749">
        <v>2021</v>
      </c>
      <c r="E1187" s="750">
        <v>1503.0060120240482</v>
      </c>
      <c r="F1187" s="749">
        <v>99.8</v>
      </c>
    </row>
    <row r="1188" spans="4:6">
      <c r="D1188" s="749">
        <v>2021</v>
      </c>
      <c r="E1188" s="750">
        <v>1650</v>
      </c>
      <c r="F1188" s="749">
        <v>93.06</v>
      </c>
    </row>
  </sheetData>
  <pageMargins left="0.75" right="0.75" top="1" bottom="1" header="0.5" footer="0.5"/>
  <pageSetup orientation="portrait" horizontalDpi="1200" verticalDpi="1200" r:id="rId1"/>
  <headerFooter alignWithMargins="0"/>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1">
    <tabColor theme="2" tint="-9.9978637043366805E-2"/>
  </sheetPr>
  <dimension ref="A1:N712"/>
  <sheetViews>
    <sheetView zoomScale="75" zoomScaleNormal="75" workbookViewId="0"/>
  </sheetViews>
  <sheetFormatPr defaultColWidth="8.6640625" defaultRowHeight="13.2"/>
  <cols>
    <col min="1" max="1" width="10.77734375" style="8" customWidth="1"/>
    <col min="2" max="9" width="11.109375" style="598" customWidth="1"/>
    <col min="10" max="10" width="13.44140625" style="598" bestFit="1" customWidth="1"/>
    <col min="11" max="16384" width="8.6640625" style="598"/>
  </cols>
  <sheetData>
    <row r="1" spans="1:14" ht="14.4">
      <c r="A1" s="597" t="s">
        <v>544</v>
      </c>
    </row>
    <row r="2" spans="1:14">
      <c r="A2" s="596"/>
    </row>
    <row r="3" spans="1:14">
      <c r="A3" s="596"/>
    </row>
    <row r="4" spans="1:14">
      <c r="A4" s="596"/>
    </row>
    <row r="5" spans="1:14">
      <c r="A5" s="596"/>
    </row>
    <row r="6" spans="1:14">
      <c r="A6" s="596"/>
    </row>
    <row r="7" spans="1:14">
      <c r="A7" s="596"/>
    </row>
    <row r="8" spans="1:14">
      <c r="A8" s="596"/>
    </row>
    <row r="9" spans="1:14">
      <c r="A9" s="596"/>
    </row>
    <row r="10" spans="1:14">
      <c r="A10" s="596"/>
    </row>
    <row r="11" spans="1:14">
      <c r="A11" s="596"/>
      <c r="M11" s="83"/>
      <c r="N11" s="650"/>
    </row>
    <row r="12" spans="1:14">
      <c r="A12" s="596"/>
    </row>
    <row r="13" spans="1:14">
      <c r="A13" s="596"/>
    </row>
    <row r="14" spans="1:14">
      <c r="A14" s="596"/>
    </row>
    <row r="15" spans="1:14">
      <c r="A15" s="596"/>
    </row>
    <row r="16" spans="1:14">
      <c r="A16" s="596"/>
    </row>
    <row r="17" spans="1:12">
      <c r="A17" s="596"/>
    </row>
    <row r="18" spans="1:12">
      <c r="A18" s="596"/>
    </row>
    <row r="19" spans="1:12">
      <c r="A19" s="704"/>
    </row>
    <row r="20" spans="1:12">
      <c r="A20" s="596"/>
    </row>
    <row r="22" spans="1:12">
      <c r="A22" s="598"/>
    </row>
    <row r="23" spans="1:12">
      <c r="A23" s="107" t="s">
        <v>783</v>
      </c>
      <c r="L23" s="664" t="s">
        <v>682</v>
      </c>
    </row>
    <row r="24" spans="1:12">
      <c r="A24" s="664" t="s">
        <v>682</v>
      </c>
    </row>
    <row r="25" spans="1:12" s="110" customFormat="1">
      <c r="A25" s="707"/>
    </row>
    <row r="26" spans="1:12">
      <c r="A26" s="1149"/>
      <c r="B26" s="246" t="s">
        <v>114</v>
      </c>
      <c r="C26" s="246" t="s">
        <v>2</v>
      </c>
      <c r="D26" s="246" t="s">
        <v>442</v>
      </c>
      <c r="E26" s="246" t="s">
        <v>3</v>
      </c>
      <c r="F26" s="246" t="s">
        <v>1</v>
      </c>
      <c r="G26" s="246" t="s">
        <v>5</v>
      </c>
      <c r="H26" s="246" t="s">
        <v>7</v>
      </c>
      <c r="I26" s="246" t="s">
        <v>11</v>
      </c>
      <c r="J26" s="246" t="s">
        <v>6</v>
      </c>
    </row>
    <row r="27" spans="1:12">
      <c r="A27" s="1145"/>
      <c r="B27" s="250" t="s">
        <v>360</v>
      </c>
      <c r="C27" s="250" t="s">
        <v>360</v>
      </c>
      <c r="D27" s="250" t="s">
        <v>360</v>
      </c>
      <c r="E27" s="250" t="s">
        <v>360</v>
      </c>
      <c r="F27" s="250" t="s">
        <v>360</v>
      </c>
      <c r="G27" s="250" t="s">
        <v>360</v>
      </c>
      <c r="H27" s="250" t="s">
        <v>360</v>
      </c>
      <c r="I27" s="250" t="s">
        <v>360</v>
      </c>
      <c r="J27" s="250" t="s">
        <v>360</v>
      </c>
    </row>
    <row r="28" spans="1:12">
      <c r="A28" s="1145" t="s">
        <v>511</v>
      </c>
      <c r="B28" s="250" t="s">
        <v>361</v>
      </c>
      <c r="C28" s="250" t="s">
        <v>361</v>
      </c>
      <c r="D28" s="250" t="s">
        <v>361</v>
      </c>
      <c r="E28" s="250" t="s">
        <v>361</v>
      </c>
      <c r="F28" s="250" t="s">
        <v>361</v>
      </c>
      <c r="G28" s="250" t="s">
        <v>361</v>
      </c>
      <c r="H28" s="250" t="s">
        <v>361</v>
      </c>
      <c r="I28" s="250" t="s">
        <v>361</v>
      </c>
      <c r="J28" s="250" t="s">
        <v>361</v>
      </c>
    </row>
    <row r="29" spans="1:12">
      <c r="A29" s="1145" t="s">
        <v>512</v>
      </c>
      <c r="B29" s="250" t="s">
        <v>0</v>
      </c>
      <c r="C29" s="250" t="s">
        <v>0</v>
      </c>
      <c r="D29" s="250" t="s">
        <v>0</v>
      </c>
      <c r="E29" s="250" t="s">
        <v>0</v>
      </c>
      <c r="F29" s="250" t="s">
        <v>0</v>
      </c>
      <c r="G29" s="250" t="s">
        <v>0</v>
      </c>
      <c r="H29" s="250" t="s">
        <v>0</v>
      </c>
      <c r="I29" s="250" t="s">
        <v>0</v>
      </c>
      <c r="J29" s="250" t="s">
        <v>0</v>
      </c>
    </row>
    <row r="30" spans="1:12">
      <c r="A30" s="1147" t="s">
        <v>513</v>
      </c>
      <c r="B30" s="585" t="s">
        <v>857</v>
      </c>
      <c r="C30" s="585" t="s">
        <v>857</v>
      </c>
      <c r="D30" s="585" t="s">
        <v>857</v>
      </c>
      <c r="E30" s="585" t="s">
        <v>857</v>
      </c>
      <c r="F30" s="585" t="s">
        <v>857</v>
      </c>
      <c r="G30" s="585" t="s">
        <v>857</v>
      </c>
      <c r="H30" s="585" t="s">
        <v>857</v>
      </c>
      <c r="I30" s="585" t="s">
        <v>857</v>
      </c>
      <c r="J30" s="585" t="s">
        <v>857</v>
      </c>
    </row>
    <row r="31" spans="1:12">
      <c r="A31" s="1145">
        <v>2010</v>
      </c>
      <c r="B31" s="649">
        <v>2639.5335551355151</v>
      </c>
      <c r="C31" s="649">
        <v>2535.4493750516863</v>
      </c>
      <c r="D31" s="690">
        <v>2593.4339685099494</v>
      </c>
      <c r="E31" s="649">
        <v>2702.7832382008801</v>
      </c>
      <c r="F31" s="649">
        <v>2489.0356687785811</v>
      </c>
      <c r="G31" s="649">
        <v>2670.9860096083867</v>
      </c>
      <c r="H31" s="649">
        <v>2945.1520986381079</v>
      </c>
      <c r="I31" s="649">
        <v>3012.2407734142498</v>
      </c>
      <c r="J31" s="648" t="e">
        <v>#N/A</v>
      </c>
    </row>
    <row r="32" spans="1:12">
      <c r="A32" s="1145">
        <v>2011</v>
      </c>
      <c r="B32" s="649">
        <v>2529.9630201758787</v>
      </c>
      <c r="C32" s="649" t="e">
        <v>#N/A</v>
      </c>
      <c r="D32" s="648">
        <v>2392.7420338998418</v>
      </c>
      <c r="E32" s="649">
        <v>2528.9661322730381</v>
      </c>
      <c r="F32" s="649">
        <v>2810.1955178243129</v>
      </c>
      <c r="G32" s="649">
        <v>2476.555496675946</v>
      </c>
      <c r="H32" s="649">
        <v>3068.7943616455586</v>
      </c>
      <c r="I32" s="649">
        <v>2692.0522587745568</v>
      </c>
      <c r="J32" s="648" t="e">
        <v>#N/A</v>
      </c>
    </row>
    <row r="33" spans="1:10">
      <c r="A33" s="1145">
        <v>2012</v>
      </c>
      <c r="B33" s="649">
        <v>2284.7220025942938</v>
      </c>
      <c r="C33" s="649">
        <v>2152.9845835689553</v>
      </c>
      <c r="D33" s="648">
        <v>2432.7911546981327</v>
      </c>
      <c r="E33" s="649">
        <v>2057.3638197835389</v>
      </c>
      <c r="F33" s="649">
        <v>2282.5971686807657</v>
      </c>
      <c r="G33" s="649">
        <v>2140.6221578931827</v>
      </c>
      <c r="H33" s="649">
        <v>2735.5426623768076</v>
      </c>
      <c r="I33" s="649">
        <v>2543.6829410788691</v>
      </c>
      <c r="J33" s="648">
        <v>2334.0560620525075</v>
      </c>
    </row>
    <row r="34" spans="1:10">
      <c r="A34" s="1145">
        <v>2013</v>
      </c>
      <c r="B34" s="649">
        <v>2149.6880533177218</v>
      </c>
      <c r="C34" s="649" t="e">
        <v>#N/A</v>
      </c>
      <c r="D34" s="649" t="e">
        <v>#N/A</v>
      </c>
      <c r="E34" s="649">
        <v>1827.2691816722902</v>
      </c>
      <c r="F34" s="649" t="e">
        <v>#N/A</v>
      </c>
      <c r="G34" s="649">
        <v>2055.6715673788021</v>
      </c>
      <c r="H34" s="649" t="e">
        <v>#N/A</v>
      </c>
      <c r="I34" s="649">
        <v>2600.5647391167754</v>
      </c>
      <c r="J34" s="648" t="e">
        <v>#N/A</v>
      </c>
    </row>
    <row r="35" spans="1:10">
      <c r="A35" s="1145">
        <v>2014</v>
      </c>
      <c r="B35" s="649">
        <v>1983.5560176520939</v>
      </c>
      <c r="C35" s="649">
        <v>1767.2964115982713</v>
      </c>
      <c r="D35" s="648">
        <v>2042.4089145963696</v>
      </c>
      <c r="E35" s="649">
        <v>2072.7288951880378</v>
      </c>
      <c r="F35" s="649">
        <v>2227.5643714603621</v>
      </c>
      <c r="G35" s="649">
        <v>2028.4581767643811</v>
      </c>
      <c r="H35" s="649" t="e">
        <v>#N/A</v>
      </c>
      <c r="I35" s="649">
        <v>2547.8905300326091</v>
      </c>
      <c r="J35" s="648" t="e">
        <v>#N/A</v>
      </c>
    </row>
    <row r="36" spans="1:10">
      <c r="A36" s="1145">
        <v>2015</v>
      </c>
      <c r="B36" s="649">
        <v>1806.1041443577649</v>
      </c>
      <c r="C36" s="649">
        <v>1718.8731651472924</v>
      </c>
      <c r="D36" s="649" t="e">
        <v>#N/A</v>
      </c>
      <c r="E36" s="649">
        <v>1733.6546091516266</v>
      </c>
      <c r="F36" s="649">
        <v>2247.3431908993516</v>
      </c>
      <c r="G36" s="649">
        <v>1947.4723127135433</v>
      </c>
      <c r="H36" s="649">
        <v>2254.8895240798656</v>
      </c>
      <c r="I36" s="649" t="e">
        <v>#N/A</v>
      </c>
      <c r="J36" s="648" t="e">
        <v>#N/A</v>
      </c>
    </row>
    <row r="37" spans="1:10">
      <c r="A37" s="1145">
        <v>2016</v>
      </c>
      <c r="B37" s="649">
        <v>1847.5205984502163</v>
      </c>
      <c r="C37" s="649">
        <v>1780.4307188881264</v>
      </c>
      <c r="D37" s="648">
        <v>1789.9171598754174</v>
      </c>
      <c r="E37" s="649">
        <v>1782.3846464657033</v>
      </c>
      <c r="F37" s="649">
        <v>2012.6505749700032</v>
      </c>
      <c r="G37" s="649">
        <v>1822.7914965838056</v>
      </c>
      <c r="H37" s="649">
        <v>2881.8083984015148</v>
      </c>
      <c r="I37" s="649" t="e">
        <v>#N/A</v>
      </c>
      <c r="J37" s="648" t="e">
        <v>#N/A</v>
      </c>
    </row>
    <row r="38" spans="1:10">
      <c r="A38" s="1145">
        <v>2017</v>
      </c>
      <c r="B38" s="649">
        <v>1764.4595119187582</v>
      </c>
      <c r="C38" s="649">
        <v>1553.6854933544168</v>
      </c>
      <c r="D38" s="648">
        <v>1873.122214571541</v>
      </c>
      <c r="E38" s="649">
        <v>1759.133592408167</v>
      </c>
      <c r="F38" s="649">
        <v>1966.591277389583</v>
      </c>
      <c r="G38" s="649">
        <v>1849.49339491306</v>
      </c>
      <c r="H38" s="649">
        <v>2340.2641283966818</v>
      </c>
      <c r="I38" s="649">
        <v>2151.2987584243056</v>
      </c>
      <c r="J38" s="648" t="e">
        <v>#N/A</v>
      </c>
    </row>
    <row r="39" spans="1:10">
      <c r="A39" s="1145">
        <v>2018</v>
      </c>
      <c r="B39" s="649">
        <v>1552.5528677302791</v>
      </c>
      <c r="C39" s="649">
        <v>1335.7963683622784</v>
      </c>
      <c r="D39" s="648">
        <v>1494.0353022887036</v>
      </c>
      <c r="E39" s="649">
        <v>1425.2837743776913</v>
      </c>
      <c r="F39" s="649">
        <v>1910.8704975828655</v>
      </c>
      <c r="G39" s="649">
        <v>1680.3803030643519</v>
      </c>
      <c r="H39" s="649" t="e">
        <v>#N/A</v>
      </c>
      <c r="I39" s="649">
        <v>1888.3365988673963</v>
      </c>
      <c r="J39" s="648" t="e">
        <v>#N/A</v>
      </c>
    </row>
    <row r="40" spans="1:10">
      <c r="A40" s="1145">
        <v>2019</v>
      </c>
      <c r="B40" s="649">
        <v>1489.3994173013255</v>
      </c>
      <c r="C40" s="649">
        <v>1361.1776656855782</v>
      </c>
      <c r="D40" s="648">
        <v>1509.4612503508276</v>
      </c>
      <c r="E40" s="649">
        <v>1490.3530387670246</v>
      </c>
      <c r="F40" s="649">
        <v>1600.9104584492991</v>
      </c>
      <c r="G40" s="649">
        <v>1568.9491834091939</v>
      </c>
      <c r="H40" s="649">
        <v>2563.3490083322949</v>
      </c>
      <c r="I40" s="649">
        <v>1880.1301468810038</v>
      </c>
      <c r="J40" s="648" t="e">
        <v>#N/A</v>
      </c>
    </row>
    <row r="41" spans="1:10">
      <c r="A41" s="1145">
        <v>2020</v>
      </c>
      <c r="B41" s="649">
        <v>1523.0573977718359</v>
      </c>
      <c r="C41" s="649">
        <v>1336.0218880957341</v>
      </c>
      <c r="D41" s="648">
        <v>1435.2822412112332</v>
      </c>
      <c r="E41" s="649">
        <v>1531.942919590261</v>
      </c>
      <c r="F41" s="649">
        <v>1478.4263274037578</v>
      </c>
      <c r="G41" s="649">
        <v>1700.635975677422</v>
      </c>
      <c r="H41" s="649" t="e">
        <v>#N/A</v>
      </c>
      <c r="I41" s="649" t="e">
        <v>#N/A</v>
      </c>
      <c r="J41" s="648" t="e">
        <v>#N/A</v>
      </c>
    </row>
    <row r="42" spans="1:10">
      <c r="A42" s="1147">
        <v>2021</v>
      </c>
      <c r="B42" s="653">
        <v>1501.0774199898513</v>
      </c>
      <c r="C42" s="653">
        <v>1349.1037678331911</v>
      </c>
      <c r="D42" s="652">
        <v>1384.3587796006129</v>
      </c>
      <c r="E42" s="653">
        <v>1504.3510393753727</v>
      </c>
      <c r="F42" s="653">
        <v>1396.0278426433981</v>
      </c>
      <c r="G42" s="653">
        <v>1599.9724063654037</v>
      </c>
      <c r="H42" s="653" t="e">
        <v>#N/A</v>
      </c>
      <c r="I42" s="653" t="e">
        <v>#N/A</v>
      </c>
      <c r="J42" s="652" t="e">
        <v>#N/A</v>
      </c>
    </row>
    <row r="43" spans="1:10" s="110" customFormat="1">
      <c r="A43" s="708"/>
    </row>
    <row r="45" spans="1:10">
      <c r="A45" s="1149"/>
      <c r="B45" s="246" t="s">
        <v>114</v>
      </c>
      <c r="C45" s="246" t="s">
        <v>2</v>
      </c>
      <c r="D45" s="246" t="s">
        <v>442</v>
      </c>
      <c r="E45" s="246" t="s">
        <v>3</v>
      </c>
      <c r="F45" s="246" t="s">
        <v>1</v>
      </c>
      <c r="G45" s="246" t="s">
        <v>5</v>
      </c>
      <c r="H45" s="246" t="s">
        <v>7</v>
      </c>
      <c r="I45" s="246" t="s">
        <v>11</v>
      </c>
      <c r="J45" s="246" t="s">
        <v>6</v>
      </c>
    </row>
    <row r="46" spans="1:10">
      <c r="A46" s="1145" t="s">
        <v>511</v>
      </c>
      <c r="B46" s="250" t="s">
        <v>365</v>
      </c>
      <c r="C46" s="250" t="s">
        <v>365</v>
      </c>
      <c r="D46" s="250" t="s">
        <v>365</v>
      </c>
      <c r="E46" s="250" t="s">
        <v>365</v>
      </c>
      <c r="F46" s="250" t="s">
        <v>365</v>
      </c>
      <c r="G46" s="250" t="s">
        <v>365</v>
      </c>
      <c r="H46" s="250" t="s">
        <v>365</v>
      </c>
      <c r="I46" s="250" t="s">
        <v>365</v>
      </c>
      <c r="J46" s="250" t="s">
        <v>365</v>
      </c>
    </row>
    <row r="47" spans="1:10">
      <c r="A47" s="1145" t="s">
        <v>512</v>
      </c>
      <c r="B47" s="250" t="s">
        <v>239</v>
      </c>
      <c r="C47" s="250" t="s">
        <v>239</v>
      </c>
      <c r="D47" s="250" t="s">
        <v>239</v>
      </c>
      <c r="E47" s="250" t="s">
        <v>239</v>
      </c>
      <c r="F47" s="250" t="s">
        <v>239</v>
      </c>
      <c r="G47" s="250" t="s">
        <v>239</v>
      </c>
      <c r="H47" s="250" t="s">
        <v>239</v>
      </c>
      <c r="I47" s="250" t="s">
        <v>239</v>
      </c>
      <c r="J47" s="250" t="s">
        <v>239</v>
      </c>
    </row>
    <row r="48" spans="1:10">
      <c r="A48" s="1147" t="s">
        <v>513</v>
      </c>
      <c r="B48" s="585" t="s">
        <v>651</v>
      </c>
      <c r="C48" s="585" t="s">
        <v>651</v>
      </c>
      <c r="D48" s="585" t="s">
        <v>651</v>
      </c>
      <c r="E48" s="585" t="s">
        <v>651</v>
      </c>
      <c r="F48" s="585" t="s">
        <v>651</v>
      </c>
      <c r="G48" s="585" t="s">
        <v>651</v>
      </c>
      <c r="H48" s="585" t="s">
        <v>651</v>
      </c>
      <c r="I48" s="585" t="s">
        <v>651</v>
      </c>
      <c r="J48" s="585" t="s">
        <v>651</v>
      </c>
    </row>
    <row r="49" spans="1:10">
      <c r="A49" s="1145">
        <v>2010</v>
      </c>
      <c r="B49" s="56">
        <v>5140.7700000000004</v>
      </c>
      <c r="C49" s="56">
        <v>653.87</v>
      </c>
      <c r="D49" s="711">
        <v>1263.8</v>
      </c>
      <c r="E49" s="56">
        <v>826.8</v>
      </c>
      <c r="F49" s="56">
        <v>975.90000000000009</v>
      </c>
      <c r="G49" s="56">
        <v>885.19999999999993</v>
      </c>
      <c r="H49" s="56">
        <v>95.700000000000017</v>
      </c>
      <c r="I49" s="56">
        <v>439.5</v>
      </c>
      <c r="J49" s="711" t="e">
        <v>#N/A</v>
      </c>
    </row>
    <row r="50" spans="1:10">
      <c r="A50" s="1145">
        <v>2011</v>
      </c>
      <c r="B50" s="56">
        <v>6375.45</v>
      </c>
      <c r="C50" s="649" t="e">
        <v>#N/A</v>
      </c>
      <c r="D50" s="711">
        <v>1937.9000000000003</v>
      </c>
      <c r="E50" s="56">
        <v>1018.1</v>
      </c>
      <c r="F50" s="56">
        <v>567</v>
      </c>
      <c r="G50" s="56">
        <v>1466.45</v>
      </c>
      <c r="H50" s="56">
        <v>193.5</v>
      </c>
      <c r="I50" s="56">
        <v>915.7</v>
      </c>
      <c r="J50" s="648" t="e">
        <v>#N/A</v>
      </c>
    </row>
    <row r="51" spans="1:10">
      <c r="A51" s="1145">
        <v>2012</v>
      </c>
      <c r="B51" s="56">
        <v>9556.0400000000027</v>
      </c>
      <c r="C51" s="56">
        <v>505.2</v>
      </c>
      <c r="D51" s="711">
        <v>1884.45</v>
      </c>
      <c r="E51" s="56">
        <v>1867.8500000000001</v>
      </c>
      <c r="F51" s="56">
        <v>1354.3300000000002</v>
      </c>
      <c r="G51" s="56">
        <v>2000.2299999999998</v>
      </c>
      <c r="H51" s="56">
        <v>314.05</v>
      </c>
      <c r="I51" s="56">
        <v>1341.98</v>
      </c>
      <c r="J51" s="711">
        <v>287.95000000000005</v>
      </c>
    </row>
    <row r="52" spans="1:10">
      <c r="A52" s="1145">
        <v>2013</v>
      </c>
      <c r="B52" s="56">
        <v>858.46999999999991</v>
      </c>
      <c r="C52" s="649" t="e">
        <v>#N/A</v>
      </c>
      <c r="D52" s="649" t="e">
        <v>#N/A</v>
      </c>
      <c r="E52" s="56">
        <v>328.55</v>
      </c>
      <c r="F52" s="649" t="e">
        <v>#N/A</v>
      </c>
      <c r="G52" s="56">
        <v>221.35</v>
      </c>
      <c r="H52" s="649" t="e">
        <v>#N/A</v>
      </c>
      <c r="I52" s="56">
        <v>269.11</v>
      </c>
      <c r="J52" s="711" t="e">
        <v>#N/A</v>
      </c>
    </row>
    <row r="53" spans="1:10">
      <c r="A53" s="1145">
        <v>2014</v>
      </c>
      <c r="B53" s="56">
        <v>5101.4280000000026</v>
      </c>
      <c r="C53" s="56">
        <v>1688.4900000000002</v>
      </c>
      <c r="D53" s="711">
        <v>547.12000000000012</v>
      </c>
      <c r="E53" s="56">
        <v>1241.1999999999998</v>
      </c>
      <c r="F53" s="56">
        <v>240.85</v>
      </c>
      <c r="G53" s="56">
        <v>1132.4080000000001</v>
      </c>
      <c r="H53" s="649" t="e">
        <v>#N/A</v>
      </c>
      <c r="I53" s="56">
        <v>106.39999999999998</v>
      </c>
      <c r="J53" s="711" t="e">
        <v>#N/A</v>
      </c>
    </row>
    <row r="54" spans="1:10">
      <c r="A54" s="1145">
        <v>2015</v>
      </c>
      <c r="B54" s="56">
        <v>8172.2500000000027</v>
      </c>
      <c r="C54" s="56">
        <v>3445.49</v>
      </c>
      <c r="D54" s="649" t="e">
        <v>#N/A</v>
      </c>
      <c r="E54" s="56">
        <v>2534.86</v>
      </c>
      <c r="F54" s="56">
        <v>362.1</v>
      </c>
      <c r="G54" s="56">
        <v>1078.1499999999999</v>
      </c>
      <c r="H54" s="56">
        <v>166.85</v>
      </c>
      <c r="I54" s="649" t="e">
        <v>#N/A</v>
      </c>
      <c r="J54" s="711" t="e">
        <v>#N/A</v>
      </c>
    </row>
    <row r="55" spans="1:10">
      <c r="A55" s="1145">
        <v>2016</v>
      </c>
      <c r="B55" s="56">
        <v>8172.6219999999976</v>
      </c>
      <c r="C55" s="56">
        <v>2610.94</v>
      </c>
      <c r="D55" s="711">
        <v>348.54999999999995</v>
      </c>
      <c r="E55" s="56">
        <v>3117.2349999999997</v>
      </c>
      <c r="F55" s="56">
        <v>428.7</v>
      </c>
      <c r="G55" s="56">
        <v>1278.797</v>
      </c>
      <c r="H55" s="56">
        <v>310.70000000000005</v>
      </c>
      <c r="I55" s="649" t="e">
        <v>#N/A</v>
      </c>
      <c r="J55" s="711" t="e">
        <v>#N/A</v>
      </c>
    </row>
    <row r="56" spans="1:10">
      <c r="A56" s="1145">
        <v>2017</v>
      </c>
      <c r="B56" s="56">
        <v>6811.7000000000016</v>
      </c>
      <c r="C56" s="56">
        <v>1796.9750000000004</v>
      </c>
      <c r="D56" s="711">
        <v>747.5</v>
      </c>
      <c r="E56" s="56">
        <v>2334.085</v>
      </c>
      <c r="F56" s="56">
        <v>806.25</v>
      </c>
      <c r="G56" s="56">
        <v>1018.0899999999999</v>
      </c>
      <c r="H56" s="56">
        <v>54.3</v>
      </c>
      <c r="I56" s="56">
        <v>49.7</v>
      </c>
      <c r="J56" s="711" t="e">
        <v>#N/A</v>
      </c>
    </row>
    <row r="57" spans="1:10">
      <c r="A57" s="1145">
        <v>2018</v>
      </c>
      <c r="B57" s="56">
        <v>7475.5699999999988</v>
      </c>
      <c r="C57" s="56">
        <v>2056.56</v>
      </c>
      <c r="D57" s="711">
        <v>785.70999999999992</v>
      </c>
      <c r="E57" s="56">
        <v>1966.9749999999999</v>
      </c>
      <c r="F57" s="56">
        <v>509.5</v>
      </c>
      <c r="G57" s="56">
        <v>1646.075</v>
      </c>
      <c r="H57" s="649" t="e">
        <v>#N/A</v>
      </c>
      <c r="I57" s="56">
        <v>329.85</v>
      </c>
      <c r="J57" s="711" t="e">
        <v>#N/A</v>
      </c>
    </row>
    <row r="58" spans="1:10">
      <c r="A58" s="1145">
        <v>2019</v>
      </c>
      <c r="B58" s="56">
        <v>8617.67</v>
      </c>
      <c r="C58" s="56">
        <v>3152.97</v>
      </c>
      <c r="D58" s="711">
        <v>577.45000000000005</v>
      </c>
      <c r="E58" s="56">
        <v>1212.9699999999998</v>
      </c>
      <c r="F58" s="56">
        <v>493.95</v>
      </c>
      <c r="G58" s="56">
        <v>3008.23</v>
      </c>
      <c r="H58" s="56">
        <v>38.4</v>
      </c>
      <c r="I58" s="56" t="e">
        <v>#N/A</v>
      </c>
      <c r="J58" s="711" t="e">
        <v>#N/A</v>
      </c>
    </row>
    <row r="59" spans="1:10">
      <c r="A59" s="1145">
        <v>2020</v>
      </c>
      <c r="B59" s="56">
        <v>12173.184999999999</v>
      </c>
      <c r="C59" s="56">
        <v>2209.37</v>
      </c>
      <c r="D59" s="711">
        <v>2780.875</v>
      </c>
      <c r="E59" s="56">
        <v>2557.1499999999996</v>
      </c>
      <c r="F59" s="56">
        <v>533.55999999999995</v>
      </c>
      <c r="G59" s="56">
        <v>3541.1300000000006</v>
      </c>
      <c r="H59" s="56" t="e">
        <v>#N/A</v>
      </c>
      <c r="I59" s="56" t="e">
        <v>#N/A</v>
      </c>
      <c r="J59" s="711" t="e">
        <v>#N/A</v>
      </c>
    </row>
    <row r="60" spans="1:10">
      <c r="A60" s="1147">
        <v>2021</v>
      </c>
      <c r="B60" s="632">
        <v>6498.16</v>
      </c>
      <c r="C60" s="632">
        <v>615.07499999999993</v>
      </c>
      <c r="D60" s="713">
        <v>853.50000000000011</v>
      </c>
      <c r="E60" s="632">
        <v>2133.4700000000003</v>
      </c>
      <c r="F60" s="632">
        <v>445</v>
      </c>
      <c r="G60" s="632">
        <v>2325.64</v>
      </c>
      <c r="H60" s="632" t="e">
        <v>#N/A</v>
      </c>
      <c r="I60" s="632" t="e">
        <v>#N/A</v>
      </c>
      <c r="J60" s="713" t="e">
        <v>#N/A</v>
      </c>
    </row>
    <row r="61" spans="1:10">
      <c r="B61" s="468"/>
      <c r="C61" s="468"/>
      <c r="D61" s="468"/>
      <c r="E61" s="468"/>
      <c r="F61" s="468"/>
      <c r="G61" s="468"/>
      <c r="H61" s="468"/>
      <c r="I61" s="468"/>
      <c r="J61" s="468"/>
    </row>
    <row r="709" spans="1:8">
      <c r="A709" s="598"/>
      <c r="H709" s="584"/>
    </row>
    <row r="712" spans="1:8">
      <c r="A712" s="598"/>
      <c r="H712" s="584"/>
    </row>
  </sheetData>
  <pageMargins left="0.75" right="0.75" top="1" bottom="1" header="0.5" footer="0.5"/>
  <pageSetup orientation="portrait" horizontalDpi="1200" verticalDpi="1200" r:id="rId1"/>
  <headerFooter alignWithMargins="0"/>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2">
    <tabColor theme="2" tint="-9.9978637043366805E-2"/>
  </sheetPr>
  <dimension ref="A1:O1042"/>
  <sheetViews>
    <sheetView zoomScale="75" zoomScaleNormal="75" workbookViewId="0"/>
  </sheetViews>
  <sheetFormatPr defaultColWidth="8.6640625" defaultRowHeight="13.2"/>
  <cols>
    <col min="1" max="1" width="14.21875" style="8" customWidth="1"/>
    <col min="2" max="3" width="9.44140625" style="598" bestFit="1" customWidth="1"/>
    <col min="4" max="4" width="13.44140625" style="598" bestFit="1" customWidth="1"/>
    <col min="5" max="5" width="10.33203125" style="598" bestFit="1" customWidth="1"/>
    <col min="6" max="8" width="9.44140625" style="598" bestFit="1" customWidth="1"/>
    <col min="9" max="9" width="5" style="598" bestFit="1" customWidth="1"/>
    <col min="10" max="11" width="10" style="8" bestFit="1" customWidth="1"/>
    <col min="12" max="12" width="11.109375" style="8" bestFit="1" customWidth="1"/>
    <col min="13" max="14" width="10" style="8" bestFit="1" customWidth="1"/>
    <col min="15" max="16384" width="8.6640625" style="598"/>
  </cols>
  <sheetData>
    <row r="1" spans="1:1" ht="14.4">
      <c r="A1" s="597" t="s">
        <v>858</v>
      </c>
    </row>
    <row r="2" spans="1:1" ht="14.4">
      <c r="A2" s="597"/>
    </row>
    <row r="3" spans="1:1">
      <c r="A3" s="596"/>
    </row>
    <row r="4" spans="1:1">
      <c r="A4" s="596"/>
    </row>
    <row r="5" spans="1:1">
      <c r="A5" s="596"/>
    </row>
    <row r="6" spans="1:1">
      <c r="A6" s="596"/>
    </row>
    <row r="7" spans="1:1">
      <c r="A7" s="596"/>
    </row>
    <row r="8" spans="1:1">
      <c r="A8" s="596"/>
    </row>
    <row r="9" spans="1:1">
      <c r="A9" s="596"/>
    </row>
    <row r="10" spans="1:1">
      <c r="A10" s="596"/>
    </row>
    <row r="11" spans="1:1">
      <c r="A11" s="596"/>
    </row>
    <row r="12" spans="1:1">
      <c r="A12" s="596"/>
    </row>
    <row r="13" spans="1:1">
      <c r="A13" s="596"/>
    </row>
    <row r="14" spans="1:1">
      <c r="A14" s="596"/>
    </row>
    <row r="15" spans="1:1">
      <c r="A15" s="596"/>
    </row>
    <row r="16" spans="1:1">
      <c r="A16" s="596"/>
    </row>
    <row r="17" spans="1:15">
      <c r="A17" s="596"/>
      <c r="O17" s="709"/>
    </row>
    <row r="18" spans="1:15">
      <c r="A18" s="596"/>
    </row>
    <row r="19" spans="1:15">
      <c r="A19" s="596"/>
    </row>
    <row r="20" spans="1:15">
      <c r="A20" s="704"/>
    </row>
    <row r="21" spans="1:15">
      <c r="A21" s="596"/>
    </row>
    <row r="22" spans="1:15">
      <c r="A22" s="1091" t="s">
        <v>786</v>
      </c>
    </row>
    <row r="23" spans="1:15">
      <c r="A23" s="664" t="s">
        <v>499</v>
      </c>
    </row>
    <row r="24" spans="1:15">
      <c r="A24" s="1146"/>
      <c r="B24" s="83"/>
      <c r="C24" s="83"/>
      <c r="D24" s="83"/>
      <c r="E24" s="83"/>
      <c r="F24" s="83"/>
      <c r="G24" s="83"/>
      <c r="H24" s="83"/>
    </row>
    <row r="25" spans="1:15">
      <c r="A25" s="227"/>
      <c r="B25" s="398">
        <v>2021</v>
      </c>
      <c r="C25" s="1157"/>
      <c r="D25" s="1157"/>
      <c r="E25" s="689"/>
      <c r="F25" s="1157"/>
      <c r="G25" s="1157"/>
      <c r="H25" s="83"/>
    </row>
    <row r="26" spans="1:15">
      <c r="A26" s="227"/>
      <c r="B26" s="1162" t="s">
        <v>360</v>
      </c>
      <c r="C26" s="1146"/>
      <c r="D26" s="1146"/>
      <c r="E26" s="1146"/>
      <c r="F26" s="1146"/>
      <c r="G26" s="1146"/>
      <c r="H26" s="83"/>
    </row>
    <row r="27" spans="1:15">
      <c r="A27" s="227"/>
      <c r="B27" s="1162" t="s">
        <v>361</v>
      </c>
      <c r="C27" s="1146"/>
      <c r="D27" s="1146"/>
      <c r="E27" s="1146"/>
      <c r="F27" s="1146"/>
      <c r="G27" s="1146"/>
      <c r="H27" s="83"/>
      <c r="I27" s="83"/>
      <c r="J27" s="1146"/>
    </row>
    <row r="28" spans="1:15">
      <c r="A28" s="96"/>
      <c r="B28" s="1162" t="s">
        <v>0</v>
      </c>
      <c r="C28" s="1146"/>
      <c r="D28" s="301" t="s">
        <v>53</v>
      </c>
      <c r="E28" s="301"/>
      <c r="F28" s="301" t="s">
        <v>364</v>
      </c>
      <c r="G28" s="301" t="s">
        <v>53</v>
      </c>
      <c r="H28" s="83"/>
      <c r="I28" s="1157"/>
      <c r="J28" s="1157"/>
    </row>
    <row r="29" spans="1:15">
      <c r="A29" s="585" t="s">
        <v>53</v>
      </c>
      <c r="B29" s="898" t="s">
        <v>857</v>
      </c>
      <c r="C29" s="1146"/>
      <c r="D29" s="585" t="s">
        <v>631</v>
      </c>
      <c r="E29" s="585" t="s">
        <v>857</v>
      </c>
      <c r="F29" s="585" t="s">
        <v>501</v>
      </c>
      <c r="G29" s="585" t="s">
        <v>367</v>
      </c>
      <c r="H29" s="83"/>
      <c r="I29" s="705"/>
      <c r="J29" s="1146"/>
    </row>
    <row r="30" spans="1:15">
      <c r="A30" s="301" t="s">
        <v>2</v>
      </c>
      <c r="B30" s="710">
        <v>1349.1037678331911</v>
      </c>
      <c r="C30" s="1146"/>
      <c r="D30" s="648" t="s">
        <v>2</v>
      </c>
      <c r="E30" s="648">
        <v>1261.9680851063831</v>
      </c>
      <c r="F30" s="711">
        <v>225.6</v>
      </c>
      <c r="G30" s="248">
        <v>1</v>
      </c>
      <c r="H30" s="83"/>
      <c r="I30" s="296"/>
      <c r="J30" s="650"/>
    </row>
    <row r="31" spans="1:15">
      <c r="A31" s="250" t="s">
        <v>442</v>
      </c>
      <c r="B31" s="594">
        <v>1384.3587796006129</v>
      </c>
      <c r="C31" s="1146"/>
      <c r="D31" s="648" t="s">
        <v>2</v>
      </c>
      <c r="E31" s="648">
        <v>1399.7134670487108</v>
      </c>
      <c r="F31" s="711">
        <v>209.4</v>
      </c>
      <c r="G31" s="248">
        <v>1</v>
      </c>
      <c r="H31" s="83"/>
      <c r="I31" s="296"/>
      <c r="J31" s="650"/>
    </row>
    <row r="32" spans="1:15">
      <c r="A32" s="250" t="s">
        <v>1</v>
      </c>
      <c r="B32" s="594">
        <v>1396.0278426433981</v>
      </c>
      <c r="C32" s="1146"/>
      <c r="D32" s="648" t="s">
        <v>2</v>
      </c>
      <c r="E32" s="648">
        <v>1399.4169096209914</v>
      </c>
      <c r="F32" s="711">
        <v>180.07499999999999</v>
      </c>
      <c r="G32" s="248">
        <v>1</v>
      </c>
      <c r="H32" s="83"/>
      <c r="I32" s="296"/>
      <c r="J32" s="650"/>
    </row>
    <row r="33" spans="1:10">
      <c r="A33" s="250" t="s">
        <v>3</v>
      </c>
      <c r="B33" s="594">
        <v>1504.3510393753727</v>
      </c>
      <c r="C33" s="1146"/>
      <c r="D33" s="648" t="s">
        <v>442</v>
      </c>
      <c r="E33" s="648">
        <v>1199.3764407790143</v>
      </c>
      <c r="F33" s="711">
        <v>301.10000000000002</v>
      </c>
      <c r="G33" s="248">
        <v>2</v>
      </c>
      <c r="H33" s="83"/>
      <c r="I33" s="296"/>
      <c r="J33" s="650"/>
    </row>
    <row r="34" spans="1:10">
      <c r="A34" s="585" t="s">
        <v>5</v>
      </c>
      <c r="B34" s="595">
        <v>1599.9724063654037</v>
      </c>
      <c r="C34" s="1146"/>
      <c r="D34" s="648" t="s">
        <v>442</v>
      </c>
      <c r="E34" s="648">
        <v>1632.8400667222684</v>
      </c>
      <c r="F34" s="711">
        <v>239.8</v>
      </c>
      <c r="G34" s="248">
        <v>2</v>
      </c>
      <c r="H34" s="83"/>
      <c r="I34" s="296"/>
      <c r="J34" s="650"/>
    </row>
    <row r="35" spans="1:10">
      <c r="A35" s="1146"/>
      <c r="B35" s="593"/>
      <c r="C35" s="1146"/>
      <c r="D35" s="648" t="s">
        <v>442</v>
      </c>
      <c r="E35" s="648">
        <v>1310.4460717601603</v>
      </c>
      <c r="F35" s="711">
        <v>212.8</v>
      </c>
      <c r="G35" s="248">
        <v>2</v>
      </c>
      <c r="H35" s="83"/>
      <c r="I35" s="296"/>
      <c r="J35" s="650"/>
    </row>
    <row r="36" spans="1:10">
      <c r="A36" s="1146"/>
      <c r="B36" s="593"/>
      <c r="C36" s="1146"/>
      <c r="D36" s="648" t="s">
        <v>442</v>
      </c>
      <c r="E36" s="648">
        <v>1503.0060120240482</v>
      </c>
      <c r="F36" s="711">
        <v>99.8</v>
      </c>
      <c r="G36" s="248">
        <v>2</v>
      </c>
      <c r="H36" s="83"/>
      <c r="I36" s="296"/>
      <c r="J36" s="650"/>
    </row>
    <row r="37" spans="1:10">
      <c r="A37" s="1146"/>
      <c r="B37" s="593"/>
      <c r="C37" s="1146"/>
      <c r="D37" s="648" t="s">
        <v>1</v>
      </c>
      <c r="E37" s="648">
        <v>1234.8178137651821</v>
      </c>
      <c r="F37" s="711">
        <v>247</v>
      </c>
      <c r="G37" s="248">
        <v>3</v>
      </c>
      <c r="H37" s="83"/>
      <c r="I37" s="296"/>
      <c r="J37" s="650"/>
    </row>
    <row r="38" spans="1:10">
      <c r="A38" s="1146"/>
      <c r="B38" s="593"/>
      <c r="C38" s="1146"/>
      <c r="D38" s="648" t="s">
        <v>1</v>
      </c>
      <c r="E38" s="648">
        <v>1597.1332827086476</v>
      </c>
      <c r="F38" s="711">
        <v>198</v>
      </c>
      <c r="G38" s="248">
        <v>3</v>
      </c>
      <c r="H38" s="83"/>
      <c r="I38" s="296"/>
      <c r="J38" s="650"/>
    </row>
    <row r="39" spans="1:10">
      <c r="A39" s="1146"/>
      <c r="B39" s="593"/>
      <c r="C39" s="1146"/>
      <c r="D39" s="248" t="s">
        <v>3</v>
      </c>
      <c r="E39" s="648">
        <v>1425.6034904980879</v>
      </c>
      <c r="F39" s="712">
        <v>303.2</v>
      </c>
      <c r="G39" s="248">
        <v>4</v>
      </c>
      <c r="H39" s="83"/>
      <c r="I39" s="296"/>
      <c r="J39" s="650"/>
    </row>
    <row r="40" spans="1:10">
      <c r="A40" s="1146"/>
      <c r="B40" s="593"/>
      <c r="C40" s="1146"/>
      <c r="D40" s="648" t="s">
        <v>3</v>
      </c>
      <c r="E40" s="648">
        <v>1587.5119978730531</v>
      </c>
      <c r="F40" s="711">
        <v>298.8</v>
      </c>
      <c r="G40" s="248">
        <v>4</v>
      </c>
      <c r="H40" s="83"/>
      <c r="I40" s="296"/>
      <c r="J40" s="650"/>
    </row>
    <row r="41" spans="1:10">
      <c r="A41" s="1146"/>
      <c r="B41" s="593"/>
      <c r="C41" s="1146"/>
      <c r="D41" s="648" t="s">
        <v>3</v>
      </c>
      <c r="E41" s="648">
        <v>1774.8928198258538</v>
      </c>
      <c r="F41" s="711">
        <v>298.60000000000002</v>
      </c>
      <c r="G41" s="248">
        <v>4</v>
      </c>
      <c r="H41" s="83"/>
      <c r="I41" s="296"/>
      <c r="J41" s="650"/>
    </row>
    <row r="42" spans="1:10">
      <c r="A42" s="1146"/>
      <c r="B42" s="593"/>
      <c r="C42" s="1146"/>
      <c r="D42" s="648" t="s">
        <v>3</v>
      </c>
      <c r="E42" s="648">
        <v>1336.2640429837415</v>
      </c>
      <c r="F42" s="711">
        <v>286.62</v>
      </c>
      <c r="G42" s="248">
        <v>4</v>
      </c>
      <c r="H42" s="83"/>
      <c r="I42" s="296"/>
      <c r="J42" s="650"/>
    </row>
    <row r="43" spans="1:10">
      <c r="A43" s="1146"/>
      <c r="B43" s="593"/>
      <c r="C43" s="1146"/>
      <c r="D43" s="648" t="s">
        <v>3</v>
      </c>
      <c r="E43" s="648">
        <v>1354.062186559679</v>
      </c>
      <c r="F43" s="711">
        <v>199.4</v>
      </c>
      <c r="G43" s="248">
        <v>4</v>
      </c>
      <c r="H43" s="83"/>
      <c r="I43" s="296"/>
      <c r="J43" s="650"/>
    </row>
    <row r="44" spans="1:10">
      <c r="A44" s="1146"/>
      <c r="B44" s="593"/>
      <c r="C44" s="1146"/>
      <c r="D44" s="648" t="s">
        <v>3</v>
      </c>
      <c r="E44" s="648">
        <v>1529.8885511651467</v>
      </c>
      <c r="F44" s="711">
        <v>197.4</v>
      </c>
      <c r="G44" s="248">
        <v>4</v>
      </c>
      <c r="H44" s="83"/>
      <c r="I44" s="296"/>
      <c r="J44" s="650"/>
    </row>
    <row r="45" spans="1:10">
      <c r="A45" s="1146"/>
      <c r="B45" s="593"/>
      <c r="C45" s="1146"/>
      <c r="D45" s="648" t="s">
        <v>3</v>
      </c>
      <c r="E45" s="648">
        <v>1372.536414827744</v>
      </c>
      <c r="F45" s="711">
        <v>153.6</v>
      </c>
      <c r="G45" s="248">
        <v>4</v>
      </c>
      <c r="H45" s="83"/>
      <c r="I45" s="296"/>
      <c r="J45" s="650"/>
    </row>
    <row r="46" spans="1:10">
      <c r="A46" s="1146"/>
      <c r="B46" s="593"/>
      <c r="C46" s="1146"/>
      <c r="D46" s="648" t="s">
        <v>3</v>
      </c>
      <c r="E46" s="648">
        <v>1735.7142857142858</v>
      </c>
      <c r="F46" s="711">
        <v>140</v>
      </c>
      <c r="G46" s="248">
        <v>4</v>
      </c>
      <c r="H46" s="83"/>
      <c r="I46" s="296"/>
      <c r="J46" s="650"/>
    </row>
    <row r="47" spans="1:10">
      <c r="A47" s="1146"/>
      <c r="B47" s="593"/>
      <c r="C47" s="1146"/>
      <c r="D47" s="648" t="s">
        <v>3</v>
      </c>
      <c r="E47" s="648">
        <v>1215.1409029048762</v>
      </c>
      <c r="F47" s="711">
        <v>137.75</v>
      </c>
      <c r="G47" s="248">
        <v>4</v>
      </c>
      <c r="H47" s="83"/>
      <c r="I47" s="296"/>
      <c r="J47" s="650"/>
    </row>
    <row r="48" spans="1:10">
      <c r="A48" s="1146"/>
      <c r="B48" s="593"/>
      <c r="C48" s="1146"/>
      <c r="D48" s="648" t="s">
        <v>3</v>
      </c>
      <c r="E48" s="648">
        <v>1665.5884843353092</v>
      </c>
      <c r="F48" s="711">
        <v>118.1</v>
      </c>
      <c r="G48" s="248">
        <v>4</v>
      </c>
      <c r="H48" s="83"/>
      <c r="I48" s="296"/>
      <c r="J48" s="650"/>
    </row>
    <row r="49" spans="1:11">
      <c r="A49" s="1146"/>
      <c r="B49" s="593"/>
      <c r="C49" s="1146"/>
      <c r="D49" s="648" t="s">
        <v>5</v>
      </c>
      <c r="E49" s="648">
        <v>1574.7314690237797</v>
      </c>
      <c r="F49" s="711">
        <v>383.52</v>
      </c>
      <c r="G49" s="248">
        <v>5</v>
      </c>
      <c r="H49" s="83"/>
      <c r="I49" s="296"/>
      <c r="J49" s="650"/>
    </row>
    <row r="50" spans="1:11">
      <c r="A50" s="1146"/>
      <c r="B50" s="593"/>
      <c r="C50" s="1146"/>
      <c r="D50" s="648" t="s">
        <v>5</v>
      </c>
      <c r="E50" s="648">
        <v>1692.4603174603176</v>
      </c>
      <c r="F50" s="711">
        <v>302.39999999999998</v>
      </c>
      <c r="G50" s="248">
        <v>5</v>
      </c>
      <c r="H50" s="83"/>
      <c r="I50" s="296"/>
      <c r="J50" s="650"/>
    </row>
    <row r="51" spans="1:11">
      <c r="A51" s="1146"/>
      <c r="B51" s="593"/>
      <c r="C51" s="1146"/>
      <c r="D51" s="648" t="s">
        <v>5</v>
      </c>
      <c r="E51" s="648">
        <v>1400.1566933488841</v>
      </c>
      <c r="F51" s="711">
        <v>301.14</v>
      </c>
      <c r="G51" s="248">
        <v>5</v>
      </c>
      <c r="H51" s="83"/>
      <c r="I51" s="296"/>
      <c r="J51" s="650"/>
    </row>
    <row r="52" spans="1:11">
      <c r="A52" s="1146"/>
      <c r="B52" s="593"/>
      <c r="C52" s="1146"/>
      <c r="D52" s="250" t="s">
        <v>5</v>
      </c>
      <c r="E52" s="648">
        <v>1763.0715504587156</v>
      </c>
      <c r="F52" s="680">
        <v>218</v>
      </c>
      <c r="G52" s="248">
        <v>5</v>
      </c>
      <c r="H52" s="83"/>
      <c r="I52" s="296"/>
      <c r="J52" s="650"/>
    </row>
    <row r="53" spans="1:11">
      <c r="A53" s="1146"/>
      <c r="B53" s="593"/>
      <c r="C53" s="1146"/>
      <c r="D53" s="648" t="s">
        <v>5</v>
      </c>
      <c r="E53" s="648">
        <v>1654.5514311926604</v>
      </c>
      <c r="F53" s="711">
        <v>218</v>
      </c>
      <c r="G53" s="248">
        <v>5</v>
      </c>
      <c r="H53" s="83"/>
      <c r="I53" s="296"/>
      <c r="J53" s="650"/>
    </row>
    <row r="54" spans="1:11">
      <c r="A54" s="1146"/>
      <c r="B54" s="593"/>
      <c r="C54" s="1146"/>
      <c r="D54" s="648" t="s">
        <v>5</v>
      </c>
      <c r="E54" s="648">
        <v>1798.8534625628884</v>
      </c>
      <c r="F54" s="711">
        <v>202.74</v>
      </c>
      <c r="G54" s="248">
        <v>5</v>
      </c>
      <c r="H54" s="83"/>
      <c r="I54" s="296"/>
      <c r="J54" s="650"/>
    </row>
    <row r="55" spans="1:11">
      <c r="A55" s="1146"/>
      <c r="B55" s="593"/>
      <c r="C55" s="1146"/>
      <c r="D55" s="648" t="s">
        <v>5</v>
      </c>
      <c r="E55" s="648">
        <v>1567.7646880022687</v>
      </c>
      <c r="F55" s="711">
        <v>184.9</v>
      </c>
      <c r="G55" s="248">
        <v>5</v>
      </c>
      <c r="H55" s="83"/>
      <c r="I55" s="296"/>
      <c r="J55" s="650"/>
    </row>
    <row r="56" spans="1:11">
      <c r="A56" s="1146"/>
      <c r="B56" s="593"/>
      <c r="C56" s="1146"/>
      <c r="D56" s="648" t="s">
        <v>5</v>
      </c>
      <c r="E56" s="648">
        <v>1529.7434933333336</v>
      </c>
      <c r="F56" s="711">
        <v>166.08</v>
      </c>
      <c r="G56" s="248">
        <v>5</v>
      </c>
      <c r="H56" s="83"/>
      <c r="I56" s="296"/>
      <c r="J56" s="650"/>
    </row>
    <row r="57" spans="1:11">
      <c r="A57" s="1146"/>
      <c r="B57" s="593"/>
      <c r="C57" s="1146"/>
      <c r="D57" s="648" t="s">
        <v>5</v>
      </c>
      <c r="E57" s="648">
        <v>1468.9504566641601</v>
      </c>
      <c r="F57" s="711">
        <v>155</v>
      </c>
      <c r="G57" s="248">
        <v>5</v>
      </c>
      <c r="H57" s="83"/>
      <c r="I57" s="296"/>
      <c r="J57" s="650"/>
    </row>
    <row r="58" spans="1:11">
      <c r="A58" s="1146"/>
      <c r="B58" s="593"/>
      <c r="C58" s="1146"/>
      <c r="D58" s="648" t="s">
        <v>5</v>
      </c>
      <c r="E58" s="648">
        <v>1474.7862652499016</v>
      </c>
      <c r="F58" s="711">
        <v>100.8</v>
      </c>
      <c r="G58" s="248">
        <v>5</v>
      </c>
      <c r="H58" s="83"/>
      <c r="I58" s="296"/>
      <c r="J58" s="650"/>
    </row>
    <row r="59" spans="1:11">
      <c r="A59" s="1146"/>
      <c r="B59" s="593"/>
      <c r="C59" s="1146"/>
      <c r="D59" s="652" t="s">
        <v>5</v>
      </c>
      <c r="E59" s="652">
        <v>1650</v>
      </c>
      <c r="F59" s="713">
        <v>93.06</v>
      </c>
      <c r="G59" s="642">
        <v>5</v>
      </c>
      <c r="H59" s="83"/>
      <c r="I59" s="296"/>
      <c r="J59" s="650"/>
    </row>
    <row r="60" spans="1:11">
      <c r="A60" s="1146"/>
      <c r="B60" s="593"/>
      <c r="C60" s="1146"/>
      <c r="D60" s="1146"/>
      <c r="E60" s="1146"/>
      <c r="F60" s="1146"/>
      <c r="G60" s="1146"/>
      <c r="H60" s="83"/>
      <c r="I60" s="296"/>
      <c r="J60" s="650"/>
    </row>
    <row r="61" spans="1:11">
      <c r="A61" s="1146"/>
      <c r="B61" s="593"/>
      <c r="C61" s="1146"/>
      <c r="D61" s="1146"/>
      <c r="E61" s="1146"/>
      <c r="F61" s="1146"/>
      <c r="G61" s="1146"/>
      <c r="H61" s="83"/>
      <c r="I61" s="296"/>
      <c r="J61" s="650"/>
    </row>
    <row r="62" spans="1:11">
      <c r="A62" s="1146"/>
      <c r="B62" s="593"/>
      <c r="C62" s="1146"/>
      <c r="D62" s="1146"/>
      <c r="E62" s="1146"/>
      <c r="F62" s="1146"/>
      <c r="G62" s="1146"/>
      <c r="H62" s="706"/>
      <c r="I62" s="296"/>
      <c r="J62" s="650"/>
    </row>
    <row r="63" spans="1:11">
      <c r="A63" s="1146"/>
      <c r="B63" s="593"/>
      <c r="C63" s="1146"/>
      <c r="D63" s="1146"/>
      <c r="E63" s="1146"/>
      <c r="F63" s="1146"/>
      <c r="G63" s="1146"/>
      <c r="H63" s="706"/>
      <c r="I63" s="296"/>
      <c r="J63" s="650"/>
    </row>
    <row r="64" spans="1:11">
      <c r="A64" s="1146"/>
      <c r="B64" s="593"/>
      <c r="C64" s="1146"/>
      <c r="D64" s="1146"/>
      <c r="E64" s="1146"/>
      <c r="F64" s="1146"/>
      <c r="G64" s="1146"/>
      <c r="H64" s="706"/>
      <c r="I64" s="296"/>
      <c r="J64" s="650"/>
      <c r="K64" s="650"/>
    </row>
    <row r="65" spans="1:12">
      <c r="A65" s="1146"/>
      <c r="B65" s="593"/>
      <c r="C65" s="1146"/>
      <c r="D65" s="1146"/>
      <c r="E65" s="1146"/>
      <c r="F65" s="1146"/>
      <c r="G65" s="1146"/>
      <c r="H65" s="83"/>
      <c r="I65" s="296"/>
      <c r="J65" s="650"/>
      <c r="K65" s="650"/>
    </row>
    <row r="66" spans="1:12">
      <c r="A66" s="1146"/>
      <c r="B66" s="593"/>
      <c r="C66" s="1146"/>
      <c r="D66" s="1146"/>
      <c r="E66" s="1146"/>
      <c r="F66" s="1146"/>
      <c r="G66" s="1146"/>
      <c r="H66" s="83"/>
      <c r="I66" s="296"/>
      <c r="J66" s="650"/>
      <c r="K66" s="650"/>
    </row>
    <row r="67" spans="1:12">
      <c r="A67" s="1146"/>
      <c r="B67" s="593"/>
      <c r="C67" s="1146"/>
      <c r="D67" s="1146"/>
      <c r="E67" s="1146"/>
      <c r="F67" s="1146"/>
      <c r="G67" s="1146"/>
      <c r="H67" s="83"/>
      <c r="I67" s="296"/>
      <c r="J67" s="650"/>
      <c r="K67" s="650"/>
    </row>
    <row r="68" spans="1:12">
      <c r="A68" s="1146"/>
      <c r="B68" s="83"/>
      <c r="C68" s="1146"/>
      <c r="D68" s="1146"/>
      <c r="E68" s="1146"/>
      <c r="F68" s="1146"/>
      <c r="G68" s="1146"/>
      <c r="H68" s="83"/>
      <c r="I68" s="296"/>
      <c r="J68" s="650"/>
      <c r="K68" s="650"/>
    </row>
    <row r="69" spans="1:12">
      <c r="A69" s="1146"/>
      <c r="B69" s="83"/>
      <c r="C69" s="1146"/>
      <c r="D69" s="1146"/>
      <c r="E69" s="1146"/>
      <c r="F69" s="1146"/>
      <c r="G69" s="1146"/>
      <c r="I69" s="296"/>
      <c r="J69" s="650"/>
      <c r="K69" s="650"/>
    </row>
    <row r="70" spans="1:12">
      <c r="C70" s="1146"/>
      <c r="D70" s="1146"/>
      <c r="E70" s="1146"/>
      <c r="F70" s="1146"/>
      <c r="G70" s="1146"/>
      <c r="I70" s="296"/>
      <c r="J70" s="650"/>
      <c r="K70" s="650"/>
      <c r="L70" s="650"/>
    </row>
    <row r="71" spans="1:12">
      <c r="C71" s="1146"/>
      <c r="D71" s="1146"/>
      <c r="E71" s="1146"/>
      <c r="F71" s="1146"/>
      <c r="G71" s="1146"/>
      <c r="I71" s="296"/>
      <c r="J71" s="650"/>
      <c r="K71" s="650"/>
      <c r="L71" s="650"/>
    </row>
    <row r="72" spans="1:12">
      <c r="C72" s="1146"/>
      <c r="D72" s="1146"/>
      <c r="E72" s="1146"/>
      <c r="F72" s="1146"/>
      <c r="G72" s="1146"/>
      <c r="I72" s="296"/>
      <c r="J72" s="650"/>
      <c r="K72" s="650"/>
      <c r="L72" s="650"/>
    </row>
    <row r="73" spans="1:12">
      <c r="C73" s="1146"/>
      <c r="D73" s="1146"/>
      <c r="E73" s="1146"/>
      <c r="F73" s="1146"/>
      <c r="G73" s="1146"/>
      <c r="I73" s="296"/>
      <c r="J73" s="650"/>
      <c r="K73" s="650"/>
      <c r="L73" s="650"/>
    </row>
    <row r="74" spans="1:12">
      <c r="C74" s="1146"/>
      <c r="D74" s="1146"/>
      <c r="E74" s="1146"/>
      <c r="F74" s="1146"/>
      <c r="G74" s="1146"/>
      <c r="I74" s="296"/>
      <c r="J74" s="650"/>
      <c r="K74" s="650"/>
      <c r="L74" s="650"/>
    </row>
    <row r="75" spans="1:12">
      <c r="C75" s="1146"/>
      <c r="D75" s="1146"/>
      <c r="E75" s="1146"/>
      <c r="F75" s="1146"/>
      <c r="G75" s="1146"/>
      <c r="I75" s="296"/>
      <c r="J75" s="650"/>
      <c r="K75" s="650"/>
      <c r="L75" s="650"/>
    </row>
    <row r="76" spans="1:12">
      <c r="C76" s="1146"/>
      <c r="D76" s="1146"/>
      <c r="E76" s="1146"/>
      <c r="F76" s="1146"/>
      <c r="G76" s="1146"/>
      <c r="I76" s="296"/>
      <c r="J76" s="650"/>
      <c r="K76" s="650"/>
      <c r="L76" s="650"/>
    </row>
    <row r="77" spans="1:12">
      <c r="C77" s="1146"/>
      <c r="D77" s="1146"/>
      <c r="E77" s="1146"/>
      <c r="F77" s="1146"/>
      <c r="G77" s="1146"/>
      <c r="I77" s="296"/>
      <c r="J77" s="650"/>
      <c r="K77" s="650"/>
      <c r="L77" s="650"/>
    </row>
    <row r="78" spans="1:12">
      <c r="C78" s="1146"/>
      <c r="D78" s="1146"/>
      <c r="E78" s="1146"/>
      <c r="F78" s="1146"/>
      <c r="G78" s="1146"/>
      <c r="I78" s="296"/>
      <c r="J78" s="650"/>
      <c r="K78" s="650"/>
      <c r="L78" s="650"/>
    </row>
    <row r="79" spans="1:12">
      <c r="C79" s="1146"/>
      <c r="D79" s="1146"/>
      <c r="E79" s="1146"/>
      <c r="F79" s="1146"/>
      <c r="G79" s="1146"/>
      <c r="I79" s="296"/>
      <c r="J79" s="650"/>
      <c r="K79" s="650"/>
      <c r="L79" s="650"/>
    </row>
    <row r="80" spans="1:12">
      <c r="C80" s="1146"/>
      <c r="D80" s="1146"/>
      <c r="E80" s="1146"/>
      <c r="F80" s="1146"/>
      <c r="G80" s="1146"/>
      <c r="I80" s="296"/>
      <c r="J80" s="650"/>
      <c r="K80" s="650"/>
      <c r="L80" s="650"/>
    </row>
    <row r="81" spans="3:14">
      <c r="C81" s="1146"/>
      <c r="D81" s="1146"/>
      <c r="E81" s="1146"/>
      <c r="F81" s="1146"/>
      <c r="G81" s="1146"/>
      <c r="I81" s="296"/>
      <c r="J81" s="650"/>
      <c r="K81" s="650"/>
      <c r="L81" s="650"/>
    </row>
    <row r="82" spans="3:14">
      <c r="C82" s="1146"/>
      <c r="D82" s="1146"/>
      <c r="E82" s="1146"/>
      <c r="F82" s="1146"/>
      <c r="G82" s="1146"/>
      <c r="I82" s="296"/>
      <c r="J82" s="650"/>
      <c r="K82" s="650"/>
      <c r="L82" s="650"/>
    </row>
    <row r="83" spans="3:14">
      <c r="C83" s="1146"/>
      <c r="D83" s="1146"/>
      <c r="E83" s="1146"/>
      <c r="F83" s="1146"/>
      <c r="G83" s="1146"/>
      <c r="I83" s="296"/>
      <c r="J83" s="650"/>
      <c r="K83" s="650"/>
      <c r="L83" s="650"/>
    </row>
    <row r="84" spans="3:14">
      <c r="C84" s="1146"/>
      <c r="D84" s="1146"/>
      <c r="E84" s="1146"/>
      <c r="F84" s="1146"/>
      <c r="G84" s="1146"/>
      <c r="I84" s="296"/>
      <c r="J84" s="650"/>
      <c r="K84" s="650"/>
      <c r="L84" s="650"/>
    </row>
    <row r="85" spans="3:14">
      <c r="C85" s="1146"/>
      <c r="D85" s="1146"/>
      <c r="E85" s="1146"/>
      <c r="F85" s="1146"/>
      <c r="G85" s="1146"/>
      <c r="I85" s="296"/>
      <c r="J85" s="650"/>
      <c r="K85" s="650"/>
      <c r="L85" s="650"/>
    </row>
    <row r="86" spans="3:14">
      <c r="C86" s="1146"/>
      <c r="D86" s="1146"/>
      <c r="E86" s="1146"/>
      <c r="F86" s="1146"/>
      <c r="G86" s="1146"/>
      <c r="I86" s="296"/>
      <c r="J86" s="650"/>
      <c r="K86" s="650"/>
      <c r="L86" s="650"/>
    </row>
    <row r="87" spans="3:14">
      <c r="C87" s="1146"/>
      <c r="D87" s="1146"/>
      <c r="E87" s="1146"/>
      <c r="F87" s="1146"/>
      <c r="G87" s="1146"/>
      <c r="I87" s="296"/>
      <c r="J87" s="650"/>
      <c r="K87" s="650"/>
      <c r="L87" s="650"/>
    </row>
    <row r="88" spans="3:14">
      <c r="C88" s="1146"/>
      <c r="D88" s="1146"/>
      <c r="E88" s="1146"/>
      <c r="F88" s="1146"/>
      <c r="G88" s="1146"/>
      <c r="I88" s="296"/>
      <c r="J88" s="650"/>
      <c r="K88" s="650"/>
      <c r="L88" s="650"/>
    </row>
    <row r="89" spans="3:14">
      <c r="C89" s="1146"/>
      <c r="D89" s="1146"/>
      <c r="E89" s="1146"/>
      <c r="F89" s="1146"/>
      <c r="G89" s="1146"/>
      <c r="I89" s="296"/>
      <c r="J89" s="650"/>
      <c r="K89" s="650"/>
      <c r="L89" s="650"/>
    </row>
    <row r="90" spans="3:14">
      <c r="C90" s="1146"/>
      <c r="D90" s="1146"/>
      <c r="E90" s="1146"/>
      <c r="F90" s="1146"/>
      <c r="G90" s="1146"/>
      <c r="I90" s="296"/>
      <c r="J90" s="650"/>
      <c r="K90" s="650"/>
      <c r="L90" s="650"/>
    </row>
    <row r="91" spans="3:14">
      <c r="C91" s="1146"/>
      <c r="D91" s="1146"/>
      <c r="E91" s="1146"/>
      <c r="F91" s="1146"/>
      <c r="G91" s="1146"/>
      <c r="I91" s="296"/>
      <c r="J91" s="650"/>
      <c r="K91" s="650"/>
      <c r="L91" s="650"/>
    </row>
    <row r="92" spans="3:14">
      <c r="C92" s="1146"/>
      <c r="D92" s="1146"/>
      <c r="E92" s="1146"/>
      <c r="F92" s="1146"/>
      <c r="G92" s="1146"/>
      <c r="I92" s="296"/>
      <c r="J92" s="650"/>
      <c r="K92" s="650"/>
      <c r="L92" s="650"/>
      <c r="M92" s="650"/>
      <c r="N92" s="650"/>
    </row>
    <row r="93" spans="3:14">
      <c r="C93" s="1146"/>
      <c r="D93" s="1146"/>
      <c r="E93" s="1146"/>
      <c r="F93" s="1146"/>
      <c r="G93" s="1146"/>
      <c r="I93" s="296"/>
      <c r="J93" s="650"/>
      <c r="K93" s="650"/>
      <c r="L93" s="650"/>
      <c r="M93" s="650"/>
      <c r="N93" s="650"/>
    </row>
    <row r="94" spans="3:14">
      <c r="C94" s="1146"/>
      <c r="D94" s="1146"/>
      <c r="E94" s="1146"/>
      <c r="F94" s="1146"/>
      <c r="G94" s="1146"/>
      <c r="I94" s="296"/>
      <c r="J94" s="650"/>
      <c r="K94" s="650"/>
      <c r="L94" s="650"/>
    </row>
    <row r="95" spans="3:14">
      <c r="C95" s="1146"/>
      <c r="D95" s="1146"/>
      <c r="E95" s="1146"/>
      <c r="F95" s="1146"/>
      <c r="G95" s="1146"/>
      <c r="I95" s="296"/>
      <c r="J95" s="650"/>
      <c r="K95" s="650"/>
      <c r="L95" s="650"/>
      <c r="M95" s="650"/>
      <c r="N95" s="650"/>
    </row>
    <row r="96" spans="3:14">
      <c r="C96" s="1146"/>
      <c r="D96" s="1146"/>
      <c r="E96" s="1146"/>
      <c r="F96" s="1146"/>
      <c r="G96" s="1146"/>
      <c r="I96" s="296"/>
      <c r="J96" s="650"/>
      <c r="K96" s="650"/>
      <c r="L96" s="650"/>
      <c r="M96" s="650"/>
      <c r="N96" s="650"/>
    </row>
    <row r="97" spans="3:14">
      <c r="C97" s="1146"/>
      <c r="D97" s="1146"/>
      <c r="E97" s="1146"/>
      <c r="F97" s="1146"/>
      <c r="G97" s="1146"/>
      <c r="I97" s="296"/>
      <c r="J97" s="650"/>
      <c r="K97" s="650"/>
      <c r="L97" s="650"/>
      <c r="M97" s="650"/>
      <c r="N97" s="650"/>
    </row>
    <row r="98" spans="3:14">
      <c r="C98" s="1146"/>
      <c r="D98" s="1146"/>
      <c r="E98" s="1146"/>
      <c r="F98" s="1146"/>
      <c r="G98" s="1146"/>
      <c r="I98" s="296"/>
      <c r="J98" s="650"/>
      <c r="K98" s="650"/>
      <c r="L98" s="650"/>
      <c r="M98" s="650"/>
      <c r="N98" s="650"/>
    </row>
    <row r="99" spans="3:14">
      <c r="C99" s="1146"/>
      <c r="D99" s="1146"/>
      <c r="E99" s="1146"/>
      <c r="F99" s="1146"/>
      <c r="G99" s="1146"/>
      <c r="I99" s="296"/>
      <c r="J99" s="650"/>
      <c r="K99" s="650"/>
      <c r="L99" s="650"/>
      <c r="M99" s="650"/>
      <c r="N99" s="650"/>
    </row>
    <row r="100" spans="3:14">
      <c r="C100" s="1146"/>
      <c r="D100" s="1146"/>
      <c r="E100" s="1146"/>
      <c r="F100" s="1146"/>
      <c r="G100" s="1146"/>
      <c r="I100" s="296"/>
      <c r="J100" s="650"/>
      <c r="K100" s="650"/>
      <c r="L100" s="650"/>
      <c r="M100" s="650"/>
      <c r="N100" s="650"/>
    </row>
    <row r="101" spans="3:14">
      <c r="C101" s="1146"/>
      <c r="D101" s="1146"/>
      <c r="E101" s="1146"/>
      <c r="F101" s="1146"/>
      <c r="G101" s="1146"/>
      <c r="I101" s="296"/>
      <c r="J101" s="650"/>
      <c r="K101" s="650"/>
      <c r="L101" s="650"/>
      <c r="M101" s="650"/>
      <c r="N101" s="650"/>
    </row>
    <row r="102" spans="3:14">
      <c r="C102" s="1146"/>
      <c r="D102" s="1146"/>
      <c r="E102" s="1146"/>
      <c r="F102" s="1146"/>
      <c r="G102" s="1146"/>
      <c r="I102" s="296"/>
      <c r="J102" s="650"/>
      <c r="K102" s="650"/>
      <c r="L102" s="650"/>
      <c r="M102" s="650"/>
      <c r="N102" s="650"/>
    </row>
    <row r="103" spans="3:14">
      <c r="C103" s="1146"/>
      <c r="D103" s="1146"/>
      <c r="E103" s="1146"/>
      <c r="F103" s="1146"/>
      <c r="G103" s="1146"/>
      <c r="I103" s="296"/>
      <c r="J103" s="650"/>
      <c r="K103" s="650"/>
      <c r="L103" s="650"/>
      <c r="M103" s="650"/>
      <c r="N103" s="650"/>
    </row>
    <row r="104" spans="3:14">
      <c r="C104" s="1146"/>
      <c r="D104" s="1146"/>
      <c r="E104" s="1146"/>
      <c r="F104" s="1146"/>
      <c r="G104" s="1146"/>
      <c r="I104" s="296"/>
      <c r="J104" s="650"/>
      <c r="K104" s="650"/>
      <c r="L104" s="650"/>
      <c r="M104" s="650"/>
      <c r="N104" s="650"/>
    </row>
    <row r="105" spans="3:14">
      <c r="C105" s="1146"/>
      <c r="D105" s="1146"/>
      <c r="E105" s="1146"/>
      <c r="F105" s="1146"/>
      <c r="G105" s="1146"/>
      <c r="I105" s="296"/>
      <c r="J105" s="650"/>
      <c r="K105" s="650"/>
      <c r="L105" s="650"/>
      <c r="M105" s="650"/>
      <c r="N105" s="650"/>
    </row>
    <row r="106" spans="3:14">
      <c r="C106" s="1146"/>
      <c r="D106" s="1146"/>
      <c r="E106" s="1146"/>
      <c r="F106" s="1146"/>
      <c r="G106" s="1146"/>
      <c r="I106" s="296"/>
      <c r="J106" s="650"/>
      <c r="K106" s="650"/>
      <c r="L106" s="650"/>
      <c r="M106" s="650"/>
      <c r="N106" s="650"/>
    </row>
    <row r="107" spans="3:14">
      <c r="C107" s="1146"/>
      <c r="D107" s="1146"/>
      <c r="E107" s="1146"/>
      <c r="F107" s="1146"/>
      <c r="G107" s="1146"/>
      <c r="I107" s="296"/>
      <c r="J107" s="650"/>
      <c r="K107" s="650"/>
      <c r="L107" s="650"/>
      <c r="M107" s="650"/>
      <c r="N107" s="650"/>
    </row>
    <row r="108" spans="3:14">
      <c r="C108" s="1146"/>
      <c r="D108" s="1146"/>
      <c r="E108" s="1146"/>
      <c r="F108" s="1146"/>
      <c r="G108" s="1146"/>
      <c r="I108" s="296"/>
      <c r="J108" s="650"/>
      <c r="K108" s="650"/>
      <c r="L108" s="650"/>
      <c r="M108" s="650"/>
      <c r="N108" s="650"/>
    </row>
    <row r="109" spans="3:14">
      <c r="C109" s="1146"/>
      <c r="D109" s="1146"/>
      <c r="E109" s="1146"/>
      <c r="F109" s="1146"/>
      <c r="G109" s="1146"/>
      <c r="I109" s="296"/>
      <c r="J109" s="650"/>
      <c r="K109" s="650"/>
      <c r="L109" s="650"/>
      <c r="M109" s="650"/>
      <c r="N109" s="650"/>
    </row>
    <row r="110" spans="3:14">
      <c r="C110" s="1146"/>
      <c r="D110" s="1146"/>
      <c r="E110" s="1146"/>
      <c r="F110" s="1146"/>
      <c r="G110" s="1146"/>
      <c r="I110" s="296"/>
      <c r="J110" s="650"/>
      <c r="K110" s="650"/>
      <c r="L110" s="650"/>
      <c r="M110" s="650"/>
      <c r="N110" s="650"/>
    </row>
    <row r="111" spans="3:14">
      <c r="C111" s="1146"/>
      <c r="D111" s="1146"/>
      <c r="E111" s="1146"/>
      <c r="F111" s="1146"/>
      <c r="G111" s="1146"/>
      <c r="I111" s="296"/>
      <c r="J111" s="650"/>
      <c r="K111" s="650"/>
      <c r="L111" s="650"/>
      <c r="M111" s="650"/>
      <c r="N111" s="650"/>
    </row>
    <row r="112" spans="3:14">
      <c r="C112" s="1146"/>
      <c r="D112" s="1146"/>
      <c r="E112" s="1146"/>
      <c r="F112" s="1146"/>
      <c r="G112" s="1146"/>
      <c r="I112" s="296"/>
      <c r="J112" s="650"/>
      <c r="K112" s="650"/>
      <c r="L112" s="650"/>
      <c r="M112" s="650"/>
      <c r="N112" s="650"/>
    </row>
    <row r="113" spans="3:14">
      <c r="C113" s="1146"/>
      <c r="D113" s="1146"/>
      <c r="E113" s="1146"/>
      <c r="F113" s="1146"/>
      <c r="G113" s="1146"/>
      <c r="I113" s="296"/>
      <c r="J113" s="650"/>
      <c r="K113" s="650"/>
      <c r="L113" s="650"/>
      <c r="M113" s="650"/>
      <c r="N113" s="650"/>
    </row>
    <row r="114" spans="3:14">
      <c r="C114" s="1146"/>
      <c r="D114" s="1146"/>
      <c r="E114" s="1146"/>
      <c r="F114" s="1146"/>
      <c r="G114" s="1146"/>
      <c r="I114" s="296"/>
      <c r="J114" s="650"/>
      <c r="K114" s="650"/>
      <c r="L114" s="650"/>
      <c r="M114" s="650"/>
      <c r="N114" s="650"/>
    </row>
    <row r="115" spans="3:14">
      <c r="C115" s="1146"/>
      <c r="D115" s="1146"/>
      <c r="E115" s="1146"/>
      <c r="F115" s="1146"/>
      <c r="G115" s="1146"/>
      <c r="I115" s="296"/>
      <c r="J115" s="650"/>
      <c r="K115" s="650"/>
      <c r="L115" s="650"/>
      <c r="M115" s="650"/>
      <c r="N115" s="650"/>
    </row>
    <row r="116" spans="3:14">
      <c r="C116" s="1146"/>
      <c r="D116" s="1146"/>
      <c r="E116" s="1146"/>
      <c r="F116" s="1146"/>
      <c r="G116" s="1146"/>
      <c r="I116" s="296"/>
      <c r="J116" s="650"/>
      <c r="K116" s="650"/>
      <c r="L116" s="650"/>
      <c r="M116" s="650"/>
      <c r="N116" s="650"/>
    </row>
    <row r="117" spans="3:14">
      <c r="C117" s="1146"/>
      <c r="D117" s="1146"/>
      <c r="E117" s="1146"/>
      <c r="F117" s="1146"/>
      <c r="G117" s="1146"/>
      <c r="I117" s="296"/>
      <c r="J117" s="650"/>
      <c r="K117" s="650"/>
      <c r="L117" s="650"/>
      <c r="M117" s="650"/>
      <c r="N117" s="650"/>
    </row>
    <row r="118" spans="3:14">
      <c r="C118" s="1146"/>
      <c r="D118" s="1146"/>
      <c r="E118" s="1146"/>
      <c r="F118" s="1146"/>
      <c r="G118" s="1146"/>
      <c r="I118" s="296"/>
      <c r="J118" s="650"/>
      <c r="K118" s="650"/>
      <c r="L118" s="650"/>
      <c r="M118" s="650"/>
      <c r="N118" s="650"/>
    </row>
    <row r="119" spans="3:14">
      <c r="C119" s="1146"/>
      <c r="D119" s="1146"/>
      <c r="E119" s="1146"/>
      <c r="F119" s="1146"/>
      <c r="G119" s="1146"/>
      <c r="I119" s="296"/>
      <c r="J119" s="650"/>
      <c r="K119" s="650"/>
      <c r="L119" s="650"/>
      <c r="M119" s="650"/>
      <c r="N119" s="650"/>
    </row>
    <row r="120" spans="3:14">
      <c r="C120" s="1146"/>
      <c r="D120" s="1146"/>
      <c r="E120" s="1146"/>
      <c r="F120" s="1146"/>
      <c r="G120" s="1146"/>
      <c r="I120" s="296"/>
      <c r="J120" s="650"/>
      <c r="K120" s="650"/>
      <c r="L120" s="650"/>
      <c r="M120" s="650"/>
      <c r="N120" s="650"/>
    </row>
    <row r="121" spans="3:14">
      <c r="C121" s="1146"/>
      <c r="D121" s="1146"/>
      <c r="E121" s="1146"/>
      <c r="F121" s="1146"/>
      <c r="G121" s="1146"/>
      <c r="I121" s="296"/>
      <c r="J121" s="650"/>
      <c r="K121" s="650"/>
      <c r="L121" s="650"/>
      <c r="M121" s="650"/>
      <c r="N121" s="650"/>
    </row>
    <row r="122" spans="3:14">
      <c r="C122" s="1146"/>
      <c r="D122" s="1146"/>
      <c r="E122" s="1146"/>
      <c r="F122" s="1146"/>
      <c r="G122" s="1146"/>
      <c r="I122" s="296"/>
      <c r="J122" s="650"/>
      <c r="K122" s="650"/>
      <c r="L122" s="650"/>
      <c r="M122" s="650"/>
      <c r="N122" s="650"/>
    </row>
    <row r="123" spans="3:14">
      <c r="C123" s="1146"/>
      <c r="D123" s="1146"/>
      <c r="E123" s="1146"/>
      <c r="F123" s="1146"/>
      <c r="G123" s="1146"/>
      <c r="I123" s="296"/>
      <c r="J123" s="650"/>
      <c r="K123" s="650"/>
      <c r="L123" s="650"/>
      <c r="M123" s="650"/>
      <c r="N123" s="650"/>
    </row>
    <row r="124" spans="3:14">
      <c r="C124" s="1146"/>
      <c r="D124" s="1146"/>
      <c r="E124" s="1146"/>
      <c r="F124" s="1146"/>
      <c r="G124" s="1146"/>
      <c r="I124" s="296"/>
      <c r="J124" s="650"/>
      <c r="K124" s="650"/>
      <c r="L124" s="650"/>
      <c r="M124" s="650"/>
      <c r="N124" s="650"/>
    </row>
    <row r="125" spans="3:14">
      <c r="C125" s="1146"/>
      <c r="D125" s="1146"/>
      <c r="E125" s="1146"/>
      <c r="F125" s="1146"/>
      <c r="G125" s="1146"/>
      <c r="I125" s="296"/>
      <c r="J125" s="650"/>
      <c r="K125" s="650"/>
      <c r="L125" s="650"/>
      <c r="M125" s="650"/>
      <c r="N125" s="650"/>
    </row>
    <row r="126" spans="3:14">
      <c r="C126" s="1146"/>
      <c r="D126" s="1146"/>
      <c r="E126" s="1146"/>
      <c r="F126" s="1146"/>
      <c r="G126" s="1146"/>
      <c r="I126" s="296"/>
      <c r="J126" s="650"/>
      <c r="K126" s="650"/>
      <c r="L126" s="650"/>
      <c r="M126" s="650"/>
      <c r="N126" s="650"/>
    </row>
    <row r="127" spans="3:14">
      <c r="C127" s="1146"/>
      <c r="D127" s="1146"/>
      <c r="E127" s="1146"/>
      <c r="F127" s="1146"/>
      <c r="G127" s="1146"/>
      <c r="I127" s="296"/>
      <c r="J127" s="650"/>
      <c r="K127" s="650"/>
      <c r="L127" s="650"/>
      <c r="M127" s="650"/>
      <c r="N127" s="650"/>
    </row>
    <row r="128" spans="3:14">
      <c r="C128" s="1146"/>
      <c r="D128" s="1146"/>
      <c r="E128" s="1146"/>
      <c r="F128" s="1146"/>
      <c r="G128" s="1146"/>
      <c r="I128" s="296"/>
      <c r="J128" s="650"/>
      <c r="K128" s="650"/>
      <c r="L128" s="650"/>
      <c r="M128" s="650"/>
      <c r="N128" s="650"/>
    </row>
    <row r="129" spans="3:14">
      <c r="C129" s="1146"/>
      <c r="D129" s="1146"/>
      <c r="E129" s="1146"/>
      <c r="F129" s="1146"/>
      <c r="G129" s="1146"/>
      <c r="I129" s="296"/>
      <c r="J129" s="650"/>
      <c r="K129" s="650"/>
      <c r="L129" s="650"/>
      <c r="M129" s="650"/>
      <c r="N129" s="650"/>
    </row>
    <row r="130" spans="3:14">
      <c r="C130" s="1146"/>
      <c r="D130" s="1146"/>
      <c r="E130" s="1146"/>
      <c r="F130" s="1146"/>
      <c r="G130" s="1146"/>
      <c r="I130" s="296"/>
      <c r="J130" s="650"/>
      <c r="K130" s="650"/>
      <c r="L130" s="650"/>
      <c r="M130" s="650"/>
      <c r="N130" s="650"/>
    </row>
    <row r="131" spans="3:14">
      <c r="C131" s="1146"/>
      <c r="D131" s="1146"/>
      <c r="E131" s="1146"/>
      <c r="F131" s="1146"/>
      <c r="G131" s="1146"/>
      <c r="I131" s="296"/>
      <c r="J131" s="650"/>
      <c r="K131" s="650"/>
      <c r="L131" s="650"/>
      <c r="M131" s="650"/>
      <c r="N131" s="650"/>
    </row>
    <row r="132" spans="3:14">
      <c r="C132" s="1146"/>
      <c r="D132" s="1146"/>
      <c r="E132" s="1146"/>
      <c r="F132" s="1146"/>
      <c r="G132" s="1146"/>
      <c r="I132" s="296"/>
      <c r="J132" s="650"/>
      <c r="K132" s="650"/>
      <c r="L132" s="650"/>
      <c r="M132" s="650"/>
      <c r="N132" s="650"/>
    </row>
    <row r="133" spans="3:14">
      <c r="C133" s="1146"/>
      <c r="D133" s="1146"/>
      <c r="E133" s="1146"/>
      <c r="F133" s="1146"/>
      <c r="G133" s="1146"/>
      <c r="I133" s="296"/>
      <c r="J133" s="650"/>
      <c r="K133" s="650"/>
      <c r="L133" s="650"/>
      <c r="M133" s="650"/>
      <c r="N133" s="650"/>
    </row>
    <row r="134" spans="3:14">
      <c r="C134" s="1146"/>
      <c r="D134" s="1146"/>
      <c r="E134" s="1146"/>
      <c r="F134" s="1146"/>
      <c r="G134" s="1146"/>
      <c r="I134" s="296"/>
      <c r="J134" s="650"/>
      <c r="K134" s="650"/>
      <c r="L134" s="650"/>
      <c r="M134" s="650"/>
      <c r="N134" s="650"/>
    </row>
    <row r="135" spans="3:14">
      <c r="C135" s="1146"/>
      <c r="D135" s="1146"/>
      <c r="E135" s="1146"/>
      <c r="F135" s="1146"/>
      <c r="G135" s="1146"/>
      <c r="I135" s="296"/>
      <c r="J135" s="650"/>
      <c r="K135" s="650"/>
      <c r="L135" s="650"/>
      <c r="M135" s="650"/>
      <c r="N135" s="650"/>
    </row>
    <row r="136" spans="3:14">
      <c r="C136" s="1146"/>
      <c r="D136" s="1146"/>
      <c r="E136" s="1146"/>
      <c r="F136" s="1146"/>
      <c r="G136" s="1146"/>
      <c r="I136" s="296"/>
      <c r="J136" s="650"/>
      <c r="K136" s="650"/>
      <c r="L136" s="650"/>
      <c r="M136" s="650"/>
      <c r="N136" s="650"/>
    </row>
    <row r="137" spans="3:14">
      <c r="C137" s="1146"/>
      <c r="D137" s="1146"/>
      <c r="E137" s="1146"/>
      <c r="F137" s="1146"/>
      <c r="G137" s="1146"/>
      <c r="I137" s="296"/>
      <c r="J137" s="650"/>
      <c r="K137" s="650"/>
      <c r="L137" s="650"/>
      <c r="M137" s="650"/>
      <c r="N137" s="650"/>
    </row>
    <row r="138" spans="3:14">
      <c r="C138" s="1146"/>
      <c r="D138" s="1146"/>
      <c r="E138" s="1146"/>
      <c r="F138" s="1146"/>
      <c r="G138" s="1146"/>
      <c r="I138" s="296"/>
      <c r="J138" s="650"/>
      <c r="K138" s="650"/>
      <c r="L138" s="650"/>
      <c r="M138" s="650"/>
      <c r="N138" s="650"/>
    </row>
    <row r="139" spans="3:14">
      <c r="C139" s="1146"/>
      <c r="D139" s="1146"/>
      <c r="E139" s="1146"/>
      <c r="F139" s="1146"/>
      <c r="G139" s="1146"/>
      <c r="I139" s="296"/>
      <c r="J139" s="650"/>
      <c r="K139" s="650"/>
      <c r="L139" s="650"/>
      <c r="M139" s="650"/>
      <c r="N139" s="650"/>
    </row>
    <row r="140" spans="3:14">
      <c r="C140" s="1146"/>
      <c r="D140" s="1146"/>
      <c r="E140" s="1146"/>
      <c r="F140" s="1146"/>
      <c r="G140" s="1146"/>
      <c r="I140" s="296"/>
      <c r="J140" s="650"/>
      <c r="K140" s="650"/>
      <c r="L140" s="650"/>
      <c r="M140" s="650"/>
      <c r="N140" s="650"/>
    </row>
    <row r="141" spans="3:14">
      <c r="C141" s="1146"/>
      <c r="D141" s="1146"/>
      <c r="E141" s="1146"/>
      <c r="F141" s="1146"/>
      <c r="G141" s="1146"/>
      <c r="I141" s="296"/>
      <c r="J141" s="650"/>
      <c r="K141" s="650"/>
      <c r="L141" s="650"/>
      <c r="M141" s="650"/>
      <c r="N141" s="650"/>
    </row>
    <row r="142" spans="3:14">
      <c r="C142" s="1146"/>
      <c r="D142" s="1146"/>
      <c r="E142" s="1146"/>
      <c r="F142" s="1146"/>
      <c r="G142" s="1146"/>
      <c r="I142" s="296"/>
      <c r="J142" s="650"/>
      <c r="K142" s="650"/>
      <c r="L142" s="650"/>
      <c r="M142" s="650"/>
      <c r="N142" s="650"/>
    </row>
    <row r="143" spans="3:14">
      <c r="C143" s="1146"/>
      <c r="D143" s="1146"/>
      <c r="E143" s="1146"/>
      <c r="F143" s="1146"/>
      <c r="G143" s="1146"/>
      <c r="I143" s="296"/>
      <c r="J143" s="650"/>
      <c r="K143" s="650"/>
      <c r="L143" s="650"/>
      <c r="M143" s="650"/>
      <c r="N143" s="650"/>
    </row>
    <row r="144" spans="3:14">
      <c r="C144" s="1146"/>
      <c r="D144" s="1146"/>
      <c r="E144" s="1146"/>
      <c r="F144" s="1146"/>
      <c r="G144" s="1146"/>
      <c r="I144" s="296"/>
      <c r="J144" s="650"/>
      <c r="K144" s="650"/>
      <c r="L144" s="650"/>
      <c r="M144" s="650"/>
      <c r="N144" s="650"/>
    </row>
    <row r="145" spans="3:14">
      <c r="C145" s="1146"/>
      <c r="D145" s="1146"/>
      <c r="E145" s="1146"/>
      <c r="F145" s="1146"/>
      <c r="G145" s="1146"/>
      <c r="I145" s="296"/>
      <c r="J145" s="650"/>
      <c r="K145" s="650"/>
      <c r="L145" s="650"/>
      <c r="M145" s="650"/>
      <c r="N145" s="650"/>
    </row>
    <row r="146" spans="3:14">
      <c r="C146" s="1146"/>
      <c r="D146" s="1146"/>
      <c r="E146" s="1146"/>
      <c r="F146" s="1146"/>
      <c r="G146" s="1146"/>
      <c r="I146" s="296"/>
      <c r="J146" s="650"/>
      <c r="K146" s="650"/>
      <c r="L146" s="650"/>
      <c r="M146" s="650"/>
      <c r="N146" s="650"/>
    </row>
    <row r="147" spans="3:14">
      <c r="C147" s="1146"/>
      <c r="D147" s="1146"/>
      <c r="E147" s="1146"/>
      <c r="F147" s="1146"/>
      <c r="G147" s="1146"/>
      <c r="I147" s="296"/>
      <c r="J147" s="650"/>
      <c r="K147" s="650"/>
      <c r="L147" s="650"/>
      <c r="M147" s="650"/>
      <c r="N147" s="650"/>
    </row>
    <row r="148" spans="3:14">
      <c r="C148" s="1146"/>
      <c r="D148" s="1146"/>
      <c r="E148" s="1146"/>
      <c r="F148" s="1146"/>
      <c r="G148" s="1146"/>
      <c r="I148" s="296"/>
      <c r="J148" s="650"/>
      <c r="K148" s="650"/>
      <c r="L148" s="650"/>
      <c r="M148" s="650"/>
      <c r="N148" s="650"/>
    </row>
    <row r="149" spans="3:14">
      <c r="C149" s="1146"/>
      <c r="D149" s="1146"/>
      <c r="E149" s="1146"/>
      <c r="F149" s="1146"/>
      <c r="G149" s="1146"/>
      <c r="I149" s="296"/>
      <c r="J149" s="650"/>
      <c r="K149" s="650"/>
      <c r="L149" s="650"/>
      <c r="M149" s="650"/>
      <c r="N149" s="650"/>
    </row>
    <row r="150" spans="3:14">
      <c r="C150" s="1146"/>
      <c r="D150" s="1146"/>
      <c r="E150" s="1146"/>
      <c r="F150" s="1146"/>
      <c r="G150" s="1146"/>
      <c r="I150" s="296"/>
      <c r="J150" s="650"/>
      <c r="K150" s="650"/>
      <c r="L150" s="650"/>
      <c r="M150" s="650"/>
      <c r="N150" s="650"/>
    </row>
    <row r="151" spans="3:14">
      <c r="C151" s="1146"/>
      <c r="D151" s="1146"/>
      <c r="E151" s="1146"/>
      <c r="F151" s="1146"/>
      <c r="G151" s="1146"/>
      <c r="I151" s="296"/>
      <c r="J151" s="650"/>
      <c r="K151" s="650"/>
      <c r="L151" s="650"/>
      <c r="M151" s="650"/>
      <c r="N151" s="650"/>
    </row>
    <row r="152" spans="3:14">
      <c r="C152" s="1146"/>
      <c r="D152" s="1146"/>
      <c r="E152" s="1146"/>
      <c r="F152" s="1146"/>
      <c r="G152" s="1146"/>
      <c r="I152" s="296"/>
      <c r="J152" s="650"/>
      <c r="K152" s="650"/>
      <c r="L152" s="650"/>
      <c r="M152" s="650"/>
      <c r="N152" s="650"/>
    </row>
    <row r="153" spans="3:14">
      <c r="C153" s="1146"/>
      <c r="D153" s="1146"/>
      <c r="E153" s="1146"/>
      <c r="F153" s="1146"/>
      <c r="G153" s="1146"/>
      <c r="I153" s="296"/>
      <c r="J153" s="650"/>
      <c r="K153" s="650"/>
      <c r="L153" s="650"/>
      <c r="M153" s="650"/>
      <c r="N153" s="650"/>
    </row>
    <row r="154" spans="3:14">
      <c r="C154" s="1146"/>
      <c r="D154" s="1146"/>
      <c r="E154" s="1146"/>
      <c r="F154" s="1146"/>
      <c r="G154" s="1146"/>
      <c r="I154" s="296"/>
      <c r="J154" s="650"/>
      <c r="K154" s="650"/>
      <c r="L154" s="650"/>
      <c r="M154" s="650"/>
      <c r="N154" s="650"/>
    </row>
    <row r="155" spans="3:14">
      <c r="C155" s="1146"/>
      <c r="D155" s="1146"/>
      <c r="E155" s="1146"/>
      <c r="F155" s="1146"/>
      <c r="G155" s="1146"/>
      <c r="I155" s="296"/>
      <c r="J155" s="650"/>
      <c r="K155" s="650"/>
      <c r="L155" s="650"/>
      <c r="M155" s="650"/>
      <c r="N155" s="650"/>
    </row>
    <row r="156" spans="3:14">
      <c r="C156" s="1146"/>
      <c r="D156" s="1146"/>
      <c r="E156" s="1146"/>
      <c r="F156" s="1146"/>
      <c r="G156" s="1146"/>
      <c r="I156" s="296"/>
      <c r="J156" s="650"/>
      <c r="K156" s="650"/>
      <c r="L156" s="650"/>
      <c r="M156" s="650"/>
      <c r="N156" s="650"/>
    </row>
    <row r="157" spans="3:14">
      <c r="C157" s="1146"/>
      <c r="D157" s="1146"/>
      <c r="E157" s="1146"/>
      <c r="F157" s="1146"/>
      <c r="G157" s="1146"/>
      <c r="I157" s="296"/>
      <c r="J157" s="650"/>
      <c r="K157" s="650"/>
      <c r="L157" s="650"/>
      <c r="M157" s="650"/>
      <c r="N157" s="650"/>
    </row>
    <row r="158" spans="3:14">
      <c r="C158" s="1146"/>
      <c r="D158" s="1146"/>
      <c r="E158" s="1146"/>
      <c r="F158" s="1146"/>
      <c r="G158" s="1146"/>
      <c r="I158" s="296"/>
      <c r="J158" s="650"/>
      <c r="K158" s="650"/>
      <c r="L158" s="650"/>
      <c r="M158" s="650"/>
      <c r="N158" s="650"/>
    </row>
    <row r="159" spans="3:14">
      <c r="C159" s="1146"/>
      <c r="D159" s="1146"/>
      <c r="E159" s="1146"/>
      <c r="F159" s="1146"/>
      <c r="G159" s="1146"/>
      <c r="I159" s="296"/>
      <c r="J159" s="650"/>
      <c r="K159" s="650"/>
      <c r="L159" s="650"/>
      <c r="M159" s="650"/>
      <c r="N159" s="650"/>
    </row>
    <row r="160" spans="3:14">
      <c r="C160" s="1146"/>
      <c r="D160" s="1146"/>
      <c r="E160" s="1146"/>
      <c r="F160" s="1146"/>
      <c r="G160" s="1146"/>
      <c r="I160" s="296"/>
      <c r="J160" s="650"/>
      <c r="K160" s="650"/>
      <c r="L160" s="650"/>
      <c r="M160" s="650"/>
      <c r="N160" s="650"/>
    </row>
    <row r="161" spans="3:14">
      <c r="C161" s="1146"/>
      <c r="D161" s="1146"/>
      <c r="E161" s="1146"/>
      <c r="F161" s="1146"/>
      <c r="G161" s="1146"/>
      <c r="I161" s="296"/>
      <c r="J161" s="650"/>
      <c r="K161" s="650"/>
      <c r="L161" s="650"/>
      <c r="M161" s="650"/>
      <c r="N161" s="650"/>
    </row>
    <row r="162" spans="3:14">
      <c r="C162" s="1146"/>
      <c r="D162" s="1146"/>
      <c r="E162" s="1146"/>
      <c r="F162" s="1146"/>
      <c r="G162" s="1146"/>
      <c r="I162" s="296"/>
      <c r="J162" s="650"/>
      <c r="K162" s="650"/>
      <c r="L162" s="650"/>
      <c r="M162" s="650"/>
      <c r="N162" s="650"/>
    </row>
    <row r="163" spans="3:14">
      <c r="C163" s="1146"/>
      <c r="D163" s="1146"/>
      <c r="E163" s="1146"/>
      <c r="F163" s="1146"/>
      <c r="G163" s="1146"/>
      <c r="I163" s="296"/>
      <c r="J163" s="650"/>
      <c r="K163" s="650"/>
      <c r="L163" s="650"/>
      <c r="M163" s="650"/>
      <c r="N163" s="650"/>
    </row>
    <row r="164" spans="3:14">
      <c r="C164" s="1146"/>
      <c r="D164" s="1146"/>
      <c r="E164" s="1146"/>
      <c r="F164" s="1146"/>
      <c r="G164" s="1146"/>
      <c r="I164" s="296"/>
      <c r="J164" s="650"/>
      <c r="K164" s="650"/>
      <c r="L164" s="650"/>
      <c r="M164" s="650"/>
      <c r="N164" s="650"/>
    </row>
    <row r="165" spans="3:14">
      <c r="C165" s="1146"/>
      <c r="D165" s="1146"/>
      <c r="E165" s="1146"/>
      <c r="F165" s="1146"/>
      <c r="G165" s="1146"/>
      <c r="I165" s="296"/>
      <c r="J165" s="650"/>
      <c r="K165" s="650"/>
      <c r="L165" s="650"/>
      <c r="M165" s="650"/>
      <c r="N165" s="650"/>
    </row>
    <row r="166" spans="3:14">
      <c r="C166" s="1146"/>
      <c r="D166" s="1146"/>
      <c r="E166" s="1146"/>
      <c r="F166" s="1146"/>
      <c r="G166" s="1146"/>
      <c r="I166" s="296"/>
      <c r="J166" s="650"/>
      <c r="K166" s="650"/>
      <c r="L166" s="650"/>
      <c r="M166" s="650"/>
      <c r="N166" s="650"/>
    </row>
    <row r="167" spans="3:14">
      <c r="C167" s="1146"/>
      <c r="D167" s="1146"/>
      <c r="E167" s="1146"/>
      <c r="F167" s="1146"/>
      <c r="G167" s="1146"/>
      <c r="I167" s="296"/>
      <c r="J167" s="650"/>
      <c r="K167" s="650"/>
      <c r="L167" s="650"/>
      <c r="M167" s="650"/>
      <c r="N167" s="650"/>
    </row>
    <row r="168" spans="3:14">
      <c r="C168" s="1146"/>
      <c r="D168" s="1146"/>
      <c r="E168" s="1146"/>
      <c r="F168" s="1146"/>
      <c r="G168" s="1146"/>
      <c r="I168" s="296"/>
      <c r="J168" s="650"/>
      <c r="K168" s="650"/>
      <c r="L168" s="650"/>
      <c r="M168" s="650"/>
      <c r="N168" s="650"/>
    </row>
    <row r="169" spans="3:14">
      <c r="C169" s="1146"/>
      <c r="D169" s="1146"/>
      <c r="E169" s="1146"/>
      <c r="F169" s="1146"/>
      <c r="G169" s="1146"/>
      <c r="I169" s="296"/>
      <c r="J169" s="650"/>
      <c r="K169" s="650"/>
      <c r="L169" s="650"/>
      <c r="M169" s="650"/>
      <c r="N169" s="650"/>
    </row>
    <row r="170" spans="3:14">
      <c r="C170" s="1146"/>
      <c r="D170" s="1146"/>
      <c r="E170" s="1146"/>
      <c r="F170" s="1146"/>
      <c r="G170" s="1146"/>
      <c r="I170" s="296"/>
      <c r="J170" s="650"/>
      <c r="K170" s="650"/>
      <c r="L170" s="650"/>
      <c r="M170" s="650"/>
      <c r="N170" s="650"/>
    </row>
    <row r="171" spans="3:14">
      <c r="C171" s="1146"/>
      <c r="D171" s="1146"/>
      <c r="E171" s="1146"/>
      <c r="F171" s="1146"/>
      <c r="G171" s="1146"/>
      <c r="I171" s="296"/>
      <c r="J171" s="650"/>
      <c r="K171" s="650"/>
      <c r="L171" s="650"/>
      <c r="M171" s="650"/>
      <c r="N171" s="650"/>
    </row>
    <row r="172" spans="3:14">
      <c r="C172" s="1146"/>
      <c r="D172" s="1146"/>
      <c r="E172" s="1146"/>
      <c r="F172" s="1146"/>
      <c r="G172" s="1146"/>
      <c r="I172" s="296"/>
      <c r="J172" s="650"/>
      <c r="K172" s="650"/>
      <c r="L172" s="650"/>
      <c r="M172" s="650"/>
      <c r="N172" s="650"/>
    </row>
    <row r="173" spans="3:14">
      <c r="C173" s="1146"/>
      <c r="D173" s="1146"/>
      <c r="E173" s="1146"/>
      <c r="F173" s="1146"/>
      <c r="G173" s="1146"/>
      <c r="I173" s="296"/>
      <c r="J173" s="650"/>
      <c r="K173" s="650"/>
      <c r="L173" s="650"/>
      <c r="M173" s="650"/>
      <c r="N173" s="650"/>
    </row>
    <row r="174" spans="3:14">
      <c r="C174" s="1146"/>
      <c r="D174" s="1146"/>
      <c r="E174" s="1146"/>
      <c r="F174" s="1146"/>
      <c r="G174" s="1146"/>
      <c r="I174" s="296"/>
      <c r="J174" s="650"/>
      <c r="K174" s="650"/>
      <c r="L174" s="650"/>
      <c r="M174" s="650"/>
      <c r="N174" s="650"/>
    </row>
    <row r="175" spans="3:14">
      <c r="C175" s="1146"/>
      <c r="D175" s="1146"/>
      <c r="E175" s="1146"/>
      <c r="F175" s="1146"/>
      <c r="G175" s="1146"/>
      <c r="I175" s="296"/>
      <c r="J175" s="650"/>
      <c r="K175" s="650"/>
      <c r="L175" s="650"/>
      <c r="M175" s="650"/>
      <c r="N175" s="650"/>
    </row>
    <row r="176" spans="3:14">
      <c r="C176" s="1146"/>
      <c r="D176" s="1146"/>
      <c r="E176" s="1146"/>
      <c r="F176" s="1146"/>
      <c r="G176" s="1146"/>
      <c r="I176" s="296"/>
      <c r="J176" s="650"/>
      <c r="K176" s="650"/>
      <c r="L176" s="650"/>
      <c r="M176" s="650"/>
      <c r="N176" s="650"/>
    </row>
    <row r="177" spans="3:14">
      <c r="C177" s="1146"/>
      <c r="D177" s="1146"/>
      <c r="E177" s="1146"/>
      <c r="F177" s="1146"/>
      <c r="G177" s="1146"/>
      <c r="I177" s="296"/>
      <c r="J177" s="650"/>
      <c r="K177" s="650"/>
      <c r="L177" s="650"/>
      <c r="M177" s="650"/>
      <c r="N177" s="650"/>
    </row>
    <row r="178" spans="3:14">
      <c r="C178" s="1146"/>
      <c r="D178" s="1146"/>
      <c r="E178" s="1146"/>
      <c r="F178" s="1146"/>
      <c r="G178" s="1146"/>
      <c r="I178" s="296"/>
      <c r="J178" s="650"/>
      <c r="K178" s="650"/>
      <c r="L178" s="650"/>
      <c r="M178" s="650"/>
      <c r="N178" s="650"/>
    </row>
    <row r="179" spans="3:14">
      <c r="C179" s="1146"/>
      <c r="D179" s="1146"/>
      <c r="E179" s="1146"/>
      <c r="F179" s="1146"/>
      <c r="G179" s="1146"/>
      <c r="I179" s="296"/>
      <c r="J179" s="650"/>
      <c r="K179" s="650"/>
      <c r="L179" s="650"/>
      <c r="M179" s="650"/>
      <c r="N179" s="650"/>
    </row>
    <row r="180" spans="3:14">
      <c r="C180" s="1146"/>
      <c r="D180" s="1146"/>
      <c r="E180" s="1146"/>
      <c r="F180" s="1146"/>
      <c r="G180" s="1146"/>
      <c r="I180" s="296"/>
      <c r="J180" s="650"/>
      <c r="K180" s="650"/>
      <c r="L180" s="650"/>
      <c r="M180" s="650"/>
      <c r="N180" s="650"/>
    </row>
    <row r="181" spans="3:14">
      <c r="C181" s="1146"/>
      <c r="D181" s="1146"/>
      <c r="E181" s="1146"/>
      <c r="F181" s="1146"/>
      <c r="G181" s="1146"/>
      <c r="I181" s="296"/>
      <c r="J181" s="650"/>
      <c r="K181" s="650"/>
      <c r="L181" s="650"/>
      <c r="M181" s="650"/>
      <c r="N181" s="650"/>
    </row>
    <row r="182" spans="3:14">
      <c r="C182" s="1146"/>
      <c r="D182" s="1146"/>
      <c r="E182" s="1146"/>
      <c r="F182" s="1146"/>
      <c r="G182" s="1146"/>
      <c r="I182" s="296"/>
      <c r="J182" s="650"/>
      <c r="K182" s="650"/>
      <c r="L182" s="650"/>
      <c r="M182" s="650"/>
      <c r="N182" s="650"/>
    </row>
    <row r="183" spans="3:14">
      <c r="C183" s="1146"/>
      <c r="D183" s="1146"/>
      <c r="E183" s="1146"/>
      <c r="F183" s="1146"/>
      <c r="G183" s="1146"/>
      <c r="I183" s="296"/>
      <c r="J183" s="650"/>
      <c r="K183" s="650"/>
      <c r="L183" s="650"/>
      <c r="M183" s="650"/>
      <c r="N183" s="650"/>
    </row>
    <row r="184" spans="3:14">
      <c r="C184" s="1146"/>
      <c r="D184" s="1146"/>
      <c r="E184" s="1146"/>
      <c r="F184" s="1146"/>
      <c r="G184" s="1146"/>
      <c r="I184" s="296"/>
      <c r="J184" s="650"/>
      <c r="K184" s="650"/>
      <c r="L184" s="650"/>
      <c r="M184" s="650"/>
      <c r="N184" s="650"/>
    </row>
    <row r="185" spans="3:14">
      <c r="C185" s="1146"/>
      <c r="D185" s="1146"/>
      <c r="E185" s="1146"/>
      <c r="F185" s="1146"/>
      <c r="G185" s="1146"/>
      <c r="I185" s="296"/>
      <c r="J185" s="650"/>
      <c r="K185" s="650"/>
      <c r="L185" s="650"/>
      <c r="M185" s="650"/>
      <c r="N185" s="650"/>
    </row>
    <row r="186" spans="3:14">
      <c r="C186" s="1146"/>
      <c r="D186" s="1146"/>
      <c r="E186" s="1146"/>
      <c r="F186" s="1146"/>
      <c r="G186" s="1146"/>
      <c r="I186" s="296"/>
      <c r="J186" s="650"/>
      <c r="K186" s="650"/>
      <c r="L186" s="650"/>
      <c r="M186" s="650"/>
      <c r="N186" s="650"/>
    </row>
    <row r="187" spans="3:14">
      <c r="C187" s="1146"/>
      <c r="D187" s="1146"/>
      <c r="E187" s="1146"/>
      <c r="F187" s="1146"/>
      <c r="G187" s="1146"/>
      <c r="I187" s="296"/>
      <c r="J187" s="650"/>
      <c r="K187" s="650"/>
      <c r="L187" s="650"/>
      <c r="M187" s="650"/>
      <c r="N187" s="650"/>
    </row>
    <row r="188" spans="3:14">
      <c r="C188" s="1146"/>
      <c r="D188" s="1146"/>
      <c r="E188" s="1146"/>
      <c r="F188" s="1146"/>
      <c r="G188" s="1146"/>
      <c r="I188" s="296"/>
      <c r="J188" s="650"/>
      <c r="K188" s="650"/>
      <c r="L188" s="650"/>
      <c r="M188" s="650"/>
      <c r="N188" s="650"/>
    </row>
    <row r="189" spans="3:14">
      <c r="C189" s="1146"/>
      <c r="D189" s="1146"/>
      <c r="E189" s="1146"/>
      <c r="F189" s="1146"/>
      <c r="G189" s="1146"/>
      <c r="I189" s="296"/>
      <c r="J189" s="650"/>
      <c r="K189" s="650"/>
      <c r="L189" s="650"/>
      <c r="M189" s="650"/>
      <c r="N189" s="650"/>
    </row>
    <row r="190" spans="3:14">
      <c r="C190" s="1146"/>
      <c r="D190" s="1146"/>
      <c r="E190" s="1146"/>
      <c r="F190" s="1146"/>
      <c r="G190" s="1146"/>
      <c r="I190" s="296"/>
      <c r="J190" s="650"/>
      <c r="K190" s="650"/>
      <c r="L190" s="650"/>
      <c r="M190" s="650"/>
      <c r="N190" s="650"/>
    </row>
    <row r="191" spans="3:14">
      <c r="C191" s="1146"/>
      <c r="D191" s="1146"/>
      <c r="E191" s="1146"/>
      <c r="F191" s="1146"/>
      <c r="G191" s="1146"/>
      <c r="I191" s="296"/>
      <c r="J191" s="650"/>
      <c r="K191" s="650"/>
      <c r="L191" s="650"/>
      <c r="M191" s="650"/>
      <c r="N191" s="650"/>
    </row>
    <row r="192" spans="3:14">
      <c r="C192" s="1146"/>
      <c r="D192" s="1146"/>
      <c r="E192" s="1146"/>
      <c r="F192" s="1146"/>
      <c r="G192" s="1146"/>
      <c r="I192" s="296"/>
      <c r="J192" s="650"/>
      <c r="K192" s="650"/>
      <c r="L192" s="650"/>
      <c r="M192" s="650"/>
      <c r="N192" s="650"/>
    </row>
    <row r="193" spans="3:14">
      <c r="C193" s="1146"/>
      <c r="D193" s="1146"/>
      <c r="E193" s="1146"/>
      <c r="F193" s="1146"/>
      <c r="G193" s="1146"/>
      <c r="I193" s="296"/>
      <c r="J193" s="650"/>
      <c r="K193" s="650"/>
      <c r="L193" s="650"/>
      <c r="M193" s="650"/>
      <c r="N193" s="650"/>
    </row>
    <row r="194" spans="3:14">
      <c r="C194" s="1146"/>
      <c r="D194" s="1146"/>
      <c r="E194" s="1146"/>
      <c r="F194" s="1146"/>
      <c r="G194" s="1146"/>
      <c r="I194" s="296"/>
      <c r="J194" s="650"/>
      <c r="K194" s="650"/>
      <c r="L194" s="650"/>
      <c r="M194" s="650"/>
      <c r="N194" s="650"/>
    </row>
    <row r="195" spans="3:14">
      <c r="C195" s="1146"/>
      <c r="D195" s="1146"/>
      <c r="E195" s="1146"/>
      <c r="F195" s="1146"/>
      <c r="G195" s="1146"/>
      <c r="I195" s="296"/>
      <c r="J195" s="650"/>
      <c r="K195" s="650"/>
      <c r="L195" s="650"/>
      <c r="M195" s="650"/>
      <c r="N195" s="650"/>
    </row>
    <row r="196" spans="3:14">
      <c r="C196" s="1146"/>
      <c r="D196" s="1146"/>
      <c r="E196" s="1146"/>
      <c r="F196" s="1146"/>
      <c r="G196" s="1146"/>
      <c r="I196" s="296"/>
      <c r="J196" s="650"/>
      <c r="K196" s="650"/>
      <c r="L196" s="650"/>
      <c r="M196" s="650"/>
      <c r="N196" s="650"/>
    </row>
    <row r="197" spans="3:14">
      <c r="C197" s="1146"/>
      <c r="D197" s="1146"/>
      <c r="E197" s="1146"/>
      <c r="F197" s="1146"/>
      <c r="G197" s="1146"/>
      <c r="I197" s="296"/>
      <c r="J197" s="650"/>
      <c r="K197" s="650"/>
      <c r="L197" s="650"/>
      <c r="M197" s="650"/>
      <c r="N197" s="650"/>
    </row>
    <row r="198" spans="3:14">
      <c r="C198" s="1146"/>
      <c r="D198" s="1146"/>
      <c r="E198" s="1146"/>
      <c r="F198" s="1146"/>
      <c r="G198" s="1146"/>
      <c r="I198" s="296"/>
      <c r="J198" s="650"/>
      <c r="K198" s="650"/>
      <c r="L198" s="650"/>
      <c r="M198" s="650"/>
      <c r="N198" s="650"/>
    </row>
    <row r="199" spans="3:14">
      <c r="C199" s="1146"/>
      <c r="D199" s="1146"/>
      <c r="E199" s="1146"/>
      <c r="F199" s="1146"/>
      <c r="G199" s="1146"/>
      <c r="I199" s="296"/>
      <c r="J199" s="650"/>
      <c r="K199" s="650"/>
      <c r="L199" s="650"/>
      <c r="M199" s="650"/>
      <c r="N199" s="650"/>
    </row>
    <row r="200" spans="3:14">
      <c r="C200" s="1146"/>
      <c r="D200" s="1146"/>
      <c r="E200" s="1146"/>
      <c r="F200" s="1146"/>
      <c r="G200" s="1146"/>
      <c r="I200" s="296"/>
      <c r="J200" s="650"/>
      <c r="K200" s="650"/>
      <c r="L200" s="650"/>
      <c r="M200" s="650"/>
      <c r="N200" s="650"/>
    </row>
    <row r="201" spans="3:14">
      <c r="C201" s="1146"/>
      <c r="D201" s="1146"/>
      <c r="E201" s="1146"/>
      <c r="F201" s="1146"/>
      <c r="G201" s="1146"/>
      <c r="I201" s="296"/>
      <c r="J201" s="650"/>
      <c r="K201" s="650"/>
      <c r="L201" s="650"/>
      <c r="M201" s="650"/>
      <c r="N201" s="650"/>
    </row>
    <row r="202" spans="3:14">
      <c r="C202" s="1146"/>
      <c r="D202" s="1146"/>
      <c r="E202" s="1146"/>
      <c r="F202" s="1146"/>
      <c r="G202" s="1146"/>
      <c r="I202" s="296"/>
      <c r="J202" s="650"/>
      <c r="K202" s="650"/>
      <c r="L202" s="650"/>
      <c r="M202" s="650"/>
      <c r="N202" s="650"/>
    </row>
    <row r="203" spans="3:14">
      <c r="C203" s="1146"/>
      <c r="D203" s="1146"/>
      <c r="E203" s="1146"/>
      <c r="F203" s="1146"/>
      <c r="G203" s="1146"/>
      <c r="I203" s="296"/>
      <c r="J203" s="650"/>
      <c r="K203" s="650"/>
      <c r="L203" s="650"/>
      <c r="M203" s="650"/>
      <c r="N203" s="650"/>
    </row>
    <row r="204" spans="3:14">
      <c r="C204" s="1146"/>
      <c r="D204" s="1146"/>
      <c r="E204" s="1146"/>
      <c r="F204" s="1146"/>
      <c r="G204" s="1146"/>
      <c r="I204" s="296"/>
      <c r="J204" s="650"/>
      <c r="K204" s="650"/>
      <c r="L204" s="650"/>
      <c r="M204" s="650"/>
      <c r="N204" s="650"/>
    </row>
    <row r="205" spans="3:14">
      <c r="C205" s="1146"/>
      <c r="D205" s="1146"/>
      <c r="E205" s="1146"/>
      <c r="F205" s="1146"/>
      <c r="G205" s="1146"/>
      <c r="I205" s="296"/>
      <c r="J205" s="650"/>
      <c r="K205" s="650"/>
      <c r="L205" s="650"/>
      <c r="M205" s="650"/>
      <c r="N205" s="650"/>
    </row>
    <row r="206" spans="3:14">
      <c r="C206" s="1146"/>
      <c r="D206" s="1146"/>
      <c r="E206" s="1146"/>
      <c r="F206" s="1146"/>
      <c r="G206" s="1146"/>
      <c r="I206" s="296"/>
      <c r="J206" s="650"/>
      <c r="K206" s="650"/>
      <c r="L206" s="650"/>
      <c r="M206" s="650"/>
      <c r="N206" s="650"/>
    </row>
    <row r="207" spans="3:14">
      <c r="C207" s="1146"/>
      <c r="D207" s="1146"/>
      <c r="E207" s="1146"/>
      <c r="F207" s="1146"/>
      <c r="G207" s="1146"/>
      <c r="I207" s="296"/>
      <c r="J207" s="650"/>
      <c r="K207" s="650"/>
      <c r="L207" s="650"/>
      <c r="M207" s="650"/>
      <c r="N207" s="650"/>
    </row>
    <row r="208" spans="3:14">
      <c r="C208" s="1146"/>
      <c r="D208" s="1146"/>
      <c r="E208" s="1146"/>
      <c r="F208" s="1146"/>
      <c r="G208" s="1146"/>
      <c r="I208" s="296"/>
      <c r="J208" s="650"/>
      <c r="K208" s="650"/>
      <c r="L208" s="650"/>
      <c r="M208" s="650"/>
      <c r="N208" s="650"/>
    </row>
    <row r="209" spans="3:14">
      <c r="C209" s="1146"/>
      <c r="D209" s="1146"/>
      <c r="E209" s="1146"/>
      <c r="F209" s="1146"/>
      <c r="G209" s="1146"/>
      <c r="I209" s="296"/>
      <c r="J209" s="650"/>
      <c r="K209" s="650"/>
      <c r="L209" s="650"/>
      <c r="M209" s="650"/>
      <c r="N209" s="650"/>
    </row>
    <row r="210" spans="3:14">
      <c r="C210" s="1146"/>
      <c r="D210" s="1146"/>
      <c r="E210" s="1146"/>
      <c r="F210" s="1146"/>
      <c r="G210" s="1146"/>
      <c r="I210" s="296"/>
      <c r="J210" s="650"/>
      <c r="K210" s="650"/>
      <c r="L210" s="650"/>
      <c r="M210" s="650"/>
      <c r="N210" s="650"/>
    </row>
    <row r="211" spans="3:14">
      <c r="C211" s="1146"/>
      <c r="D211" s="1146"/>
      <c r="E211" s="1146"/>
      <c r="F211" s="1146"/>
      <c r="G211" s="1146"/>
      <c r="I211" s="296"/>
      <c r="J211" s="650"/>
      <c r="K211" s="650"/>
      <c r="L211" s="650"/>
      <c r="M211" s="650"/>
      <c r="N211" s="650"/>
    </row>
    <row r="212" spans="3:14">
      <c r="C212" s="1146"/>
      <c r="D212" s="1146"/>
      <c r="E212" s="1146"/>
      <c r="F212" s="1146"/>
      <c r="G212" s="1146"/>
      <c r="I212" s="296"/>
      <c r="J212" s="650"/>
      <c r="K212" s="650"/>
      <c r="L212" s="650"/>
      <c r="M212" s="650"/>
      <c r="N212" s="650"/>
    </row>
    <row r="213" spans="3:14">
      <c r="C213" s="1146"/>
      <c r="D213" s="1146"/>
      <c r="E213" s="1146"/>
      <c r="F213" s="1146"/>
      <c r="G213" s="1146"/>
      <c r="I213" s="296"/>
      <c r="J213" s="650"/>
      <c r="K213" s="650"/>
      <c r="L213" s="650"/>
      <c r="M213" s="650"/>
      <c r="N213" s="650"/>
    </row>
    <row r="214" spans="3:14">
      <c r="C214" s="1146"/>
      <c r="D214" s="1146"/>
      <c r="E214" s="1146"/>
      <c r="F214" s="1146"/>
      <c r="G214" s="1146"/>
      <c r="I214" s="296"/>
      <c r="J214" s="650"/>
      <c r="K214" s="650"/>
      <c r="L214" s="650"/>
      <c r="M214" s="650"/>
      <c r="N214" s="650"/>
    </row>
    <row r="215" spans="3:14">
      <c r="C215" s="1146"/>
      <c r="D215" s="1146"/>
      <c r="E215" s="1146"/>
      <c r="F215" s="1146"/>
      <c r="G215" s="1146"/>
      <c r="I215" s="296"/>
      <c r="J215" s="650"/>
      <c r="K215" s="650"/>
      <c r="L215" s="650"/>
      <c r="M215" s="650"/>
      <c r="N215" s="650"/>
    </row>
    <row r="216" spans="3:14">
      <c r="C216" s="1146"/>
      <c r="D216" s="1146"/>
      <c r="E216" s="1146"/>
      <c r="F216" s="1146"/>
      <c r="G216" s="1146"/>
      <c r="I216" s="296"/>
      <c r="J216" s="650"/>
      <c r="K216" s="650"/>
      <c r="L216" s="650"/>
      <c r="M216" s="650"/>
      <c r="N216" s="650"/>
    </row>
    <row r="217" spans="3:14">
      <c r="C217" s="1146"/>
      <c r="D217" s="1146"/>
      <c r="E217" s="1146"/>
      <c r="F217" s="1146"/>
      <c r="G217" s="1146"/>
      <c r="I217" s="296"/>
      <c r="J217" s="650"/>
      <c r="K217" s="650"/>
      <c r="L217" s="650"/>
      <c r="M217" s="650"/>
      <c r="N217" s="650"/>
    </row>
    <row r="218" spans="3:14">
      <c r="C218" s="1146"/>
      <c r="D218" s="1146"/>
      <c r="E218" s="1146"/>
      <c r="F218" s="1146"/>
      <c r="G218" s="1146"/>
      <c r="I218" s="296"/>
      <c r="J218" s="650"/>
      <c r="K218" s="650"/>
      <c r="L218" s="650"/>
      <c r="M218" s="650"/>
      <c r="N218" s="650"/>
    </row>
    <row r="219" spans="3:14">
      <c r="C219" s="1146"/>
      <c r="D219" s="1146"/>
      <c r="E219" s="1146"/>
      <c r="F219" s="1146"/>
      <c r="G219" s="1146"/>
      <c r="I219" s="296"/>
      <c r="J219" s="650"/>
      <c r="K219" s="650"/>
      <c r="L219" s="650"/>
      <c r="M219" s="650"/>
      <c r="N219" s="650"/>
    </row>
    <row r="220" spans="3:14">
      <c r="C220" s="1146"/>
      <c r="D220" s="1146"/>
      <c r="E220" s="1146"/>
      <c r="F220" s="1146"/>
      <c r="G220" s="1146"/>
      <c r="I220" s="296"/>
      <c r="J220" s="650"/>
      <c r="K220" s="650"/>
      <c r="L220" s="650"/>
      <c r="M220" s="650"/>
      <c r="N220" s="650"/>
    </row>
    <row r="221" spans="3:14">
      <c r="C221" s="1146"/>
      <c r="D221" s="1146"/>
      <c r="E221" s="1146"/>
      <c r="F221" s="1146"/>
      <c r="G221" s="1146"/>
      <c r="I221" s="296"/>
      <c r="J221" s="650"/>
      <c r="K221" s="650"/>
      <c r="L221" s="650"/>
      <c r="M221" s="650"/>
      <c r="N221" s="650"/>
    </row>
    <row r="222" spans="3:14">
      <c r="C222" s="1146"/>
      <c r="D222" s="1146"/>
      <c r="E222" s="1146"/>
      <c r="F222" s="1146"/>
      <c r="G222" s="1146"/>
      <c r="I222" s="296"/>
      <c r="J222" s="650"/>
      <c r="K222" s="650"/>
      <c r="L222" s="650"/>
      <c r="M222" s="650"/>
      <c r="N222" s="650"/>
    </row>
    <row r="223" spans="3:14">
      <c r="C223" s="1146"/>
      <c r="D223" s="1146"/>
      <c r="E223" s="1146"/>
      <c r="F223" s="1146"/>
      <c r="G223" s="1146"/>
      <c r="I223" s="296"/>
      <c r="J223" s="650"/>
      <c r="K223" s="650"/>
      <c r="L223" s="650"/>
      <c r="M223" s="650"/>
      <c r="N223" s="650"/>
    </row>
    <row r="224" spans="3:14">
      <c r="C224" s="1146"/>
      <c r="D224" s="1146"/>
      <c r="E224" s="1146"/>
      <c r="F224" s="1146"/>
      <c r="G224" s="1146"/>
      <c r="I224" s="296"/>
      <c r="J224" s="650"/>
      <c r="K224" s="650"/>
      <c r="L224" s="650"/>
      <c r="M224" s="650"/>
      <c r="N224" s="650"/>
    </row>
    <row r="225" spans="3:14">
      <c r="C225" s="1146"/>
      <c r="D225" s="1146"/>
      <c r="E225" s="1146"/>
      <c r="F225" s="1146"/>
      <c r="G225" s="1146"/>
      <c r="I225" s="296"/>
      <c r="J225" s="650"/>
      <c r="K225" s="650"/>
      <c r="L225" s="650"/>
      <c r="M225" s="650"/>
      <c r="N225" s="650"/>
    </row>
    <row r="226" spans="3:14">
      <c r="C226" s="1146"/>
      <c r="D226" s="1146"/>
      <c r="E226" s="1146"/>
      <c r="F226" s="1146"/>
      <c r="G226" s="1146"/>
      <c r="I226" s="296"/>
      <c r="J226" s="650"/>
      <c r="K226" s="650"/>
      <c r="L226" s="650"/>
      <c r="M226" s="650"/>
      <c r="N226" s="650"/>
    </row>
    <row r="227" spans="3:14">
      <c r="C227" s="1146"/>
      <c r="D227" s="1146"/>
      <c r="E227" s="1146"/>
      <c r="F227" s="1146"/>
      <c r="G227" s="1146"/>
      <c r="I227" s="296"/>
      <c r="J227" s="650"/>
      <c r="K227" s="650"/>
      <c r="L227" s="650"/>
      <c r="M227" s="650"/>
      <c r="N227" s="650"/>
    </row>
    <row r="228" spans="3:14">
      <c r="C228" s="1146"/>
      <c r="D228" s="1146"/>
      <c r="E228" s="1146"/>
      <c r="F228" s="1146"/>
      <c r="G228" s="1146"/>
      <c r="I228" s="296"/>
      <c r="J228" s="650"/>
      <c r="K228" s="650"/>
      <c r="L228" s="650"/>
      <c r="M228" s="650"/>
      <c r="N228" s="650"/>
    </row>
    <row r="229" spans="3:14">
      <c r="C229" s="1146"/>
      <c r="D229" s="1146"/>
      <c r="E229" s="1146"/>
      <c r="F229" s="1146"/>
      <c r="G229" s="1146"/>
      <c r="I229" s="296"/>
      <c r="J229" s="650"/>
      <c r="K229" s="650"/>
      <c r="L229" s="650"/>
      <c r="M229" s="650"/>
      <c r="N229" s="650"/>
    </row>
    <row r="230" spans="3:14">
      <c r="C230" s="1146"/>
      <c r="D230" s="1146"/>
      <c r="E230" s="1146"/>
      <c r="F230" s="1146"/>
      <c r="G230" s="1146"/>
      <c r="I230" s="296"/>
      <c r="J230" s="650"/>
      <c r="K230" s="650"/>
      <c r="L230" s="650"/>
      <c r="M230" s="650"/>
      <c r="N230" s="650"/>
    </row>
    <row r="231" spans="3:14">
      <c r="C231" s="1146"/>
      <c r="D231" s="1146"/>
      <c r="E231" s="1146"/>
      <c r="F231" s="1146"/>
      <c r="G231" s="1146"/>
      <c r="I231" s="296"/>
      <c r="J231" s="650"/>
      <c r="K231" s="650"/>
      <c r="L231" s="650"/>
      <c r="M231" s="650"/>
      <c r="N231" s="650"/>
    </row>
    <row r="232" spans="3:14">
      <c r="C232" s="1146"/>
      <c r="D232" s="1146"/>
      <c r="E232" s="1146"/>
      <c r="F232" s="1146"/>
      <c r="G232" s="1146"/>
      <c r="I232" s="296"/>
      <c r="J232" s="650"/>
      <c r="K232" s="650"/>
      <c r="L232" s="650"/>
      <c r="M232" s="650"/>
      <c r="N232" s="650"/>
    </row>
    <row r="233" spans="3:14">
      <c r="C233" s="1146"/>
      <c r="D233" s="1146"/>
      <c r="E233" s="1146"/>
      <c r="F233" s="1146"/>
      <c r="G233" s="1146"/>
      <c r="I233" s="296"/>
      <c r="J233" s="650"/>
      <c r="K233" s="650"/>
      <c r="L233" s="650"/>
      <c r="M233" s="650"/>
      <c r="N233" s="650"/>
    </row>
    <row r="234" spans="3:14">
      <c r="C234" s="1146"/>
      <c r="D234" s="1146"/>
      <c r="E234" s="1146"/>
      <c r="F234" s="1146"/>
      <c r="G234" s="1146"/>
      <c r="I234" s="296"/>
      <c r="J234" s="650"/>
      <c r="K234" s="650"/>
      <c r="L234" s="650"/>
      <c r="M234" s="650"/>
      <c r="N234" s="650"/>
    </row>
    <row r="235" spans="3:14">
      <c r="C235" s="1146"/>
      <c r="D235" s="1146"/>
      <c r="E235" s="1146"/>
      <c r="F235" s="1146"/>
      <c r="G235" s="1146"/>
      <c r="I235" s="296"/>
      <c r="J235" s="650"/>
      <c r="K235" s="650"/>
      <c r="L235" s="650"/>
      <c r="M235" s="650"/>
      <c r="N235" s="650"/>
    </row>
    <row r="236" spans="3:14">
      <c r="C236" s="1146"/>
      <c r="D236" s="1146"/>
      <c r="E236" s="1146"/>
      <c r="F236" s="1146"/>
      <c r="G236" s="1146"/>
      <c r="I236" s="296"/>
      <c r="J236" s="650"/>
      <c r="K236" s="650"/>
      <c r="L236" s="650"/>
      <c r="M236" s="650"/>
      <c r="N236" s="650"/>
    </row>
    <row r="237" spans="3:14">
      <c r="C237" s="1146"/>
      <c r="D237" s="1146"/>
      <c r="E237" s="1146"/>
      <c r="F237" s="1146"/>
      <c r="G237" s="1146"/>
      <c r="I237" s="296"/>
      <c r="J237" s="650"/>
      <c r="K237" s="650"/>
      <c r="L237" s="650"/>
      <c r="M237" s="650"/>
      <c r="N237" s="650"/>
    </row>
    <row r="238" spans="3:14">
      <c r="C238" s="1146"/>
      <c r="D238" s="1146"/>
      <c r="E238" s="1146"/>
      <c r="F238" s="1146"/>
      <c r="G238" s="1146"/>
      <c r="I238" s="296"/>
      <c r="J238" s="650"/>
      <c r="K238" s="650"/>
      <c r="L238" s="650"/>
      <c r="M238" s="650"/>
      <c r="N238" s="650"/>
    </row>
    <row r="239" spans="3:14">
      <c r="C239" s="1146"/>
      <c r="D239" s="1146"/>
      <c r="E239" s="1146"/>
      <c r="F239" s="1146"/>
      <c r="G239" s="1146"/>
      <c r="I239" s="296"/>
      <c r="J239" s="650"/>
      <c r="K239" s="650"/>
      <c r="L239" s="650"/>
      <c r="M239" s="650"/>
      <c r="N239" s="650"/>
    </row>
    <row r="240" spans="3:14">
      <c r="C240" s="1146"/>
      <c r="D240" s="1146"/>
      <c r="E240" s="1146"/>
      <c r="F240" s="1146"/>
      <c r="G240" s="1146"/>
      <c r="I240" s="296"/>
      <c r="J240" s="650"/>
      <c r="K240" s="650"/>
      <c r="L240" s="650"/>
      <c r="M240" s="650"/>
      <c r="N240" s="650"/>
    </row>
    <row r="241" spans="3:14">
      <c r="C241" s="1146"/>
      <c r="D241" s="1146"/>
      <c r="E241" s="1146"/>
      <c r="F241" s="1146"/>
      <c r="G241" s="1146"/>
      <c r="I241" s="296"/>
      <c r="J241" s="650"/>
      <c r="K241" s="650"/>
      <c r="L241" s="650"/>
      <c r="M241" s="650"/>
      <c r="N241" s="650"/>
    </row>
    <row r="242" spans="3:14">
      <c r="C242" s="1146"/>
      <c r="D242" s="1146"/>
      <c r="E242" s="1146"/>
      <c r="F242" s="1146"/>
      <c r="G242" s="1146"/>
      <c r="I242" s="296"/>
      <c r="J242" s="650"/>
      <c r="K242" s="650"/>
      <c r="L242" s="650"/>
      <c r="M242" s="650"/>
      <c r="N242" s="650"/>
    </row>
    <row r="243" spans="3:14">
      <c r="C243" s="1146"/>
      <c r="D243" s="1146"/>
      <c r="E243" s="1146"/>
      <c r="F243" s="1146"/>
      <c r="G243" s="1146"/>
      <c r="I243" s="296"/>
      <c r="J243" s="650"/>
      <c r="K243" s="650"/>
      <c r="L243" s="650"/>
      <c r="M243" s="650"/>
      <c r="N243" s="650"/>
    </row>
    <row r="244" spans="3:14">
      <c r="C244" s="1146"/>
      <c r="D244" s="1146"/>
      <c r="E244" s="1146"/>
      <c r="F244" s="1146"/>
      <c r="G244" s="1146"/>
      <c r="I244" s="296"/>
      <c r="J244" s="650"/>
      <c r="K244" s="650"/>
      <c r="L244" s="650"/>
      <c r="M244" s="650"/>
      <c r="N244" s="650"/>
    </row>
    <row r="245" spans="3:14">
      <c r="C245" s="1146"/>
      <c r="D245" s="1146"/>
      <c r="E245" s="1146"/>
      <c r="F245" s="1146"/>
      <c r="G245" s="1146"/>
      <c r="I245" s="296"/>
      <c r="J245" s="650"/>
      <c r="K245" s="650"/>
      <c r="L245" s="650"/>
      <c r="M245" s="650"/>
      <c r="N245" s="650"/>
    </row>
    <row r="246" spans="3:14">
      <c r="C246" s="1146"/>
      <c r="D246" s="1146"/>
      <c r="E246" s="1146"/>
      <c r="F246" s="1146"/>
      <c r="G246" s="1146"/>
      <c r="I246" s="296"/>
      <c r="J246" s="650"/>
      <c r="K246" s="650"/>
      <c r="L246" s="650"/>
      <c r="M246" s="650"/>
      <c r="N246" s="650"/>
    </row>
    <row r="247" spans="3:14">
      <c r="C247" s="1146"/>
      <c r="D247" s="1146"/>
      <c r="E247" s="1146"/>
      <c r="F247" s="1146"/>
      <c r="G247" s="1146"/>
      <c r="I247" s="296"/>
      <c r="J247" s="650"/>
      <c r="K247" s="650"/>
      <c r="L247" s="650"/>
      <c r="M247" s="650"/>
      <c r="N247" s="650"/>
    </row>
    <row r="248" spans="3:14">
      <c r="C248" s="1146"/>
      <c r="D248" s="1146"/>
      <c r="E248" s="1146"/>
      <c r="F248" s="1146"/>
      <c r="G248" s="1146"/>
      <c r="I248" s="296"/>
      <c r="J248" s="650"/>
      <c r="K248" s="650"/>
      <c r="L248" s="650"/>
      <c r="M248" s="650"/>
      <c r="N248" s="650"/>
    </row>
    <row r="249" spans="3:14">
      <c r="C249" s="1146"/>
      <c r="D249" s="1146"/>
      <c r="E249" s="1146"/>
      <c r="F249" s="1146"/>
      <c r="G249" s="1146"/>
      <c r="I249" s="296"/>
      <c r="J249" s="650"/>
      <c r="K249" s="650"/>
      <c r="L249" s="650"/>
      <c r="M249" s="650"/>
      <c r="N249" s="650"/>
    </row>
    <row r="250" spans="3:14">
      <c r="C250" s="1146"/>
      <c r="D250" s="1146"/>
      <c r="E250" s="1146"/>
      <c r="F250" s="1146"/>
      <c r="G250" s="1146"/>
      <c r="I250" s="296"/>
      <c r="J250" s="650"/>
      <c r="K250" s="650"/>
      <c r="L250" s="650"/>
      <c r="M250" s="650"/>
      <c r="N250" s="650"/>
    </row>
    <row r="251" spans="3:14">
      <c r="C251" s="1146"/>
      <c r="D251" s="1146"/>
      <c r="E251" s="1146"/>
      <c r="F251" s="1146"/>
      <c r="G251" s="1146"/>
      <c r="I251" s="296"/>
      <c r="J251" s="650"/>
      <c r="K251" s="650"/>
      <c r="L251" s="650"/>
      <c r="M251" s="650"/>
      <c r="N251" s="650"/>
    </row>
    <row r="252" spans="3:14">
      <c r="C252" s="1146"/>
      <c r="D252" s="1146"/>
      <c r="E252" s="1146"/>
      <c r="F252" s="1146"/>
      <c r="G252" s="1146"/>
      <c r="I252" s="296"/>
      <c r="J252" s="650"/>
      <c r="K252" s="650"/>
      <c r="L252" s="650"/>
      <c r="M252" s="650"/>
      <c r="N252" s="650"/>
    </row>
    <row r="253" spans="3:14">
      <c r="C253" s="1146"/>
      <c r="D253" s="1146"/>
      <c r="E253" s="1146"/>
      <c r="F253" s="1146"/>
      <c r="G253" s="1146"/>
      <c r="I253" s="296"/>
      <c r="J253" s="650"/>
      <c r="K253" s="650"/>
      <c r="L253" s="650"/>
      <c r="M253" s="650"/>
      <c r="N253" s="650"/>
    </row>
    <row r="254" spans="3:14">
      <c r="C254" s="1146"/>
      <c r="D254" s="1146"/>
      <c r="E254" s="1146"/>
      <c r="F254" s="1146"/>
      <c r="G254" s="1146"/>
      <c r="I254" s="296"/>
      <c r="J254" s="650"/>
      <c r="K254" s="650"/>
      <c r="L254" s="650"/>
      <c r="M254" s="650"/>
      <c r="N254" s="650"/>
    </row>
    <row r="255" spans="3:14">
      <c r="C255" s="1146"/>
      <c r="D255" s="1146"/>
      <c r="E255" s="1146"/>
      <c r="F255" s="1146"/>
      <c r="G255" s="1146"/>
      <c r="I255" s="296"/>
      <c r="J255" s="650"/>
      <c r="K255" s="650"/>
      <c r="L255" s="650"/>
      <c r="M255" s="650"/>
      <c r="N255" s="650"/>
    </row>
    <row r="256" spans="3:14">
      <c r="C256" s="1146"/>
      <c r="D256" s="1146"/>
      <c r="E256" s="1146"/>
      <c r="F256" s="1146"/>
      <c r="G256" s="1146"/>
      <c r="I256" s="296"/>
      <c r="J256" s="650"/>
      <c r="K256" s="650"/>
      <c r="L256" s="650"/>
      <c r="M256" s="650"/>
      <c r="N256" s="650"/>
    </row>
    <row r="257" spans="3:14">
      <c r="C257" s="1146"/>
      <c r="D257" s="1146"/>
      <c r="E257" s="1146"/>
      <c r="F257" s="1146"/>
      <c r="G257" s="1146"/>
      <c r="I257" s="296"/>
      <c r="J257" s="650"/>
      <c r="K257" s="650"/>
      <c r="L257" s="650"/>
      <c r="M257" s="650"/>
      <c r="N257" s="650"/>
    </row>
    <row r="258" spans="3:14">
      <c r="C258" s="1146"/>
      <c r="D258" s="1146"/>
      <c r="E258" s="1146"/>
      <c r="F258" s="1146"/>
      <c r="G258" s="1146"/>
      <c r="I258" s="296"/>
      <c r="J258" s="650"/>
      <c r="K258" s="650"/>
      <c r="L258" s="650"/>
      <c r="M258" s="650"/>
      <c r="N258" s="650"/>
    </row>
    <row r="259" spans="3:14">
      <c r="C259" s="1146"/>
      <c r="D259" s="1146"/>
      <c r="E259" s="1146"/>
      <c r="F259" s="1146"/>
      <c r="G259" s="1146"/>
      <c r="I259" s="296"/>
      <c r="J259" s="650"/>
      <c r="K259" s="650"/>
      <c r="L259" s="650"/>
      <c r="M259" s="650"/>
      <c r="N259" s="650"/>
    </row>
    <row r="260" spans="3:14">
      <c r="C260" s="1146"/>
      <c r="D260" s="1146"/>
      <c r="E260" s="1146"/>
      <c r="F260" s="1146"/>
      <c r="G260" s="1146"/>
      <c r="I260" s="296"/>
      <c r="J260" s="650"/>
      <c r="K260" s="650"/>
      <c r="L260" s="650"/>
      <c r="M260" s="650"/>
      <c r="N260" s="650"/>
    </row>
    <row r="261" spans="3:14">
      <c r="C261" s="1146"/>
      <c r="D261" s="1146"/>
      <c r="E261" s="1146"/>
      <c r="F261" s="1146"/>
      <c r="G261" s="1146"/>
      <c r="I261" s="296"/>
      <c r="J261" s="650"/>
      <c r="K261" s="650"/>
      <c r="L261" s="650"/>
      <c r="M261" s="650"/>
      <c r="N261" s="650"/>
    </row>
    <row r="262" spans="3:14">
      <c r="C262" s="1146"/>
      <c r="D262" s="1146"/>
      <c r="E262" s="1146"/>
      <c r="F262" s="1146"/>
      <c r="G262" s="1146"/>
      <c r="I262" s="296"/>
      <c r="J262" s="650"/>
      <c r="K262" s="650"/>
      <c r="L262" s="650"/>
      <c r="M262" s="650"/>
      <c r="N262" s="650"/>
    </row>
    <row r="263" spans="3:14">
      <c r="C263" s="1146"/>
      <c r="D263" s="1146"/>
      <c r="E263" s="1146"/>
      <c r="F263" s="1146"/>
      <c r="G263" s="1146"/>
      <c r="I263" s="296"/>
      <c r="J263" s="650"/>
      <c r="K263" s="650"/>
      <c r="L263" s="650"/>
      <c r="M263" s="650"/>
      <c r="N263" s="650"/>
    </row>
    <row r="264" spans="3:14">
      <c r="C264" s="1146"/>
      <c r="D264" s="1146"/>
      <c r="E264" s="1146"/>
      <c r="F264" s="1146"/>
      <c r="G264" s="1146"/>
      <c r="I264" s="296"/>
      <c r="J264" s="650"/>
      <c r="K264" s="650"/>
      <c r="L264" s="650"/>
      <c r="M264" s="650"/>
      <c r="N264" s="650"/>
    </row>
    <row r="265" spans="3:14">
      <c r="C265" s="1146"/>
      <c r="D265" s="1146"/>
      <c r="E265" s="1146"/>
      <c r="F265" s="1146"/>
      <c r="G265" s="1146"/>
      <c r="I265" s="296"/>
      <c r="J265" s="650"/>
      <c r="K265" s="650"/>
      <c r="L265" s="650"/>
      <c r="M265" s="650"/>
      <c r="N265" s="650"/>
    </row>
    <row r="266" spans="3:14">
      <c r="C266" s="1146"/>
      <c r="D266" s="1146"/>
      <c r="E266" s="1146"/>
      <c r="F266" s="1146"/>
      <c r="G266" s="1146"/>
      <c r="I266" s="296"/>
      <c r="J266" s="650"/>
      <c r="K266" s="650"/>
      <c r="L266" s="650"/>
      <c r="M266" s="650"/>
      <c r="N266" s="650"/>
    </row>
    <row r="267" spans="3:14">
      <c r="C267" s="1146"/>
      <c r="D267" s="1146"/>
      <c r="E267" s="1146"/>
      <c r="F267" s="1146"/>
      <c r="G267" s="1146"/>
      <c r="I267" s="296"/>
      <c r="J267" s="650"/>
      <c r="K267" s="650"/>
      <c r="L267" s="650"/>
      <c r="M267" s="650"/>
      <c r="N267" s="650"/>
    </row>
    <row r="268" spans="3:14">
      <c r="C268" s="1146"/>
      <c r="D268" s="1146"/>
      <c r="E268" s="1146"/>
      <c r="F268" s="1146"/>
      <c r="G268" s="1146"/>
      <c r="I268" s="296"/>
      <c r="J268" s="650"/>
      <c r="K268" s="650"/>
      <c r="L268" s="650"/>
      <c r="M268" s="650"/>
      <c r="N268" s="650"/>
    </row>
    <row r="269" spans="3:14">
      <c r="C269" s="1146"/>
      <c r="D269" s="1146"/>
      <c r="E269" s="1146"/>
      <c r="F269" s="1146"/>
      <c r="G269" s="1146"/>
      <c r="I269" s="296"/>
      <c r="J269" s="650"/>
      <c r="K269" s="650"/>
      <c r="L269" s="650"/>
      <c r="M269" s="650"/>
      <c r="N269" s="650"/>
    </row>
    <row r="270" spans="3:14">
      <c r="C270" s="1146"/>
      <c r="D270" s="1146"/>
      <c r="E270" s="1146"/>
      <c r="F270" s="1146"/>
      <c r="G270" s="1146"/>
      <c r="I270" s="296"/>
      <c r="J270" s="650"/>
      <c r="K270" s="650"/>
      <c r="L270" s="650"/>
      <c r="M270" s="650"/>
      <c r="N270" s="650"/>
    </row>
    <row r="271" spans="3:14">
      <c r="C271" s="1146"/>
      <c r="D271" s="1146"/>
      <c r="E271" s="1146"/>
      <c r="F271" s="1146"/>
      <c r="G271" s="1146"/>
      <c r="I271" s="296"/>
      <c r="J271" s="650"/>
      <c r="K271" s="650"/>
      <c r="L271" s="650"/>
      <c r="M271" s="650"/>
      <c r="N271" s="650"/>
    </row>
    <row r="272" spans="3:14">
      <c r="C272" s="1146"/>
      <c r="D272" s="1146"/>
      <c r="E272" s="1146"/>
      <c r="F272" s="1146"/>
      <c r="G272" s="1146"/>
      <c r="I272" s="296"/>
      <c r="J272" s="650"/>
      <c r="K272" s="650"/>
      <c r="L272" s="650"/>
      <c r="M272" s="650"/>
      <c r="N272" s="650"/>
    </row>
    <row r="273" spans="3:14">
      <c r="C273" s="1146"/>
      <c r="D273" s="1146"/>
      <c r="E273" s="1146"/>
      <c r="F273" s="1146"/>
      <c r="G273" s="1146"/>
      <c r="I273" s="296"/>
      <c r="J273" s="650"/>
      <c r="K273" s="650"/>
      <c r="L273" s="650"/>
      <c r="M273" s="650"/>
      <c r="N273" s="650"/>
    </row>
    <row r="274" spans="3:14">
      <c r="C274" s="1146"/>
      <c r="D274" s="1146"/>
      <c r="E274" s="1146"/>
      <c r="F274" s="1146"/>
      <c r="G274" s="1146"/>
      <c r="I274" s="296"/>
      <c r="J274" s="650"/>
      <c r="K274" s="650"/>
      <c r="L274" s="650"/>
      <c r="M274" s="650"/>
      <c r="N274" s="650"/>
    </row>
    <row r="275" spans="3:14">
      <c r="C275" s="1146"/>
      <c r="D275" s="1146"/>
      <c r="E275" s="1146"/>
      <c r="F275" s="1146"/>
      <c r="G275" s="1146"/>
      <c r="I275" s="296"/>
      <c r="J275" s="650"/>
      <c r="K275" s="650"/>
      <c r="L275" s="650"/>
      <c r="M275" s="650"/>
      <c r="N275" s="650"/>
    </row>
    <row r="276" spans="3:14">
      <c r="C276" s="1146"/>
      <c r="D276" s="1146"/>
      <c r="E276" s="1146"/>
      <c r="F276" s="1146"/>
      <c r="G276" s="1146"/>
      <c r="I276" s="296"/>
      <c r="J276" s="650"/>
      <c r="K276" s="650"/>
      <c r="L276" s="650"/>
      <c r="M276" s="650"/>
      <c r="N276" s="650"/>
    </row>
    <row r="277" spans="3:14">
      <c r="C277" s="1146"/>
      <c r="D277" s="1146"/>
      <c r="E277" s="1146"/>
      <c r="F277" s="1146"/>
      <c r="G277" s="1146"/>
      <c r="I277" s="296"/>
      <c r="J277" s="650"/>
      <c r="K277" s="650"/>
      <c r="L277" s="650"/>
      <c r="M277" s="650"/>
      <c r="N277" s="650"/>
    </row>
    <row r="278" spans="3:14">
      <c r="C278" s="1146"/>
      <c r="D278" s="1146"/>
      <c r="E278" s="1146"/>
      <c r="F278" s="1146"/>
      <c r="G278" s="1146"/>
      <c r="I278" s="296"/>
      <c r="J278" s="650"/>
      <c r="K278" s="650"/>
      <c r="L278" s="650"/>
      <c r="M278" s="650"/>
      <c r="N278" s="650"/>
    </row>
    <row r="279" spans="3:14">
      <c r="C279" s="1146"/>
      <c r="D279" s="1146"/>
      <c r="E279" s="1146"/>
      <c r="F279" s="1146"/>
      <c r="G279" s="1146"/>
      <c r="I279" s="296"/>
      <c r="J279" s="650"/>
      <c r="K279" s="650"/>
      <c r="L279" s="650"/>
      <c r="M279" s="650"/>
      <c r="N279" s="650"/>
    </row>
    <row r="280" spans="3:14">
      <c r="C280" s="1146"/>
      <c r="D280" s="1146"/>
      <c r="E280" s="1146"/>
      <c r="F280" s="1146"/>
      <c r="G280" s="1146"/>
      <c r="I280" s="296"/>
      <c r="J280" s="650"/>
      <c r="K280" s="650"/>
      <c r="L280" s="650"/>
      <c r="M280" s="650"/>
      <c r="N280" s="650"/>
    </row>
    <row r="281" spans="3:14">
      <c r="C281" s="1146"/>
      <c r="D281" s="1146"/>
      <c r="E281" s="1146"/>
      <c r="F281" s="1146"/>
      <c r="G281" s="1146"/>
      <c r="I281" s="296"/>
      <c r="J281" s="650"/>
      <c r="K281" s="650"/>
      <c r="L281" s="650"/>
      <c r="M281" s="650"/>
      <c r="N281" s="650"/>
    </row>
    <row r="282" spans="3:14">
      <c r="C282" s="1146"/>
      <c r="D282" s="1146"/>
      <c r="E282" s="1146"/>
      <c r="F282" s="1146"/>
      <c r="G282" s="1146"/>
      <c r="I282" s="296"/>
      <c r="J282" s="650"/>
      <c r="K282" s="650"/>
      <c r="L282" s="650"/>
      <c r="M282" s="650"/>
      <c r="N282" s="650"/>
    </row>
    <row r="283" spans="3:14">
      <c r="C283" s="1146"/>
      <c r="D283" s="1146"/>
      <c r="E283" s="1146"/>
      <c r="F283" s="1146"/>
      <c r="G283" s="1146"/>
      <c r="I283" s="296"/>
      <c r="J283" s="650"/>
      <c r="K283" s="650"/>
      <c r="L283" s="650"/>
      <c r="M283" s="650"/>
      <c r="N283" s="650"/>
    </row>
    <row r="284" spans="3:14">
      <c r="C284" s="1146"/>
      <c r="D284" s="1146"/>
      <c r="E284" s="1146"/>
      <c r="F284" s="1146"/>
      <c r="G284" s="1146"/>
      <c r="I284" s="296"/>
      <c r="J284" s="650"/>
      <c r="K284" s="650"/>
      <c r="L284" s="650"/>
      <c r="M284" s="650"/>
      <c r="N284" s="650"/>
    </row>
    <row r="285" spans="3:14">
      <c r="C285" s="1146"/>
      <c r="D285" s="1146"/>
      <c r="E285" s="1146"/>
      <c r="F285" s="1146"/>
      <c r="G285" s="1146"/>
      <c r="I285" s="296"/>
      <c r="J285" s="650"/>
      <c r="K285" s="650"/>
      <c r="L285" s="650"/>
      <c r="M285" s="650"/>
      <c r="N285" s="650"/>
    </row>
    <row r="286" spans="3:14">
      <c r="C286" s="1146"/>
      <c r="D286" s="1146"/>
      <c r="E286" s="1146"/>
      <c r="F286" s="1146"/>
      <c r="G286" s="1146"/>
      <c r="I286" s="296"/>
      <c r="J286" s="650"/>
      <c r="K286" s="650"/>
      <c r="L286" s="650"/>
      <c r="M286" s="650"/>
      <c r="N286" s="650"/>
    </row>
    <row r="287" spans="3:14">
      <c r="C287" s="1146"/>
      <c r="D287" s="1146"/>
      <c r="E287" s="1146"/>
      <c r="F287" s="1146"/>
      <c r="G287" s="1146"/>
      <c r="I287" s="296"/>
      <c r="J287" s="650"/>
      <c r="K287" s="650"/>
      <c r="L287" s="650"/>
      <c r="M287" s="650"/>
      <c r="N287" s="650"/>
    </row>
    <row r="288" spans="3:14">
      <c r="C288" s="1146"/>
      <c r="D288" s="1146"/>
      <c r="E288" s="1146"/>
      <c r="F288" s="1146"/>
      <c r="G288" s="1146"/>
      <c r="I288" s="296"/>
      <c r="J288" s="650"/>
      <c r="K288" s="650"/>
      <c r="L288" s="650"/>
      <c r="M288" s="650"/>
      <c r="N288" s="650"/>
    </row>
    <row r="289" spans="3:14">
      <c r="C289" s="1146"/>
      <c r="D289" s="1146"/>
      <c r="E289" s="1146"/>
      <c r="F289" s="1146"/>
      <c r="G289" s="1146"/>
      <c r="I289" s="296"/>
      <c r="J289" s="650"/>
      <c r="K289" s="650"/>
      <c r="L289" s="650"/>
      <c r="M289" s="650"/>
      <c r="N289" s="650"/>
    </row>
    <row r="290" spans="3:14">
      <c r="C290" s="1146"/>
      <c r="D290" s="1146"/>
      <c r="E290" s="1146"/>
      <c r="F290" s="1146"/>
      <c r="G290" s="1146"/>
      <c r="I290" s="296"/>
      <c r="J290" s="650"/>
      <c r="K290" s="650"/>
      <c r="L290" s="650"/>
      <c r="M290" s="650"/>
      <c r="N290" s="650"/>
    </row>
    <row r="291" spans="3:14">
      <c r="C291" s="1146"/>
      <c r="D291" s="1146"/>
      <c r="E291" s="1146"/>
      <c r="F291" s="1146"/>
      <c r="G291" s="1146"/>
      <c r="I291" s="296"/>
      <c r="J291" s="650"/>
      <c r="K291" s="650"/>
      <c r="L291" s="650"/>
      <c r="M291" s="650"/>
      <c r="N291" s="650"/>
    </row>
    <row r="292" spans="3:14">
      <c r="C292" s="1146"/>
      <c r="D292" s="1146"/>
      <c r="E292" s="1146"/>
      <c r="F292" s="1146"/>
      <c r="G292" s="1146"/>
      <c r="I292" s="296"/>
      <c r="J292" s="650"/>
      <c r="K292" s="650"/>
      <c r="L292" s="650"/>
      <c r="M292" s="650"/>
      <c r="N292" s="650"/>
    </row>
    <row r="293" spans="3:14">
      <c r="C293" s="1146"/>
      <c r="D293" s="1146"/>
      <c r="E293" s="1146"/>
      <c r="F293" s="1146"/>
      <c r="G293" s="1146"/>
      <c r="I293" s="296"/>
      <c r="J293" s="650"/>
      <c r="K293" s="650"/>
      <c r="L293" s="650"/>
      <c r="M293" s="650"/>
      <c r="N293" s="650"/>
    </row>
    <row r="294" spans="3:14">
      <c r="C294" s="1146"/>
      <c r="D294" s="1146"/>
      <c r="E294" s="1146"/>
      <c r="F294" s="1146"/>
      <c r="G294" s="1146"/>
      <c r="I294" s="296"/>
      <c r="J294" s="650"/>
      <c r="K294" s="650"/>
      <c r="L294" s="650"/>
      <c r="M294" s="650"/>
      <c r="N294" s="650"/>
    </row>
    <row r="295" spans="3:14">
      <c r="C295" s="1146"/>
      <c r="D295" s="1146"/>
      <c r="E295" s="1146"/>
      <c r="F295" s="1146"/>
      <c r="G295" s="1146"/>
      <c r="I295" s="296"/>
      <c r="J295" s="650"/>
      <c r="K295" s="650"/>
      <c r="L295" s="650"/>
      <c r="M295" s="650"/>
      <c r="N295" s="650"/>
    </row>
    <row r="296" spans="3:14">
      <c r="C296" s="1146"/>
      <c r="D296" s="1146"/>
      <c r="E296" s="1146"/>
      <c r="F296" s="1146"/>
      <c r="G296" s="1146"/>
      <c r="I296" s="296"/>
      <c r="J296" s="650"/>
      <c r="K296" s="650"/>
      <c r="L296" s="650"/>
      <c r="M296" s="650"/>
      <c r="N296" s="650"/>
    </row>
    <row r="297" spans="3:14">
      <c r="C297" s="1146"/>
      <c r="D297" s="1146"/>
      <c r="E297" s="1146"/>
      <c r="F297" s="1146"/>
      <c r="G297" s="1146"/>
      <c r="I297" s="296"/>
      <c r="J297" s="650"/>
      <c r="K297" s="650"/>
      <c r="L297" s="650"/>
      <c r="M297" s="650"/>
      <c r="N297" s="650"/>
    </row>
    <row r="298" spans="3:14">
      <c r="C298" s="1146"/>
      <c r="D298" s="1146"/>
      <c r="E298" s="1146"/>
      <c r="F298" s="1146"/>
      <c r="G298" s="1146"/>
      <c r="I298" s="296"/>
      <c r="J298" s="650"/>
      <c r="K298" s="650"/>
      <c r="L298" s="650"/>
      <c r="M298" s="650"/>
      <c r="N298" s="650"/>
    </row>
    <row r="299" spans="3:14">
      <c r="C299" s="1146"/>
      <c r="D299" s="1146"/>
      <c r="E299" s="1146"/>
      <c r="F299" s="1146"/>
      <c r="G299" s="1146"/>
      <c r="I299" s="296"/>
      <c r="J299" s="650"/>
      <c r="K299" s="650"/>
      <c r="L299" s="650"/>
      <c r="M299" s="650"/>
      <c r="N299" s="650"/>
    </row>
    <row r="300" spans="3:14">
      <c r="C300" s="1146"/>
      <c r="D300" s="1146"/>
      <c r="E300" s="1146"/>
      <c r="F300" s="1146"/>
      <c r="G300" s="1146"/>
      <c r="I300" s="296"/>
      <c r="J300" s="650"/>
      <c r="K300" s="650"/>
      <c r="L300" s="650"/>
      <c r="M300" s="650"/>
      <c r="N300" s="650"/>
    </row>
    <row r="301" spans="3:14">
      <c r="C301" s="1146"/>
      <c r="D301" s="1146"/>
      <c r="E301" s="1146"/>
      <c r="F301" s="1146"/>
      <c r="G301" s="1146"/>
      <c r="I301" s="296"/>
      <c r="J301" s="650"/>
      <c r="K301" s="650"/>
      <c r="L301" s="650"/>
      <c r="M301" s="650"/>
      <c r="N301" s="650"/>
    </row>
    <row r="302" spans="3:14">
      <c r="C302" s="1146"/>
      <c r="D302" s="1146"/>
      <c r="E302" s="1146"/>
      <c r="F302" s="1146"/>
      <c r="G302" s="1146"/>
      <c r="I302" s="296"/>
      <c r="J302" s="650"/>
      <c r="K302" s="650"/>
      <c r="L302" s="650"/>
      <c r="M302" s="650"/>
      <c r="N302" s="650"/>
    </row>
    <row r="303" spans="3:14">
      <c r="C303" s="1146"/>
      <c r="D303" s="1146"/>
      <c r="E303" s="1146"/>
      <c r="F303" s="1146"/>
      <c r="G303" s="1146"/>
      <c r="I303" s="296"/>
      <c r="J303" s="650"/>
      <c r="K303" s="650"/>
      <c r="L303" s="650"/>
      <c r="M303" s="650"/>
      <c r="N303" s="650"/>
    </row>
    <row r="304" spans="3:14">
      <c r="C304" s="1146"/>
      <c r="D304" s="1146"/>
      <c r="E304" s="1146"/>
      <c r="F304" s="1146"/>
      <c r="G304" s="1146"/>
      <c r="I304" s="296"/>
      <c r="J304" s="650"/>
      <c r="K304" s="650"/>
      <c r="L304" s="650"/>
      <c r="M304" s="650"/>
      <c r="N304" s="650"/>
    </row>
    <row r="305" spans="3:14">
      <c r="C305" s="1146"/>
      <c r="D305" s="1146"/>
      <c r="E305" s="1146"/>
      <c r="F305" s="1146"/>
      <c r="G305" s="1146"/>
      <c r="I305" s="296"/>
      <c r="J305" s="650"/>
      <c r="K305" s="650"/>
      <c r="L305" s="650"/>
      <c r="M305" s="650"/>
      <c r="N305" s="650"/>
    </row>
    <row r="306" spans="3:14">
      <c r="C306" s="1146"/>
      <c r="D306" s="1146"/>
      <c r="E306" s="1146"/>
      <c r="F306" s="1146"/>
      <c r="G306" s="1146"/>
      <c r="I306" s="296"/>
      <c r="J306" s="650"/>
      <c r="K306" s="650"/>
      <c r="L306" s="650"/>
      <c r="M306" s="650"/>
      <c r="N306" s="650"/>
    </row>
    <row r="307" spans="3:14">
      <c r="C307" s="1146"/>
      <c r="D307" s="1146"/>
      <c r="E307" s="1146"/>
      <c r="F307" s="1146"/>
      <c r="G307" s="1146"/>
      <c r="I307" s="296"/>
      <c r="J307" s="650"/>
      <c r="K307" s="650"/>
      <c r="L307" s="650"/>
      <c r="M307" s="650"/>
      <c r="N307" s="650"/>
    </row>
    <row r="308" spans="3:14">
      <c r="C308" s="1146"/>
      <c r="D308" s="1146"/>
      <c r="E308" s="1146"/>
      <c r="F308" s="1146"/>
      <c r="G308" s="1146"/>
      <c r="I308" s="296"/>
      <c r="J308" s="650"/>
      <c r="K308" s="650"/>
      <c r="L308" s="650"/>
      <c r="M308" s="650"/>
      <c r="N308" s="650"/>
    </row>
    <row r="309" spans="3:14">
      <c r="C309" s="1146"/>
      <c r="D309" s="1146"/>
      <c r="E309" s="1146"/>
      <c r="F309" s="1146"/>
      <c r="G309" s="1146"/>
      <c r="I309" s="296"/>
      <c r="J309" s="650"/>
      <c r="K309" s="650"/>
      <c r="L309" s="650"/>
      <c r="M309" s="650"/>
      <c r="N309" s="650"/>
    </row>
    <row r="310" spans="3:14">
      <c r="C310" s="1146"/>
      <c r="D310" s="1146"/>
      <c r="E310" s="1146"/>
      <c r="F310" s="1146"/>
      <c r="G310" s="1146"/>
      <c r="I310" s="296"/>
      <c r="J310" s="650"/>
      <c r="K310" s="650"/>
      <c r="L310" s="650"/>
      <c r="M310" s="650"/>
      <c r="N310" s="650"/>
    </row>
    <row r="311" spans="3:14">
      <c r="C311" s="1146"/>
      <c r="D311" s="1146"/>
      <c r="E311" s="1146"/>
      <c r="F311" s="1146"/>
      <c r="G311" s="1146"/>
      <c r="I311" s="296"/>
      <c r="J311" s="650"/>
      <c r="K311" s="650"/>
      <c r="L311" s="650"/>
      <c r="M311" s="650"/>
      <c r="N311" s="650"/>
    </row>
    <row r="312" spans="3:14">
      <c r="C312" s="1146"/>
      <c r="D312" s="1146"/>
      <c r="E312" s="1146"/>
      <c r="F312" s="1146"/>
      <c r="G312" s="1146"/>
      <c r="I312" s="296"/>
      <c r="J312" s="650"/>
      <c r="K312" s="650"/>
      <c r="L312" s="650"/>
      <c r="M312" s="650"/>
      <c r="N312" s="650"/>
    </row>
    <row r="313" spans="3:14">
      <c r="C313" s="1146"/>
      <c r="D313" s="1146"/>
      <c r="E313" s="1146"/>
      <c r="F313" s="1146"/>
      <c r="G313" s="1146"/>
      <c r="I313" s="296"/>
      <c r="J313" s="650"/>
      <c r="K313" s="650"/>
      <c r="L313" s="650"/>
      <c r="M313" s="650"/>
      <c r="N313" s="650"/>
    </row>
    <row r="314" spans="3:14">
      <c r="C314" s="1146"/>
      <c r="D314" s="1146"/>
      <c r="E314" s="1146"/>
      <c r="F314" s="1146"/>
      <c r="G314" s="1146"/>
      <c r="I314" s="296"/>
      <c r="J314" s="650"/>
      <c r="K314" s="650"/>
      <c r="L314" s="650"/>
      <c r="M314" s="650"/>
      <c r="N314" s="650"/>
    </row>
    <row r="315" spans="3:14">
      <c r="C315" s="1146"/>
      <c r="D315" s="1146"/>
      <c r="E315" s="1146"/>
      <c r="F315" s="1146"/>
      <c r="G315" s="1146"/>
      <c r="I315" s="296"/>
      <c r="J315" s="650"/>
      <c r="K315" s="650"/>
      <c r="L315" s="650"/>
      <c r="M315" s="650"/>
      <c r="N315" s="650"/>
    </row>
    <row r="316" spans="3:14">
      <c r="C316" s="1146"/>
      <c r="D316" s="1146"/>
      <c r="E316" s="1146"/>
      <c r="F316" s="1146"/>
      <c r="G316" s="1146"/>
      <c r="I316" s="296"/>
      <c r="J316" s="650"/>
      <c r="K316" s="650"/>
      <c r="L316" s="650"/>
      <c r="M316" s="650"/>
      <c r="N316" s="650"/>
    </row>
    <row r="317" spans="3:14">
      <c r="C317" s="1146"/>
      <c r="D317" s="1146"/>
      <c r="E317" s="1146"/>
      <c r="F317" s="1146"/>
      <c r="G317" s="1146"/>
      <c r="I317" s="296"/>
      <c r="J317" s="650"/>
      <c r="K317" s="650"/>
      <c r="L317" s="650"/>
      <c r="M317" s="650"/>
      <c r="N317" s="650"/>
    </row>
    <row r="318" spans="3:14">
      <c r="C318" s="1146"/>
      <c r="D318" s="1146"/>
      <c r="E318" s="1146"/>
      <c r="F318" s="1146"/>
      <c r="G318" s="1146"/>
      <c r="I318" s="296"/>
      <c r="J318" s="650"/>
      <c r="K318" s="650"/>
      <c r="L318" s="650"/>
      <c r="M318" s="650"/>
      <c r="N318" s="650"/>
    </row>
    <row r="319" spans="3:14">
      <c r="C319" s="1146"/>
      <c r="D319" s="1146"/>
      <c r="E319" s="1146"/>
      <c r="F319" s="1146"/>
      <c r="G319" s="1146"/>
      <c r="I319" s="296"/>
      <c r="J319" s="650"/>
      <c r="K319" s="650"/>
      <c r="L319" s="650"/>
      <c r="M319" s="650"/>
      <c r="N319" s="650"/>
    </row>
    <row r="320" spans="3:14">
      <c r="C320" s="1146"/>
      <c r="D320" s="1146"/>
      <c r="E320" s="1146"/>
      <c r="F320" s="1146"/>
      <c r="G320" s="1146"/>
      <c r="I320" s="296"/>
      <c r="J320" s="650"/>
      <c r="K320" s="650"/>
      <c r="L320" s="650"/>
      <c r="M320" s="650"/>
      <c r="N320" s="650"/>
    </row>
    <row r="321" spans="3:14">
      <c r="C321" s="1146"/>
      <c r="D321" s="1146"/>
      <c r="E321" s="1146"/>
      <c r="F321" s="1146"/>
      <c r="G321" s="1146"/>
      <c r="I321" s="296"/>
      <c r="J321" s="650"/>
      <c r="K321" s="650"/>
      <c r="L321" s="650"/>
      <c r="M321" s="650"/>
      <c r="N321" s="650"/>
    </row>
    <row r="322" spans="3:14">
      <c r="C322" s="1146"/>
      <c r="D322" s="1146"/>
      <c r="E322" s="1146"/>
      <c r="F322" s="1146"/>
      <c r="G322" s="1146"/>
      <c r="I322" s="296"/>
      <c r="J322" s="650"/>
      <c r="K322" s="650"/>
      <c r="L322" s="650"/>
      <c r="M322" s="650"/>
      <c r="N322" s="650"/>
    </row>
    <row r="323" spans="3:14">
      <c r="C323" s="1146"/>
      <c r="D323" s="1146"/>
      <c r="E323" s="1146"/>
      <c r="F323" s="1146"/>
      <c r="G323" s="1146"/>
      <c r="I323" s="296"/>
      <c r="J323" s="650"/>
      <c r="K323" s="650"/>
      <c r="L323" s="650"/>
      <c r="M323" s="650"/>
      <c r="N323" s="650"/>
    </row>
    <row r="324" spans="3:14">
      <c r="C324" s="1146"/>
      <c r="D324" s="1146"/>
      <c r="E324" s="1146"/>
      <c r="F324" s="1146"/>
      <c r="G324" s="1146"/>
      <c r="I324" s="296"/>
      <c r="J324" s="650"/>
      <c r="K324" s="650"/>
      <c r="L324" s="650"/>
      <c r="M324" s="650"/>
      <c r="N324" s="650"/>
    </row>
    <row r="325" spans="3:14">
      <c r="C325" s="1146"/>
      <c r="D325" s="1146"/>
      <c r="E325" s="1146"/>
      <c r="F325" s="1146"/>
      <c r="G325" s="1146"/>
      <c r="I325" s="296"/>
      <c r="J325" s="650"/>
      <c r="K325" s="650"/>
      <c r="L325" s="650"/>
      <c r="M325" s="650"/>
      <c r="N325" s="650"/>
    </row>
    <row r="326" spans="3:14">
      <c r="C326" s="1146"/>
      <c r="D326" s="1146"/>
      <c r="E326" s="1146"/>
      <c r="F326" s="1146"/>
      <c r="G326" s="1146"/>
      <c r="I326" s="296"/>
      <c r="J326" s="650"/>
      <c r="K326" s="650"/>
      <c r="L326" s="650"/>
      <c r="M326" s="650"/>
      <c r="N326" s="650"/>
    </row>
    <row r="327" spans="3:14">
      <c r="C327" s="1146"/>
      <c r="D327" s="1146"/>
      <c r="E327" s="1146"/>
      <c r="F327" s="1146"/>
      <c r="G327" s="1146"/>
      <c r="I327" s="296"/>
      <c r="J327" s="650"/>
      <c r="K327" s="650"/>
      <c r="L327" s="650"/>
      <c r="M327" s="650"/>
      <c r="N327" s="650"/>
    </row>
    <row r="328" spans="3:14">
      <c r="C328" s="1146"/>
      <c r="D328" s="1146"/>
      <c r="E328" s="1146"/>
      <c r="F328" s="1146"/>
      <c r="G328" s="1146"/>
      <c r="I328" s="296"/>
      <c r="J328" s="650"/>
      <c r="K328" s="650"/>
      <c r="L328" s="650"/>
      <c r="M328" s="650"/>
      <c r="N328" s="650"/>
    </row>
    <row r="329" spans="3:14">
      <c r="C329" s="1146"/>
      <c r="D329" s="1146"/>
      <c r="E329" s="1146"/>
      <c r="F329" s="1146"/>
      <c r="G329" s="1146"/>
      <c r="I329" s="296"/>
      <c r="J329" s="650"/>
      <c r="K329" s="650"/>
      <c r="L329" s="650"/>
      <c r="M329" s="650"/>
      <c r="N329" s="650"/>
    </row>
    <row r="330" spans="3:14">
      <c r="C330" s="1146"/>
      <c r="D330" s="1146"/>
      <c r="E330" s="1146"/>
      <c r="F330" s="1146"/>
      <c r="G330" s="1146"/>
      <c r="I330" s="296"/>
      <c r="J330" s="650"/>
      <c r="K330" s="650"/>
      <c r="L330" s="650"/>
      <c r="M330" s="650"/>
      <c r="N330" s="650"/>
    </row>
    <row r="331" spans="3:14">
      <c r="C331" s="1146"/>
      <c r="D331" s="1146"/>
      <c r="E331" s="1146"/>
      <c r="F331" s="1146"/>
      <c r="G331" s="1146"/>
      <c r="I331" s="296"/>
      <c r="J331" s="650"/>
      <c r="K331" s="650"/>
      <c r="L331" s="650"/>
      <c r="M331" s="650"/>
      <c r="N331" s="650"/>
    </row>
    <row r="332" spans="3:14">
      <c r="C332" s="1146"/>
      <c r="D332" s="1146"/>
      <c r="E332" s="1146"/>
      <c r="F332" s="1146"/>
      <c r="G332" s="1146"/>
      <c r="I332" s="296"/>
      <c r="J332" s="650"/>
      <c r="K332" s="650"/>
      <c r="L332" s="650"/>
      <c r="M332" s="650"/>
      <c r="N332" s="650"/>
    </row>
    <row r="333" spans="3:14">
      <c r="C333" s="1146"/>
      <c r="D333" s="1146"/>
      <c r="E333" s="1146"/>
      <c r="F333" s="1146"/>
      <c r="G333" s="1146"/>
      <c r="I333" s="296"/>
      <c r="J333" s="650"/>
      <c r="K333" s="650"/>
      <c r="L333" s="650"/>
      <c r="M333" s="650"/>
      <c r="N333" s="650"/>
    </row>
    <row r="334" spans="3:14">
      <c r="C334" s="1146"/>
      <c r="D334" s="1146"/>
      <c r="E334" s="1146"/>
      <c r="F334" s="1146"/>
      <c r="G334" s="1146"/>
      <c r="I334" s="296"/>
      <c r="J334" s="650"/>
      <c r="K334" s="650"/>
      <c r="L334" s="650"/>
      <c r="M334" s="650"/>
      <c r="N334" s="650"/>
    </row>
    <row r="335" spans="3:14">
      <c r="C335" s="1146"/>
      <c r="D335" s="1146"/>
      <c r="E335" s="1146"/>
      <c r="F335" s="1146"/>
      <c r="G335" s="1146"/>
      <c r="I335" s="296"/>
      <c r="J335" s="650"/>
      <c r="K335" s="650"/>
      <c r="L335" s="650"/>
      <c r="M335" s="650"/>
      <c r="N335" s="650"/>
    </row>
    <row r="336" spans="3:14">
      <c r="C336" s="1146"/>
      <c r="D336" s="1146"/>
      <c r="E336" s="1146"/>
      <c r="F336" s="1146"/>
      <c r="G336" s="1146"/>
      <c r="I336" s="296"/>
      <c r="J336" s="650"/>
      <c r="K336" s="650"/>
      <c r="L336" s="650"/>
      <c r="M336" s="650"/>
      <c r="N336" s="650"/>
    </row>
    <row r="337" spans="3:14">
      <c r="C337" s="1146"/>
      <c r="D337" s="1146"/>
      <c r="E337" s="1146"/>
      <c r="F337" s="1146"/>
      <c r="G337" s="1146"/>
      <c r="I337" s="296"/>
      <c r="J337" s="650"/>
      <c r="K337" s="650"/>
      <c r="L337" s="650"/>
      <c r="M337" s="650"/>
      <c r="N337" s="650"/>
    </row>
    <row r="338" spans="3:14">
      <c r="C338" s="1146"/>
      <c r="D338" s="1146"/>
      <c r="E338" s="1146"/>
      <c r="F338" s="1146"/>
      <c r="G338" s="1146"/>
      <c r="I338" s="296"/>
      <c r="J338" s="650"/>
      <c r="K338" s="650"/>
      <c r="L338" s="650"/>
      <c r="M338" s="650"/>
      <c r="N338" s="650"/>
    </row>
    <row r="339" spans="3:14">
      <c r="C339" s="1146"/>
      <c r="D339" s="1146"/>
      <c r="E339" s="1146"/>
      <c r="F339" s="1146"/>
      <c r="G339" s="1146"/>
      <c r="I339" s="296"/>
      <c r="J339" s="650"/>
      <c r="K339" s="650"/>
      <c r="L339" s="650"/>
      <c r="M339" s="650"/>
      <c r="N339" s="650"/>
    </row>
    <row r="340" spans="3:14">
      <c r="C340" s="1146"/>
      <c r="D340" s="1146"/>
      <c r="E340" s="1146"/>
      <c r="F340" s="1146"/>
      <c r="G340" s="1146"/>
      <c r="I340" s="296"/>
      <c r="J340" s="650"/>
      <c r="K340" s="650"/>
      <c r="L340" s="650"/>
      <c r="M340" s="650"/>
      <c r="N340" s="650"/>
    </row>
    <row r="341" spans="3:14">
      <c r="C341" s="1146"/>
      <c r="D341" s="1146"/>
      <c r="E341" s="1146"/>
      <c r="F341" s="1146"/>
      <c r="G341" s="1146"/>
      <c r="I341" s="296"/>
      <c r="J341" s="650"/>
      <c r="K341" s="650"/>
      <c r="L341" s="650"/>
      <c r="M341" s="650"/>
      <c r="N341" s="650"/>
    </row>
    <row r="342" spans="3:14">
      <c r="C342" s="1146"/>
      <c r="D342" s="1146"/>
      <c r="E342" s="1146"/>
      <c r="F342" s="1146"/>
      <c r="G342" s="1146"/>
      <c r="I342" s="296"/>
      <c r="J342" s="650"/>
      <c r="K342" s="650"/>
      <c r="L342" s="650"/>
      <c r="M342" s="650"/>
      <c r="N342" s="650"/>
    </row>
    <row r="343" spans="3:14">
      <c r="C343" s="1146"/>
      <c r="D343" s="1146"/>
      <c r="E343" s="1146"/>
      <c r="F343" s="1146"/>
      <c r="G343" s="1146"/>
      <c r="I343" s="296"/>
      <c r="J343" s="650"/>
      <c r="K343" s="650"/>
      <c r="L343" s="650"/>
      <c r="M343" s="650"/>
      <c r="N343" s="650"/>
    </row>
    <row r="344" spans="3:14">
      <c r="C344" s="1146"/>
      <c r="D344" s="1146"/>
      <c r="E344" s="1146"/>
      <c r="F344" s="1146"/>
      <c r="G344" s="1146"/>
      <c r="I344" s="296"/>
      <c r="J344" s="650"/>
      <c r="K344" s="650"/>
      <c r="L344" s="650"/>
      <c r="M344" s="650"/>
      <c r="N344" s="650"/>
    </row>
    <row r="345" spans="3:14">
      <c r="C345" s="1146"/>
      <c r="D345" s="1146"/>
      <c r="E345" s="1146"/>
      <c r="F345" s="1146"/>
      <c r="G345" s="1146"/>
      <c r="I345" s="296"/>
      <c r="J345" s="650"/>
      <c r="K345" s="650"/>
      <c r="L345" s="650"/>
      <c r="M345" s="650"/>
      <c r="N345" s="650"/>
    </row>
    <row r="346" spans="3:14">
      <c r="C346" s="1146"/>
      <c r="D346" s="1146"/>
      <c r="E346" s="1146"/>
      <c r="F346" s="1146"/>
      <c r="G346" s="1146"/>
      <c r="I346" s="296"/>
      <c r="J346" s="650"/>
      <c r="K346" s="650"/>
      <c r="L346" s="650"/>
      <c r="M346" s="650"/>
      <c r="N346" s="650"/>
    </row>
    <row r="347" spans="3:14">
      <c r="C347" s="1146"/>
      <c r="D347" s="1146"/>
      <c r="E347" s="1146"/>
      <c r="F347" s="1146"/>
      <c r="G347" s="1146"/>
      <c r="I347" s="296"/>
      <c r="J347" s="650"/>
      <c r="K347" s="650"/>
      <c r="L347" s="650"/>
      <c r="M347" s="650"/>
      <c r="N347" s="650"/>
    </row>
    <row r="348" spans="3:14">
      <c r="C348" s="1146"/>
      <c r="D348" s="1146"/>
      <c r="E348" s="1146"/>
      <c r="F348" s="1146"/>
      <c r="G348" s="1146"/>
      <c r="I348" s="296"/>
      <c r="J348" s="650"/>
      <c r="K348" s="650"/>
      <c r="L348" s="650"/>
      <c r="M348" s="650"/>
      <c r="N348" s="650"/>
    </row>
    <row r="349" spans="3:14">
      <c r="C349" s="1146"/>
      <c r="D349" s="1146"/>
      <c r="E349" s="1146"/>
      <c r="F349" s="1146"/>
      <c r="G349" s="1146"/>
      <c r="I349" s="296"/>
      <c r="J349" s="650"/>
      <c r="K349" s="650"/>
      <c r="L349" s="650"/>
      <c r="M349" s="650"/>
      <c r="N349" s="650"/>
    </row>
    <row r="350" spans="3:14">
      <c r="C350" s="1146"/>
      <c r="D350" s="1146"/>
      <c r="E350" s="1146"/>
      <c r="F350" s="1146"/>
      <c r="G350" s="1146"/>
      <c r="I350" s="296"/>
      <c r="J350" s="650"/>
      <c r="K350" s="650"/>
      <c r="L350" s="650"/>
      <c r="M350" s="650"/>
      <c r="N350" s="650"/>
    </row>
    <row r="351" spans="3:14">
      <c r="C351" s="1146"/>
      <c r="D351" s="1146"/>
      <c r="E351" s="1146"/>
      <c r="F351" s="1146"/>
      <c r="G351" s="1146"/>
      <c r="I351" s="296"/>
      <c r="J351" s="650"/>
      <c r="K351" s="650"/>
      <c r="L351" s="650"/>
      <c r="M351" s="650"/>
      <c r="N351" s="650"/>
    </row>
    <row r="352" spans="3:14">
      <c r="C352" s="1146"/>
      <c r="D352" s="1146"/>
      <c r="E352" s="1146"/>
      <c r="F352" s="1146"/>
      <c r="G352" s="1146"/>
      <c r="I352" s="296"/>
      <c r="J352" s="650"/>
      <c r="K352" s="650"/>
      <c r="L352" s="650"/>
      <c r="M352" s="650"/>
      <c r="N352" s="650"/>
    </row>
    <row r="353" spans="3:14">
      <c r="C353" s="1146"/>
      <c r="D353" s="1146"/>
      <c r="E353" s="1146"/>
      <c r="F353" s="1146"/>
      <c r="G353" s="1146"/>
      <c r="I353" s="296"/>
      <c r="J353" s="650"/>
      <c r="K353" s="650"/>
      <c r="L353" s="650"/>
      <c r="M353" s="650"/>
      <c r="N353" s="650"/>
    </row>
    <row r="354" spans="3:14">
      <c r="C354" s="1146"/>
      <c r="D354" s="1146"/>
      <c r="E354" s="1146"/>
      <c r="F354" s="1146"/>
      <c r="G354" s="1146"/>
      <c r="I354" s="296"/>
      <c r="J354" s="650"/>
      <c r="K354" s="650"/>
      <c r="L354" s="650"/>
      <c r="M354" s="650"/>
      <c r="N354" s="650"/>
    </row>
    <row r="355" spans="3:14">
      <c r="C355" s="1146"/>
      <c r="D355" s="1146"/>
      <c r="E355" s="1146"/>
      <c r="F355" s="1146"/>
      <c r="G355" s="1146"/>
      <c r="I355" s="296"/>
      <c r="J355" s="650"/>
      <c r="K355" s="650"/>
      <c r="L355" s="650"/>
      <c r="M355" s="650"/>
      <c r="N355" s="650"/>
    </row>
    <row r="356" spans="3:14">
      <c r="C356" s="1146"/>
      <c r="D356" s="1146"/>
      <c r="E356" s="1146"/>
      <c r="F356" s="1146"/>
      <c r="G356" s="1146"/>
      <c r="I356" s="296"/>
      <c r="J356" s="650"/>
      <c r="K356" s="650"/>
      <c r="L356" s="650"/>
      <c r="M356" s="650"/>
      <c r="N356" s="650"/>
    </row>
    <row r="357" spans="3:14">
      <c r="C357" s="1146"/>
      <c r="D357" s="1146"/>
      <c r="E357" s="1146"/>
      <c r="F357" s="1146"/>
      <c r="G357" s="1146"/>
      <c r="I357" s="296"/>
      <c r="J357" s="650"/>
      <c r="K357" s="650"/>
      <c r="L357" s="650"/>
      <c r="M357" s="650"/>
      <c r="N357" s="650"/>
    </row>
    <row r="358" spans="3:14">
      <c r="C358" s="1146"/>
      <c r="D358" s="1146"/>
      <c r="E358" s="1146"/>
      <c r="F358" s="1146"/>
      <c r="G358" s="1146"/>
      <c r="I358" s="296"/>
      <c r="J358" s="650"/>
      <c r="K358" s="650"/>
      <c r="L358" s="650"/>
      <c r="M358" s="650"/>
      <c r="N358" s="650"/>
    </row>
    <row r="359" spans="3:14">
      <c r="C359" s="1146"/>
      <c r="D359" s="1146"/>
      <c r="E359" s="1146"/>
      <c r="F359" s="1146"/>
      <c r="G359" s="1146"/>
      <c r="I359" s="296"/>
      <c r="J359" s="650"/>
      <c r="K359" s="650"/>
      <c r="L359" s="650"/>
      <c r="M359" s="650"/>
      <c r="N359" s="650"/>
    </row>
    <row r="360" spans="3:14">
      <c r="C360" s="1146"/>
      <c r="D360" s="1146"/>
      <c r="E360" s="1146"/>
      <c r="F360" s="1146"/>
      <c r="G360" s="1146"/>
      <c r="I360" s="296"/>
      <c r="J360" s="650"/>
      <c r="K360" s="650"/>
      <c r="L360" s="650"/>
      <c r="M360" s="650"/>
      <c r="N360" s="650"/>
    </row>
    <row r="361" spans="3:14">
      <c r="C361" s="1146"/>
      <c r="D361" s="1146"/>
      <c r="E361" s="1146"/>
      <c r="F361" s="1146"/>
      <c r="G361" s="1146"/>
      <c r="I361" s="296"/>
      <c r="J361" s="650"/>
      <c r="K361" s="650"/>
      <c r="L361" s="650"/>
      <c r="M361" s="650"/>
      <c r="N361" s="650"/>
    </row>
    <row r="362" spans="3:14">
      <c r="C362" s="1146"/>
      <c r="D362" s="1146"/>
      <c r="E362" s="1146"/>
      <c r="F362" s="1146"/>
      <c r="G362" s="1146"/>
      <c r="I362" s="296"/>
      <c r="J362" s="650"/>
      <c r="K362" s="650"/>
      <c r="L362" s="650"/>
      <c r="M362" s="650"/>
      <c r="N362" s="650"/>
    </row>
    <row r="363" spans="3:14">
      <c r="C363" s="1146"/>
      <c r="D363" s="1146"/>
      <c r="E363" s="1146"/>
      <c r="F363" s="1146"/>
      <c r="G363" s="1146"/>
      <c r="I363" s="296"/>
      <c r="J363" s="650"/>
      <c r="K363" s="650"/>
      <c r="L363" s="650"/>
      <c r="M363" s="650"/>
      <c r="N363" s="650"/>
    </row>
    <row r="364" spans="3:14">
      <c r="C364" s="1146"/>
      <c r="D364" s="1146"/>
      <c r="E364" s="1146"/>
      <c r="F364" s="1146"/>
      <c r="G364" s="1146"/>
      <c r="I364" s="296"/>
      <c r="J364" s="650"/>
      <c r="K364" s="650"/>
      <c r="L364" s="650"/>
      <c r="M364" s="650"/>
      <c r="N364" s="650"/>
    </row>
    <row r="365" spans="3:14">
      <c r="C365" s="1146"/>
      <c r="D365" s="1146"/>
      <c r="E365" s="1146"/>
      <c r="F365" s="1146"/>
      <c r="G365" s="1146"/>
      <c r="I365" s="296"/>
      <c r="J365" s="650"/>
      <c r="K365" s="650"/>
      <c r="L365" s="650"/>
      <c r="M365" s="650"/>
      <c r="N365" s="650"/>
    </row>
    <row r="366" spans="3:14">
      <c r="C366" s="1146"/>
      <c r="D366" s="1146"/>
      <c r="E366" s="1146"/>
      <c r="F366" s="1146"/>
      <c r="G366" s="1146"/>
      <c r="I366" s="296"/>
      <c r="J366" s="650"/>
      <c r="K366" s="650"/>
      <c r="L366" s="650"/>
      <c r="M366" s="650"/>
      <c r="N366" s="650"/>
    </row>
    <row r="367" spans="3:14">
      <c r="C367" s="1146"/>
      <c r="D367" s="1146"/>
      <c r="E367" s="1146"/>
      <c r="F367" s="1146"/>
      <c r="G367" s="1146"/>
      <c r="I367" s="296"/>
      <c r="J367" s="650"/>
      <c r="K367" s="650"/>
      <c r="L367" s="650"/>
      <c r="M367" s="650"/>
      <c r="N367" s="650"/>
    </row>
    <row r="368" spans="3:14">
      <c r="C368" s="1146"/>
      <c r="D368" s="1146"/>
      <c r="E368" s="1146"/>
      <c r="F368" s="1146"/>
      <c r="G368" s="1146"/>
      <c r="I368" s="296"/>
      <c r="J368" s="650"/>
      <c r="K368" s="650"/>
      <c r="L368" s="650"/>
      <c r="M368" s="650"/>
      <c r="N368" s="650"/>
    </row>
    <row r="369" spans="3:14">
      <c r="C369" s="1146"/>
      <c r="D369" s="1146"/>
      <c r="E369" s="1146"/>
      <c r="F369" s="1146"/>
      <c r="G369" s="1146"/>
      <c r="I369" s="296"/>
      <c r="J369" s="650"/>
      <c r="K369" s="650"/>
      <c r="L369" s="650"/>
      <c r="M369" s="650"/>
      <c r="N369" s="650"/>
    </row>
    <row r="370" spans="3:14">
      <c r="C370" s="1146"/>
      <c r="D370" s="1146"/>
      <c r="E370" s="1146"/>
      <c r="F370" s="1146"/>
      <c r="G370" s="1146"/>
      <c r="I370" s="296"/>
      <c r="J370" s="650"/>
      <c r="K370" s="650"/>
      <c r="L370" s="650"/>
      <c r="M370" s="650"/>
      <c r="N370" s="650"/>
    </row>
    <row r="371" spans="3:14">
      <c r="C371" s="1146"/>
      <c r="D371" s="1146"/>
      <c r="E371" s="1146"/>
      <c r="F371" s="1146"/>
      <c r="G371" s="1146"/>
      <c r="I371" s="296"/>
      <c r="J371" s="650"/>
      <c r="K371" s="650"/>
      <c r="L371" s="650"/>
      <c r="M371" s="650"/>
      <c r="N371" s="650"/>
    </row>
    <row r="372" spans="3:14">
      <c r="C372" s="1146"/>
      <c r="D372" s="1146"/>
      <c r="E372" s="1146"/>
      <c r="F372" s="1146"/>
      <c r="G372" s="1146"/>
      <c r="I372" s="296"/>
      <c r="J372" s="650"/>
      <c r="K372" s="650"/>
      <c r="L372" s="650"/>
      <c r="M372" s="650"/>
      <c r="N372" s="650"/>
    </row>
    <row r="373" spans="3:14">
      <c r="C373" s="1146"/>
      <c r="D373" s="1146"/>
      <c r="E373" s="1146"/>
      <c r="F373" s="1146"/>
      <c r="G373" s="1146"/>
      <c r="I373" s="296"/>
      <c r="J373" s="650"/>
      <c r="K373" s="650"/>
      <c r="L373" s="650"/>
      <c r="M373" s="650"/>
      <c r="N373" s="650"/>
    </row>
    <row r="374" spans="3:14">
      <c r="C374" s="1146"/>
      <c r="D374" s="1146"/>
      <c r="E374" s="1146"/>
      <c r="F374" s="1146"/>
      <c r="G374" s="1146"/>
      <c r="I374" s="296"/>
      <c r="J374" s="650"/>
      <c r="K374" s="650"/>
      <c r="L374" s="650"/>
      <c r="M374" s="650"/>
      <c r="N374" s="650"/>
    </row>
    <row r="375" spans="3:14">
      <c r="C375" s="1146"/>
      <c r="D375" s="1146"/>
      <c r="E375" s="1146"/>
      <c r="F375" s="1146"/>
      <c r="G375" s="1146"/>
      <c r="I375" s="296"/>
      <c r="J375" s="650"/>
      <c r="K375" s="650"/>
      <c r="L375" s="650"/>
      <c r="M375" s="650"/>
      <c r="N375" s="650"/>
    </row>
    <row r="376" spans="3:14">
      <c r="C376" s="1146"/>
      <c r="D376" s="1146"/>
      <c r="E376" s="1146"/>
      <c r="F376" s="1146"/>
      <c r="G376" s="1146"/>
      <c r="I376" s="296"/>
      <c r="J376" s="650"/>
      <c r="K376" s="650"/>
      <c r="L376" s="650"/>
      <c r="M376" s="650"/>
      <c r="N376" s="650"/>
    </row>
    <row r="377" spans="3:14">
      <c r="C377" s="1146"/>
      <c r="D377" s="1146"/>
      <c r="E377" s="1146"/>
      <c r="F377" s="1146"/>
      <c r="G377" s="1146"/>
      <c r="I377" s="296"/>
      <c r="J377" s="650"/>
      <c r="K377" s="650"/>
      <c r="L377" s="650"/>
      <c r="M377" s="650"/>
      <c r="N377" s="650"/>
    </row>
    <row r="378" spans="3:14">
      <c r="C378" s="1146"/>
      <c r="D378" s="1146"/>
      <c r="E378" s="1146"/>
      <c r="F378" s="1146"/>
      <c r="G378" s="1146"/>
      <c r="I378" s="296"/>
      <c r="J378" s="650"/>
      <c r="K378" s="650"/>
      <c r="L378" s="650"/>
      <c r="M378" s="650"/>
      <c r="N378" s="650"/>
    </row>
    <row r="379" spans="3:14">
      <c r="C379" s="1146"/>
      <c r="D379" s="1146"/>
      <c r="E379" s="1146"/>
      <c r="F379" s="1146"/>
      <c r="G379" s="1146"/>
      <c r="I379" s="296"/>
      <c r="J379" s="650"/>
      <c r="K379" s="650"/>
      <c r="L379" s="650"/>
      <c r="M379" s="650"/>
      <c r="N379" s="650"/>
    </row>
    <row r="380" spans="3:14">
      <c r="C380" s="1146"/>
      <c r="D380" s="1146"/>
      <c r="E380" s="1146"/>
      <c r="F380" s="1146"/>
      <c r="G380" s="1146"/>
      <c r="I380" s="296"/>
      <c r="J380" s="650"/>
      <c r="K380" s="650"/>
      <c r="L380" s="650"/>
      <c r="M380" s="650"/>
      <c r="N380" s="650"/>
    </row>
    <row r="381" spans="3:14">
      <c r="C381" s="1146"/>
      <c r="D381" s="1146"/>
      <c r="E381" s="1146"/>
      <c r="F381" s="1146"/>
      <c r="G381" s="1146"/>
      <c r="I381" s="296"/>
      <c r="J381" s="650"/>
      <c r="K381" s="650"/>
      <c r="L381" s="650"/>
      <c r="M381" s="650"/>
      <c r="N381" s="650"/>
    </row>
    <row r="382" spans="3:14">
      <c r="C382" s="1146"/>
      <c r="D382" s="1146"/>
      <c r="E382" s="1146"/>
      <c r="F382" s="1146"/>
      <c r="G382" s="1146"/>
      <c r="I382" s="296"/>
      <c r="J382" s="650"/>
      <c r="K382" s="650"/>
      <c r="L382" s="650"/>
      <c r="M382" s="650"/>
      <c r="N382" s="650"/>
    </row>
    <row r="383" spans="3:14">
      <c r="C383" s="1146"/>
      <c r="D383" s="1146"/>
      <c r="E383" s="1146"/>
      <c r="F383" s="1146"/>
      <c r="G383" s="1146"/>
      <c r="I383" s="296"/>
      <c r="J383" s="650"/>
      <c r="K383" s="650"/>
      <c r="L383" s="650"/>
      <c r="M383" s="650"/>
      <c r="N383" s="650"/>
    </row>
    <row r="384" spans="3:14">
      <c r="C384" s="1146"/>
      <c r="D384" s="1146"/>
      <c r="E384" s="1146"/>
      <c r="F384" s="1146"/>
      <c r="G384" s="1146"/>
      <c r="I384" s="296"/>
      <c r="J384" s="650"/>
      <c r="K384" s="650"/>
      <c r="L384" s="650"/>
      <c r="M384" s="650"/>
      <c r="N384" s="650"/>
    </row>
    <row r="385" spans="3:14">
      <c r="C385" s="1146"/>
      <c r="D385" s="1146"/>
      <c r="E385" s="1146"/>
      <c r="F385" s="1146"/>
      <c r="G385" s="1146"/>
      <c r="I385" s="296"/>
      <c r="J385" s="650"/>
      <c r="K385" s="650"/>
      <c r="L385" s="650"/>
      <c r="M385" s="650"/>
      <c r="N385" s="650"/>
    </row>
    <row r="386" spans="3:14">
      <c r="C386" s="1146"/>
      <c r="D386" s="1146"/>
      <c r="E386" s="1146"/>
      <c r="F386" s="1146"/>
      <c r="G386" s="1146"/>
      <c r="I386" s="296"/>
      <c r="J386" s="650"/>
      <c r="K386" s="650"/>
      <c r="L386" s="650"/>
      <c r="M386" s="650"/>
      <c r="N386" s="650"/>
    </row>
    <row r="387" spans="3:14">
      <c r="C387" s="1146"/>
      <c r="D387" s="1146"/>
      <c r="E387" s="1146"/>
      <c r="F387" s="1146"/>
      <c r="G387" s="1146"/>
      <c r="I387" s="296"/>
      <c r="J387" s="650"/>
      <c r="K387" s="650"/>
      <c r="L387" s="650"/>
      <c r="M387" s="650"/>
      <c r="N387" s="650"/>
    </row>
    <row r="388" spans="3:14">
      <c r="C388" s="1146"/>
      <c r="D388" s="1146"/>
      <c r="E388" s="1146"/>
      <c r="F388" s="1146"/>
      <c r="G388" s="1146"/>
      <c r="I388" s="296"/>
      <c r="J388" s="650"/>
      <c r="K388" s="650"/>
      <c r="L388" s="650"/>
      <c r="M388" s="650"/>
      <c r="N388" s="650"/>
    </row>
    <row r="389" spans="3:14">
      <c r="C389" s="1146"/>
      <c r="D389" s="1146"/>
      <c r="E389" s="1146"/>
      <c r="F389" s="1146"/>
      <c r="G389" s="1146"/>
      <c r="I389" s="296"/>
      <c r="J389" s="650"/>
      <c r="K389" s="650"/>
      <c r="L389" s="650"/>
      <c r="M389" s="650"/>
      <c r="N389" s="650"/>
    </row>
    <row r="390" spans="3:14">
      <c r="C390" s="1146"/>
      <c r="D390" s="1146"/>
      <c r="E390" s="1146"/>
      <c r="F390" s="1146"/>
      <c r="G390" s="1146"/>
      <c r="I390" s="296"/>
      <c r="J390" s="650"/>
      <c r="K390" s="650"/>
      <c r="L390" s="650"/>
      <c r="M390" s="650"/>
      <c r="N390" s="650"/>
    </row>
    <row r="391" spans="3:14">
      <c r="C391" s="1146"/>
      <c r="D391" s="1146"/>
      <c r="E391" s="1146"/>
      <c r="F391" s="1146"/>
      <c r="G391" s="1146"/>
      <c r="I391" s="296"/>
      <c r="J391" s="650"/>
      <c r="K391" s="650"/>
      <c r="L391" s="650"/>
      <c r="M391" s="650"/>
      <c r="N391" s="650"/>
    </row>
    <row r="392" spans="3:14">
      <c r="C392" s="1146"/>
      <c r="D392" s="1146"/>
      <c r="E392" s="1146"/>
      <c r="F392" s="1146"/>
      <c r="G392" s="1146"/>
      <c r="I392" s="296"/>
      <c r="J392" s="650"/>
      <c r="K392" s="650"/>
      <c r="L392" s="650"/>
      <c r="M392" s="650"/>
      <c r="N392" s="650"/>
    </row>
    <row r="393" spans="3:14">
      <c r="C393" s="1146"/>
      <c r="D393" s="1146"/>
      <c r="E393" s="1146"/>
      <c r="F393" s="1146"/>
      <c r="G393" s="1146"/>
      <c r="I393" s="296"/>
      <c r="J393" s="650"/>
      <c r="K393" s="650"/>
      <c r="L393" s="650"/>
      <c r="M393" s="650"/>
      <c r="N393" s="650"/>
    </row>
    <row r="394" spans="3:14">
      <c r="C394" s="1146"/>
      <c r="D394" s="1146"/>
      <c r="E394" s="1146"/>
      <c r="F394" s="1146"/>
      <c r="G394" s="1146"/>
      <c r="I394" s="296"/>
      <c r="J394" s="650"/>
      <c r="K394" s="650"/>
      <c r="L394" s="650"/>
      <c r="M394" s="650"/>
      <c r="N394" s="650"/>
    </row>
    <row r="395" spans="3:14">
      <c r="C395" s="1146"/>
      <c r="D395" s="1146"/>
      <c r="E395" s="1146"/>
      <c r="F395" s="1146"/>
      <c r="G395" s="1146"/>
      <c r="I395" s="296"/>
      <c r="J395" s="650"/>
      <c r="K395" s="650"/>
      <c r="L395" s="650"/>
      <c r="M395" s="650"/>
      <c r="N395" s="650"/>
    </row>
    <row r="396" spans="3:14">
      <c r="C396" s="1146"/>
      <c r="D396" s="1146"/>
      <c r="E396" s="1146"/>
      <c r="F396" s="1146"/>
      <c r="G396" s="1146"/>
      <c r="I396" s="296"/>
      <c r="J396" s="650"/>
      <c r="K396" s="650"/>
      <c r="L396" s="650"/>
      <c r="M396" s="650"/>
      <c r="N396" s="650"/>
    </row>
    <row r="397" spans="3:14">
      <c r="C397" s="1146"/>
      <c r="D397" s="1146"/>
      <c r="E397" s="1146"/>
      <c r="F397" s="1146"/>
      <c r="G397" s="1146"/>
      <c r="I397" s="296"/>
      <c r="J397" s="650"/>
      <c r="K397" s="650"/>
      <c r="L397" s="650"/>
      <c r="M397" s="650"/>
      <c r="N397" s="650"/>
    </row>
    <row r="398" spans="3:14">
      <c r="C398" s="1146"/>
      <c r="D398" s="1146"/>
      <c r="E398" s="1146"/>
      <c r="F398" s="1146"/>
      <c r="G398" s="1146"/>
      <c r="I398" s="296"/>
      <c r="J398" s="650"/>
      <c r="K398" s="650"/>
      <c r="L398" s="650"/>
      <c r="M398" s="650"/>
      <c r="N398" s="650"/>
    </row>
    <row r="399" spans="3:14">
      <c r="C399" s="1146"/>
      <c r="D399" s="1146"/>
      <c r="E399" s="1146"/>
      <c r="F399" s="1146"/>
      <c r="G399" s="1146"/>
      <c r="I399" s="296"/>
      <c r="J399" s="650"/>
      <c r="K399" s="650"/>
      <c r="L399" s="650"/>
      <c r="M399" s="650"/>
      <c r="N399" s="650"/>
    </row>
    <row r="400" spans="3:14">
      <c r="C400" s="1146"/>
      <c r="D400" s="1146"/>
      <c r="E400" s="1146"/>
      <c r="F400" s="1146"/>
      <c r="G400" s="1146"/>
      <c r="I400" s="296"/>
      <c r="J400" s="650"/>
      <c r="K400" s="650"/>
      <c r="L400" s="650"/>
      <c r="M400" s="650"/>
      <c r="N400" s="650"/>
    </row>
    <row r="401" spans="3:14">
      <c r="C401" s="1146"/>
      <c r="D401" s="1146"/>
      <c r="E401" s="1146"/>
      <c r="F401" s="1146"/>
      <c r="G401" s="1146"/>
      <c r="I401" s="296"/>
      <c r="J401" s="650"/>
      <c r="K401" s="650"/>
      <c r="L401" s="650"/>
      <c r="M401" s="650"/>
      <c r="N401" s="650"/>
    </row>
    <row r="402" spans="3:14">
      <c r="C402" s="1146"/>
      <c r="D402" s="1146"/>
      <c r="E402" s="1146"/>
      <c r="F402" s="1146"/>
      <c r="G402" s="1146"/>
      <c r="I402" s="296"/>
      <c r="J402" s="650"/>
      <c r="K402" s="650"/>
      <c r="L402" s="650"/>
      <c r="M402" s="650"/>
      <c r="N402" s="650"/>
    </row>
    <row r="403" spans="3:14">
      <c r="C403" s="1146"/>
      <c r="D403" s="1146"/>
      <c r="E403" s="1146"/>
      <c r="F403" s="1146"/>
      <c r="G403" s="1146"/>
      <c r="I403" s="296"/>
      <c r="J403" s="650"/>
      <c r="K403" s="650"/>
      <c r="L403" s="650"/>
      <c r="M403" s="650"/>
      <c r="N403" s="650"/>
    </row>
    <row r="404" spans="3:14">
      <c r="C404" s="1146"/>
      <c r="D404" s="1146"/>
      <c r="E404" s="1146"/>
      <c r="F404" s="1146"/>
      <c r="G404" s="1146"/>
      <c r="I404" s="296"/>
      <c r="J404" s="650"/>
      <c r="K404" s="650"/>
      <c r="L404" s="650"/>
      <c r="M404" s="650"/>
      <c r="N404" s="650"/>
    </row>
    <row r="405" spans="3:14">
      <c r="C405" s="1146"/>
      <c r="D405" s="1146"/>
      <c r="E405" s="1146"/>
      <c r="F405" s="1146"/>
      <c r="G405" s="1146"/>
      <c r="I405" s="296"/>
      <c r="J405" s="650"/>
      <c r="K405" s="650"/>
      <c r="L405" s="650"/>
      <c r="M405" s="650"/>
      <c r="N405" s="650"/>
    </row>
    <row r="406" spans="3:14">
      <c r="C406" s="1146"/>
      <c r="D406" s="1146"/>
      <c r="E406" s="1146"/>
      <c r="F406" s="1146"/>
      <c r="G406" s="1146"/>
      <c r="I406" s="296"/>
      <c r="J406" s="650"/>
      <c r="K406" s="650"/>
      <c r="L406" s="650"/>
      <c r="M406" s="650"/>
      <c r="N406" s="650"/>
    </row>
    <row r="407" spans="3:14">
      <c r="C407" s="1146"/>
      <c r="D407" s="1146"/>
      <c r="E407" s="1146"/>
      <c r="F407" s="1146"/>
      <c r="G407" s="1146"/>
      <c r="I407" s="296"/>
      <c r="J407" s="650"/>
      <c r="K407" s="650"/>
      <c r="L407" s="650"/>
      <c r="M407" s="650"/>
      <c r="N407" s="650"/>
    </row>
    <row r="408" spans="3:14">
      <c r="C408" s="1146"/>
      <c r="D408" s="1146"/>
      <c r="E408" s="1146"/>
      <c r="F408" s="1146"/>
      <c r="G408" s="1146"/>
      <c r="I408" s="296"/>
      <c r="J408" s="650"/>
      <c r="K408" s="650"/>
      <c r="L408" s="650"/>
      <c r="M408" s="650"/>
      <c r="N408" s="650"/>
    </row>
    <row r="409" spans="3:14">
      <c r="C409" s="1146"/>
      <c r="D409" s="1146"/>
      <c r="E409" s="1146"/>
      <c r="F409" s="1146"/>
      <c r="G409" s="1146"/>
      <c r="I409" s="296"/>
      <c r="J409" s="650"/>
      <c r="K409" s="650"/>
      <c r="L409" s="650"/>
      <c r="M409" s="650"/>
      <c r="N409" s="650"/>
    </row>
    <row r="410" spans="3:14">
      <c r="C410" s="1146"/>
      <c r="D410" s="1146"/>
      <c r="E410" s="1146"/>
      <c r="F410" s="1146"/>
      <c r="G410" s="1146"/>
      <c r="I410" s="296"/>
      <c r="J410" s="650"/>
      <c r="K410" s="650"/>
      <c r="L410" s="650"/>
      <c r="M410" s="650"/>
      <c r="N410" s="650"/>
    </row>
    <row r="411" spans="3:14">
      <c r="C411" s="1146"/>
      <c r="D411" s="1146"/>
      <c r="E411" s="1146"/>
      <c r="F411" s="1146"/>
      <c r="G411" s="1146"/>
      <c r="I411" s="296"/>
      <c r="J411" s="650"/>
      <c r="K411" s="650"/>
      <c r="L411" s="650"/>
      <c r="M411" s="650"/>
      <c r="N411" s="650"/>
    </row>
    <row r="412" spans="3:14">
      <c r="C412" s="1146"/>
      <c r="D412" s="1146"/>
      <c r="E412" s="1146"/>
      <c r="F412" s="1146"/>
      <c r="G412" s="1146"/>
      <c r="I412" s="296"/>
      <c r="J412" s="650"/>
      <c r="K412" s="650"/>
      <c r="L412" s="650"/>
      <c r="M412" s="650"/>
      <c r="N412" s="650"/>
    </row>
    <row r="413" spans="3:14">
      <c r="C413" s="1146"/>
      <c r="D413" s="1146"/>
      <c r="E413" s="1146"/>
      <c r="F413" s="1146"/>
      <c r="G413" s="1146"/>
      <c r="I413" s="296"/>
      <c r="J413" s="650"/>
      <c r="K413" s="650"/>
      <c r="L413" s="650"/>
      <c r="M413" s="650"/>
      <c r="N413" s="650"/>
    </row>
    <row r="414" spans="3:14">
      <c r="C414" s="1146"/>
      <c r="D414" s="1146"/>
      <c r="E414" s="1146"/>
      <c r="F414" s="1146"/>
      <c r="G414" s="1146"/>
      <c r="I414" s="296"/>
      <c r="J414" s="650"/>
      <c r="K414" s="650"/>
      <c r="L414" s="650"/>
      <c r="M414" s="650"/>
      <c r="N414" s="650"/>
    </row>
    <row r="415" spans="3:14">
      <c r="C415" s="1146"/>
      <c r="D415" s="1146"/>
      <c r="E415" s="1146"/>
      <c r="F415" s="1146"/>
      <c r="G415" s="1146"/>
      <c r="I415" s="296"/>
      <c r="J415" s="650"/>
      <c r="K415" s="650"/>
      <c r="L415" s="650"/>
      <c r="M415" s="650"/>
      <c r="N415" s="650"/>
    </row>
    <row r="416" spans="3:14">
      <c r="C416" s="1146"/>
      <c r="D416" s="1146"/>
      <c r="E416" s="1146"/>
      <c r="F416" s="1146"/>
      <c r="G416" s="1146"/>
      <c r="I416" s="296"/>
      <c r="J416" s="650"/>
      <c r="K416" s="650"/>
      <c r="L416" s="650"/>
      <c r="M416" s="650"/>
      <c r="N416" s="650"/>
    </row>
    <row r="417" spans="3:14">
      <c r="C417" s="1146"/>
      <c r="D417" s="1146"/>
      <c r="E417" s="1146"/>
      <c r="F417" s="1146"/>
      <c r="G417" s="1146"/>
      <c r="I417" s="296"/>
      <c r="J417" s="650"/>
      <c r="K417" s="650"/>
      <c r="L417" s="650"/>
      <c r="M417" s="650"/>
      <c r="N417" s="650"/>
    </row>
    <row r="418" spans="3:14">
      <c r="C418" s="1146"/>
      <c r="D418" s="1146"/>
      <c r="E418" s="1146"/>
      <c r="F418" s="1146"/>
      <c r="G418" s="1146"/>
      <c r="I418" s="296"/>
      <c r="J418" s="650"/>
      <c r="K418" s="650"/>
      <c r="L418" s="650"/>
      <c r="M418" s="650"/>
      <c r="N418" s="650"/>
    </row>
    <row r="419" spans="3:14">
      <c r="C419" s="1146"/>
      <c r="D419" s="1146"/>
      <c r="E419" s="1146"/>
      <c r="F419" s="1146"/>
      <c r="G419" s="1146"/>
      <c r="I419" s="296"/>
      <c r="J419" s="650"/>
      <c r="K419" s="650"/>
      <c r="L419" s="650"/>
      <c r="M419" s="650"/>
      <c r="N419" s="650"/>
    </row>
    <row r="420" spans="3:14">
      <c r="C420" s="1146"/>
      <c r="D420" s="1146"/>
      <c r="E420" s="1146"/>
      <c r="F420" s="1146"/>
      <c r="G420" s="1146"/>
      <c r="I420" s="296"/>
      <c r="J420" s="650"/>
      <c r="K420" s="650"/>
      <c r="L420" s="650"/>
      <c r="M420" s="650"/>
      <c r="N420" s="650"/>
    </row>
    <row r="421" spans="3:14">
      <c r="C421" s="1146"/>
      <c r="D421" s="1146"/>
      <c r="E421" s="1146"/>
      <c r="F421" s="1146"/>
      <c r="G421" s="1146"/>
      <c r="I421" s="296"/>
      <c r="J421" s="650"/>
      <c r="K421" s="650"/>
      <c r="L421" s="650"/>
      <c r="M421" s="650"/>
      <c r="N421" s="650"/>
    </row>
    <row r="422" spans="3:14">
      <c r="C422" s="1146"/>
      <c r="D422" s="1146"/>
      <c r="E422" s="1146"/>
      <c r="F422" s="1146"/>
      <c r="G422" s="1146"/>
      <c r="I422" s="296"/>
      <c r="J422" s="650"/>
      <c r="K422" s="650"/>
      <c r="L422" s="650"/>
      <c r="M422" s="650"/>
      <c r="N422" s="650"/>
    </row>
    <row r="423" spans="3:14">
      <c r="C423" s="1146"/>
      <c r="D423" s="1146"/>
      <c r="E423" s="1146"/>
      <c r="F423" s="1146"/>
      <c r="G423" s="1146"/>
      <c r="I423" s="296"/>
      <c r="J423" s="650"/>
      <c r="K423" s="650"/>
      <c r="L423" s="650"/>
      <c r="M423" s="650"/>
      <c r="N423" s="650"/>
    </row>
    <row r="424" spans="3:14">
      <c r="C424" s="1146"/>
      <c r="D424" s="1146"/>
      <c r="E424" s="1146"/>
      <c r="F424" s="1146"/>
      <c r="G424" s="1146"/>
      <c r="I424" s="296"/>
      <c r="J424" s="650"/>
      <c r="K424" s="650"/>
      <c r="L424" s="650"/>
      <c r="M424" s="650"/>
      <c r="N424" s="650"/>
    </row>
    <row r="425" spans="3:14">
      <c r="C425" s="1146"/>
      <c r="D425" s="1146"/>
      <c r="E425" s="1146"/>
      <c r="F425" s="1146"/>
      <c r="G425" s="1146"/>
      <c r="I425" s="296"/>
      <c r="J425" s="650"/>
      <c r="K425" s="650"/>
      <c r="L425" s="650"/>
      <c r="M425" s="650"/>
      <c r="N425" s="650"/>
    </row>
    <row r="426" spans="3:14">
      <c r="C426" s="1146"/>
      <c r="D426" s="1146"/>
      <c r="E426" s="1146"/>
      <c r="F426" s="1146"/>
      <c r="G426" s="1146"/>
      <c r="I426" s="296"/>
      <c r="J426" s="650"/>
      <c r="K426" s="650"/>
      <c r="L426" s="650"/>
      <c r="M426" s="650"/>
      <c r="N426" s="650"/>
    </row>
    <row r="427" spans="3:14">
      <c r="C427" s="1146"/>
      <c r="D427" s="1146"/>
      <c r="E427" s="1146"/>
      <c r="F427" s="1146"/>
      <c r="G427" s="1146"/>
      <c r="I427" s="296"/>
      <c r="J427" s="650"/>
      <c r="K427" s="650"/>
      <c r="L427" s="650"/>
      <c r="M427" s="650"/>
      <c r="N427" s="650"/>
    </row>
    <row r="428" spans="3:14">
      <c r="C428" s="1146"/>
      <c r="D428" s="1146"/>
      <c r="E428" s="1146"/>
      <c r="F428" s="1146"/>
      <c r="G428" s="1146"/>
      <c r="I428" s="296"/>
      <c r="J428" s="650"/>
      <c r="K428" s="650"/>
      <c r="L428" s="650"/>
      <c r="M428" s="650"/>
      <c r="N428" s="650"/>
    </row>
    <row r="429" spans="3:14">
      <c r="C429" s="1146"/>
      <c r="D429" s="1146"/>
      <c r="E429" s="1146"/>
      <c r="F429" s="1146"/>
      <c r="G429" s="1146"/>
      <c r="I429" s="296"/>
      <c r="J429" s="650"/>
      <c r="K429" s="650"/>
      <c r="L429" s="650"/>
      <c r="M429" s="650"/>
      <c r="N429" s="650"/>
    </row>
    <row r="430" spans="3:14">
      <c r="C430" s="1146"/>
      <c r="D430" s="1146"/>
      <c r="E430" s="1146"/>
      <c r="F430" s="1146"/>
      <c r="G430" s="1146"/>
      <c r="I430" s="296"/>
      <c r="J430" s="650"/>
      <c r="K430" s="650"/>
      <c r="L430" s="650"/>
      <c r="M430" s="650"/>
      <c r="N430" s="650"/>
    </row>
    <row r="431" spans="3:14">
      <c r="C431" s="1146"/>
      <c r="D431" s="1146"/>
      <c r="E431" s="1146"/>
      <c r="F431" s="1146"/>
      <c r="G431" s="1146"/>
      <c r="I431" s="296"/>
      <c r="J431" s="650"/>
      <c r="K431" s="650"/>
      <c r="L431" s="650"/>
      <c r="M431" s="650"/>
      <c r="N431" s="650"/>
    </row>
    <row r="432" spans="3:14">
      <c r="C432" s="1146"/>
      <c r="D432" s="1146"/>
      <c r="E432" s="1146"/>
      <c r="F432" s="1146"/>
      <c r="G432" s="1146"/>
      <c r="I432" s="296"/>
      <c r="J432" s="650"/>
      <c r="K432" s="650"/>
      <c r="L432" s="650"/>
      <c r="M432" s="650"/>
      <c r="N432" s="650"/>
    </row>
    <row r="433" spans="3:14">
      <c r="C433" s="1146"/>
      <c r="D433" s="1146"/>
      <c r="E433" s="1146"/>
      <c r="F433" s="1146"/>
      <c r="G433" s="1146"/>
      <c r="I433" s="296"/>
      <c r="J433" s="650"/>
      <c r="K433" s="650"/>
      <c r="L433" s="650"/>
      <c r="M433" s="650"/>
      <c r="N433" s="650"/>
    </row>
    <row r="434" spans="3:14">
      <c r="C434" s="1146"/>
      <c r="D434" s="1146"/>
      <c r="E434" s="1146"/>
      <c r="F434" s="1146"/>
      <c r="G434" s="1146"/>
      <c r="I434" s="296"/>
      <c r="J434" s="650"/>
      <c r="K434" s="650"/>
      <c r="L434" s="650"/>
      <c r="M434" s="650"/>
      <c r="N434" s="650"/>
    </row>
    <row r="435" spans="3:14">
      <c r="C435" s="1146"/>
      <c r="D435" s="1146"/>
      <c r="E435" s="1146"/>
      <c r="F435" s="1146"/>
      <c r="G435" s="1146"/>
      <c r="I435" s="296"/>
      <c r="J435" s="650"/>
      <c r="K435" s="650"/>
      <c r="L435" s="650"/>
      <c r="M435" s="650"/>
      <c r="N435" s="650"/>
    </row>
    <row r="436" spans="3:14">
      <c r="C436" s="1146"/>
      <c r="D436" s="1146"/>
      <c r="E436" s="1146"/>
      <c r="F436" s="1146"/>
      <c r="G436" s="1146"/>
      <c r="I436" s="296"/>
      <c r="J436" s="650"/>
      <c r="K436" s="650"/>
      <c r="L436" s="650"/>
      <c r="M436" s="650"/>
      <c r="N436" s="650"/>
    </row>
    <row r="437" spans="3:14">
      <c r="C437" s="1146"/>
      <c r="D437" s="1146"/>
      <c r="E437" s="1146"/>
      <c r="F437" s="1146"/>
      <c r="G437" s="1146"/>
      <c r="I437" s="296"/>
      <c r="J437" s="650"/>
      <c r="K437" s="650"/>
      <c r="L437" s="650"/>
      <c r="M437" s="650"/>
      <c r="N437" s="650"/>
    </row>
    <row r="438" spans="3:14">
      <c r="C438" s="1146"/>
      <c r="D438" s="1146"/>
      <c r="E438" s="1146"/>
      <c r="F438" s="1146"/>
      <c r="G438" s="1146"/>
      <c r="I438" s="296"/>
      <c r="J438" s="650"/>
      <c r="K438" s="650"/>
      <c r="L438" s="650"/>
      <c r="M438" s="650"/>
      <c r="N438" s="650"/>
    </row>
    <row r="439" spans="3:14">
      <c r="C439" s="1146"/>
      <c r="D439" s="1146"/>
      <c r="E439" s="1146"/>
      <c r="F439" s="1146"/>
      <c r="G439" s="1146"/>
      <c r="I439" s="296"/>
      <c r="J439" s="650"/>
      <c r="K439" s="650"/>
      <c r="L439" s="650"/>
      <c r="M439" s="650"/>
      <c r="N439" s="650"/>
    </row>
    <row r="440" spans="3:14">
      <c r="C440" s="1146"/>
      <c r="D440" s="1146"/>
      <c r="E440" s="1146"/>
      <c r="F440" s="1146"/>
      <c r="G440" s="1146"/>
      <c r="I440" s="296"/>
      <c r="J440" s="650"/>
      <c r="K440" s="650"/>
      <c r="L440" s="650"/>
      <c r="M440" s="650"/>
      <c r="N440" s="650"/>
    </row>
    <row r="441" spans="3:14">
      <c r="C441" s="1146"/>
      <c r="D441" s="1146"/>
      <c r="E441" s="1146"/>
      <c r="F441" s="1146"/>
      <c r="G441" s="1146"/>
      <c r="I441" s="296"/>
      <c r="J441" s="650"/>
      <c r="K441" s="650"/>
      <c r="L441" s="650"/>
      <c r="M441" s="650"/>
      <c r="N441" s="650"/>
    </row>
    <row r="442" spans="3:14">
      <c r="C442" s="1146"/>
      <c r="D442" s="1146"/>
      <c r="E442" s="1146"/>
      <c r="F442" s="1146"/>
      <c r="G442" s="1146"/>
      <c r="I442" s="296"/>
      <c r="J442" s="650"/>
      <c r="K442" s="650"/>
      <c r="L442" s="650"/>
      <c r="M442" s="650"/>
      <c r="N442" s="650"/>
    </row>
    <row r="443" spans="3:14">
      <c r="C443" s="1146"/>
      <c r="D443" s="1146"/>
      <c r="E443" s="1146"/>
      <c r="F443" s="1146"/>
      <c r="G443" s="1146"/>
      <c r="I443" s="296"/>
      <c r="J443" s="650"/>
      <c r="K443" s="650"/>
      <c r="L443" s="650"/>
      <c r="M443" s="650"/>
      <c r="N443" s="650"/>
    </row>
    <row r="444" spans="3:14">
      <c r="C444" s="1146"/>
      <c r="D444" s="1146"/>
      <c r="E444" s="1146"/>
      <c r="F444" s="1146"/>
      <c r="G444" s="1146"/>
      <c r="I444" s="296"/>
      <c r="J444" s="650"/>
      <c r="K444" s="650"/>
      <c r="L444" s="650"/>
      <c r="M444" s="650"/>
      <c r="N444" s="650"/>
    </row>
    <row r="445" spans="3:14">
      <c r="C445" s="1146"/>
      <c r="D445" s="1146"/>
      <c r="E445" s="1146"/>
      <c r="F445" s="1146"/>
      <c r="G445" s="1146"/>
      <c r="I445" s="296"/>
      <c r="J445" s="650"/>
      <c r="K445" s="650"/>
      <c r="L445" s="650"/>
      <c r="M445" s="650"/>
      <c r="N445" s="650"/>
    </row>
    <row r="446" spans="3:14">
      <c r="C446" s="1146"/>
      <c r="D446" s="1146"/>
      <c r="E446" s="1146"/>
      <c r="F446" s="1146"/>
      <c r="G446" s="1146"/>
      <c r="I446" s="296"/>
      <c r="J446" s="650"/>
      <c r="K446" s="650"/>
      <c r="L446" s="650"/>
      <c r="M446" s="650"/>
      <c r="N446" s="650"/>
    </row>
    <row r="447" spans="3:14">
      <c r="C447" s="1146"/>
      <c r="D447" s="1146"/>
      <c r="E447" s="1146"/>
      <c r="F447" s="1146"/>
      <c r="G447" s="1146"/>
      <c r="I447" s="296"/>
      <c r="J447" s="650"/>
      <c r="K447" s="650"/>
      <c r="L447" s="650"/>
      <c r="M447" s="650"/>
      <c r="N447" s="650"/>
    </row>
    <row r="448" spans="3:14">
      <c r="C448" s="1146"/>
      <c r="D448" s="1146"/>
      <c r="E448" s="1146"/>
      <c r="F448" s="1146"/>
      <c r="G448" s="1146"/>
      <c r="I448" s="296"/>
      <c r="J448" s="650"/>
      <c r="K448" s="650"/>
      <c r="L448" s="650"/>
      <c r="M448" s="650"/>
      <c r="N448" s="650"/>
    </row>
    <row r="449" spans="3:14">
      <c r="C449" s="1146"/>
      <c r="D449" s="1146"/>
      <c r="E449" s="1146"/>
      <c r="F449" s="1146"/>
      <c r="G449" s="1146"/>
      <c r="I449" s="296"/>
      <c r="J449" s="650"/>
      <c r="K449" s="650"/>
      <c r="L449" s="650"/>
      <c r="M449" s="650"/>
      <c r="N449" s="650"/>
    </row>
    <row r="450" spans="3:14">
      <c r="C450" s="1146"/>
      <c r="D450" s="1146"/>
      <c r="E450" s="1146"/>
      <c r="F450" s="1146"/>
      <c r="G450" s="1146"/>
      <c r="I450" s="296"/>
      <c r="J450" s="650"/>
      <c r="K450" s="650"/>
      <c r="L450" s="650"/>
      <c r="M450" s="650"/>
      <c r="N450" s="650"/>
    </row>
    <row r="451" spans="3:14">
      <c r="C451" s="1146"/>
      <c r="D451" s="1146"/>
      <c r="E451" s="1146"/>
      <c r="F451" s="1146"/>
      <c r="G451" s="1146"/>
      <c r="I451" s="296"/>
      <c r="J451" s="650"/>
      <c r="K451" s="650"/>
      <c r="L451" s="650"/>
      <c r="M451" s="650"/>
      <c r="N451" s="650"/>
    </row>
    <row r="452" spans="3:14">
      <c r="C452" s="1146"/>
      <c r="D452" s="1146"/>
      <c r="E452" s="1146"/>
      <c r="F452" s="1146"/>
      <c r="G452" s="1146"/>
      <c r="I452" s="296"/>
      <c r="J452" s="650"/>
      <c r="K452" s="650"/>
      <c r="L452" s="650"/>
      <c r="M452" s="650"/>
      <c r="N452" s="650"/>
    </row>
    <row r="453" spans="3:14">
      <c r="C453" s="1146"/>
      <c r="D453" s="1146"/>
      <c r="E453" s="1146"/>
      <c r="F453" s="1146"/>
      <c r="G453" s="1146"/>
      <c r="I453" s="296"/>
      <c r="J453" s="650"/>
      <c r="K453" s="650"/>
      <c r="L453" s="650"/>
      <c r="M453" s="650"/>
      <c r="N453" s="650"/>
    </row>
    <row r="454" spans="3:14">
      <c r="C454" s="1146"/>
      <c r="D454" s="1146"/>
      <c r="E454" s="1146"/>
      <c r="F454" s="1146"/>
      <c r="G454" s="1146"/>
      <c r="I454" s="296"/>
      <c r="J454" s="650"/>
      <c r="K454" s="650"/>
      <c r="L454" s="650"/>
      <c r="M454" s="650"/>
      <c r="N454" s="650"/>
    </row>
    <row r="455" spans="3:14">
      <c r="C455" s="1146"/>
      <c r="D455" s="1146"/>
      <c r="E455" s="1146"/>
      <c r="F455" s="1146"/>
      <c r="G455" s="1146"/>
      <c r="I455" s="296"/>
      <c r="J455" s="650"/>
      <c r="K455" s="650"/>
      <c r="L455" s="650"/>
      <c r="M455" s="650"/>
      <c r="N455" s="650"/>
    </row>
    <row r="456" spans="3:14">
      <c r="C456" s="1146"/>
      <c r="D456" s="1146"/>
      <c r="E456" s="1146"/>
      <c r="F456" s="1146"/>
      <c r="G456" s="1146"/>
      <c r="I456" s="296"/>
      <c r="J456" s="650"/>
      <c r="K456" s="650"/>
      <c r="L456" s="650"/>
      <c r="M456" s="650"/>
      <c r="N456" s="650"/>
    </row>
    <row r="457" spans="3:14">
      <c r="C457" s="1146"/>
      <c r="D457" s="1146"/>
      <c r="E457" s="1146"/>
      <c r="F457" s="1146"/>
      <c r="G457" s="1146"/>
      <c r="I457" s="296"/>
      <c r="J457" s="650"/>
      <c r="K457" s="650"/>
      <c r="L457" s="650"/>
      <c r="M457" s="650"/>
      <c r="N457" s="650"/>
    </row>
    <row r="458" spans="3:14">
      <c r="C458" s="1146"/>
      <c r="D458" s="1146"/>
      <c r="E458" s="1146"/>
      <c r="F458" s="1146"/>
      <c r="G458" s="1146"/>
      <c r="I458" s="296"/>
      <c r="J458" s="650"/>
      <c r="K458" s="650"/>
      <c r="L458" s="650"/>
      <c r="M458" s="650"/>
      <c r="N458" s="650"/>
    </row>
    <row r="459" spans="3:14">
      <c r="C459" s="1146"/>
      <c r="D459" s="1146"/>
      <c r="E459" s="1146"/>
      <c r="F459" s="1146"/>
      <c r="G459" s="1146"/>
      <c r="I459" s="296"/>
      <c r="J459" s="650"/>
      <c r="K459" s="650"/>
      <c r="L459" s="650"/>
      <c r="M459" s="650"/>
      <c r="N459" s="650"/>
    </row>
    <row r="460" spans="3:14">
      <c r="C460" s="1146"/>
      <c r="D460" s="1146"/>
      <c r="E460" s="1146"/>
      <c r="F460" s="1146"/>
      <c r="G460" s="1146"/>
      <c r="I460" s="296"/>
      <c r="J460" s="650"/>
      <c r="K460" s="650"/>
      <c r="L460" s="650"/>
      <c r="M460" s="650"/>
      <c r="N460" s="650"/>
    </row>
    <row r="461" spans="3:14">
      <c r="C461" s="1146"/>
      <c r="D461" s="1146"/>
      <c r="E461" s="1146"/>
      <c r="F461" s="1146"/>
      <c r="G461" s="1146"/>
      <c r="I461" s="296"/>
      <c r="J461" s="650"/>
      <c r="K461" s="650"/>
      <c r="L461" s="650"/>
      <c r="M461" s="650"/>
      <c r="N461" s="650"/>
    </row>
    <row r="462" spans="3:14">
      <c r="C462" s="1146"/>
      <c r="D462" s="1146"/>
      <c r="E462" s="1146"/>
      <c r="F462" s="1146"/>
      <c r="G462" s="1146"/>
      <c r="I462" s="296"/>
      <c r="J462" s="650"/>
      <c r="K462" s="650"/>
      <c r="L462" s="650"/>
      <c r="M462" s="650"/>
      <c r="N462" s="650"/>
    </row>
    <row r="463" spans="3:14">
      <c r="C463" s="1146"/>
      <c r="D463" s="1146"/>
      <c r="E463" s="1146"/>
      <c r="F463" s="1146"/>
      <c r="G463" s="1146"/>
      <c r="I463" s="296"/>
      <c r="J463" s="650"/>
      <c r="K463" s="650"/>
      <c r="L463" s="650"/>
      <c r="M463" s="650"/>
      <c r="N463" s="650"/>
    </row>
    <row r="464" spans="3:14">
      <c r="C464" s="1146"/>
      <c r="D464" s="1146"/>
      <c r="E464" s="1146"/>
      <c r="F464" s="1146"/>
      <c r="G464" s="1146"/>
      <c r="I464" s="296"/>
      <c r="J464" s="650"/>
      <c r="K464" s="650"/>
      <c r="L464" s="650"/>
      <c r="M464" s="650"/>
      <c r="N464" s="650"/>
    </row>
    <row r="465" spans="3:14">
      <c r="C465" s="1146"/>
      <c r="D465" s="1146"/>
      <c r="E465" s="1146"/>
      <c r="F465" s="1146"/>
      <c r="G465" s="1146"/>
      <c r="I465" s="296"/>
      <c r="J465" s="650"/>
      <c r="K465" s="650"/>
      <c r="L465" s="650"/>
      <c r="M465" s="650"/>
      <c r="N465" s="650"/>
    </row>
    <row r="466" spans="3:14">
      <c r="C466" s="1146"/>
      <c r="D466" s="1146"/>
      <c r="E466" s="1146"/>
      <c r="F466" s="1146"/>
      <c r="G466" s="1146"/>
      <c r="I466" s="296"/>
      <c r="J466" s="650"/>
      <c r="K466" s="650"/>
      <c r="L466" s="650"/>
      <c r="M466" s="650"/>
      <c r="N466" s="650"/>
    </row>
    <row r="467" spans="3:14">
      <c r="C467" s="1146"/>
      <c r="D467" s="1146"/>
      <c r="E467" s="1146"/>
      <c r="F467" s="1146"/>
      <c r="G467" s="1146"/>
      <c r="I467" s="296"/>
      <c r="J467" s="650"/>
      <c r="K467" s="650"/>
      <c r="L467" s="650"/>
      <c r="M467" s="650"/>
      <c r="N467" s="650"/>
    </row>
    <row r="468" spans="3:14">
      <c r="C468" s="1146"/>
      <c r="D468" s="1146"/>
      <c r="E468" s="1146"/>
      <c r="F468" s="1146"/>
      <c r="G468" s="1146"/>
      <c r="I468" s="296"/>
      <c r="J468" s="650"/>
      <c r="K468" s="650"/>
      <c r="L468" s="650"/>
      <c r="M468" s="650"/>
      <c r="N468" s="650"/>
    </row>
    <row r="469" spans="3:14">
      <c r="C469" s="1146"/>
      <c r="D469" s="1146"/>
      <c r="E469" s="1146"/>
      <c r="F469" s="1146"/>
      <c r="G469" s="1146"/>
      <c r="I469" s="296"/>
      <c r="J469" s="650"/>
      <c r="K469" s="650"/>
      <c r="L469" s="650"/>
      <c r="M469" s="650"/>
      <c r="N469" s="650"/>
    </row>
    <row r="470" spans="3:14">
      <c r="C470" s="1146"/>
      <c r="D470" s="1146"/>
      <c r="E470" s="1146"/>
      <c r="F470" s="1146"/>
      <c r="G470" s="1146"/>
      <c r="I470" s="296"/>
      <c r="J470" s="650"/>
      <c r="K470" s="650"/>
      <c r="L470" s="650"/>
      <c r="M470" s="650"/>
      <c r="N470" s="650"/>
    </row>
    <row r="471" spans="3:14">
      <c r="C471" s="1146"/>
      <c r="D471" s="1146"/>
      <c r="E471" s="1146"/>
      <c r="F471" s="1146"/>
      <c r="G471" s="1146"/>
      <c r="I471" s="296"/>
      <c r="J471" s="650"/>
      <c r="K471" s="650"/>
      <c r="L471" s="650"/>
      <c r="M471" s="650"/>
      <c r="N471" s="650"/>
    </row>
    <row r="472" spans="3:14">
      <c r="C472" s="1146"/>
      <c r="D472" s="1146"/>
      <c r="E472" s="1146"/>
      <c r="F472" s="1146"/>
      <c r="G472" s="1146"/>
      <c r="I472" s="296"/>
      <c r="J472" s="650"/>
      <c r="K472" s="650"/>
      <c r="L472" s="650"/>
      <c r="M472" s="650"/>
      <c r="N472" s="650"/>
    </row>
    <row r="473" spans="3:14">
      <c r="C473" s="1146"/>
      <c r="D473" s="1146"/>
      <c r="E473" s="1146"/>
      <c r="F473" s="1146"/>
      <c r="G473" s="1146"/>
      <c r="I473" s="296"/>
      <c r="J473" s="650"/>
      <c r="K473" s="650"/>
      <c r="L473" s="650"/>
      <c r="M473" s="650"/>
      <c r="N473" s="650"/>
    </row>
    <row r="474" spans="3:14">
      <c r="C474" s="1146"/>
      <c r="D474" s="1146"/>
      <c r="E474" s="1146"/>
      <c r="F474" s="1146"/>
      <c r="G474" s="1146"/>
      <c r="I474" s="296"/>
      <c r="J474" s="650"/>
      <c r="K474" s="650"/>
      <c r="L474" s="650"/>
      <c r="M474" s="650"/>
      <c r="N474" s="650"/>
    </row>
    <row r="475" spans="3:14">
      <c r="C475" s="1146"/>
      <c r="D475" s="1146"/>
      <c r="E475" s="1146"/>
      <c r="F475" s="1146"/>
      <c r="G475" s="1146"/>
      <c r="I475" s="296"/>
      <c r="J475" s="650"/>
      <c r="K475" s="650"/>
      <c r="L475" s="650"/>
      <c r="M475" s="650"/>
      <c r="N475" s="650"/>
    </row>
    <row r="476" spans="3:14">
      <c r="C476" s="1146"/>
      <c r="D476" s="1146"/>
      <c r="E476" s="1146"/>
      <c r="F476" s="1146"/>
      <c r="G476" s="1146"/>
      <c r="I476" s="296"/>
      <c r="J476" s="650"/>
      <c r="K476" s="650"/>
      <c r="L476" s="650"/>
      <c r="M476" s="650"/>
      <c r="N476" s="650"/>
    </row>
    <row r="477" spans="3:14">
      <c r="C477" s="1146"/>
      <c r="D477" s="1146"/>
      <c r="E477" s="1146"/>
      <c r="F477" s="1146"/>
      <c r="G477" s="1146"/>
      <c r="I477" s="296"/>
      <c r="J477" s="650"/>
      <c r="K477" s="650"/>
      <c r="L477" s="650"/>
      <c r="M477" s="650"/>
      <c r="N477" s="650"/>
    </row>
    <row r="478" spans="3:14">
      <c r="C478" s="1146"/>
      <c r="D478" s="1146"/>
      <c r="E478" s="1146"/>
      <c r="F478" s="1146"/>
      <c r="G478" s="1146"/>
      <c r="I478" s="296"/>
      <c r="J478" s="650"/>
      <c r="K478" s="650"/>
      <c r="L478" s="650"/>
      <c r="M478" s="650"/>
      <c r="N478" s="650"/>
    </row>
    <row r="479" spans="3:14">
      <c r="C479" s="1146"/>
      <c r="D479" s="1146"/>
      <c r="E479" s="1146"/>
      <c r="F479" s="1146"/>
      <c r="G479" s="1146"/>
      <c r="I479" s="296"/>
      <c r="J479" s="650"/>
      <c r="K479" s="650"/>
      <c r="L479" s="650"/>
      <c r="M479" s="650"/>
      <c r="N479" s="650"/>
    </row>
    <row r="480" spans="3:14">
      <c r="C480" s="1146"/>
      <c r="D480" s="1146"/>
      <c r="E480" s="1146"/>
      <c r="F480" s="1146"/>
      <c r="G480" s="1146"/>
      <c r="I480" s="296"/>
      <c r="J480" s="650"/>
      <c r="K480" s="650"/>
      <c r="L480" s="650"/>
      <c r="M480" s="650"/>
      <c r="N480" s="650"/>
    </row>
    <row r="481" spans="3:14">
      <c r="C481" s="1146"/>
      <c r="D481" s="1146"/>
      <c r="E481" s="1146"/>
      <c r="F481" s="1146"/>
      <c r="G481" s="1146"/>
      <c r="I481" s="296"/>
      <c r="J481" s="650"/>
      <c r="K481" s="650"/>
      <c r="L481" s="650"/>
      <c r="M481" s="650"/>
      <c r="N481" s="650"/>
    </row>
    <row r="482" spans="3:14">
      <c r="C482" s="1146"/>
      <c r="D482" s="1146"/>
      <c r="E482" s="1146"/>
      <c r="F482" s="1146"/>
      <c r="G482" s="1146"/>
      <c r="I482" s="296"/>
      <c r="J482" s="650"/>
      <c r="K482" s="650"/>
      <c r="L482" s="650"/>
      <c r="M482" s="650"/>
      <c r="N482" s="650"/>
    </row>
    <row r="483" spans="3:14">
      <c r="C483" s="1146"/>
      <c r="D483" s="1146"/>
      <c r="E483" s="1146"/>
      <c r="F483" s="1146"/>
      <c r="G483" s="1146"/>
      <c r="I483" s="296"/>
      <c r="J483" s="650"/>
      <c r="K483" s="650"/>
      <c r="L483" s="650"/>
      <c r="M483" s="650"/>
      <c r="N483" s="650"/>
    </row>
    <row r="484" spans="3:14">
      <c r="C484" s="1146"/>
      <c r="D484" s="1146"/>
      <c r="E484" s="1146"/>
      <c r="F484" s="1146"/>
      <c r="G484" s="1146"/>
      <c r="I484" s="296"/>
      <c r="J484" s="650"/>
      <c r="K484" s="650"/>
      <c r="L484" s="650"/>
      <c r="M484" s="650"/>
      <c r="N484" s="650"/>
    </row>
    <row r="485" spans="3:14">
      <c r="C485" s="1146"/>
      <c r="D485" s="1146"/>
      <c r="E485" s="1146"/>
      <c r="F485" s="1146"/>
      <c r="G485" s="1146"/>
      <c r="I485" s="296"/>
      <c r="J485" s="650"/>
      <c r="K485" s="650"/>
      <c r="L485" s="650"/>
      <c r="M485" s="650"/>
      <c r="N485" s="650"/>
    </row>
    <row r="486" spans="3:14">
      <c r="C486" s="1146"/>
      <c r="D486" s="1146"/>
      <c r="E486" s="1146"/>
      <c r="F486" s="1146"/>
      <c r="G486" s="1146"/>
      <c r="I486" s="296"/>
      <c r="J486" s="650"/>
      <c r="K486" s="650"/>
      <c r="L486" s="650"/>
      <c r="M486" s="650"/>
      <c r="N486" s="650"/>
    </row>
    <row r="487" spans="3:14">
      <c r="C487" s="1146"/>
      <c r="D487" s="1146"/>
      <c r="E487" s="1146"/>
      <c r="F487" s="1146"/>
      <c r="G487" s="1146"/>
      <c r="I487" s="296"/>
      <c r="J487" s="650"/>
      <c r="K487" s="650"/>
      <c r="L487" s="650"/>
      <c r="M487" s="650"/>
      <c r="N487" s="650"/>
    </row>
    <row r="488" spans="3:14">
      <c r="C488" s="1146"/>
      <c r="D488" s="1146"/>
      <c r="E488" s="1146"/>
      <c r="F488" s="1146"/>
      <c r="G488" s="1146"/>
      <c r="I488" s="296"/>
      <c r="J488" s="650"/>
      <c r="K488" s="650"/>
      <c r="L488" s="650"/>
      <c r="M488" s="650"/>
      <c r="N488" s="650"/>
    </row>
    <row r="489" spans="3:14">
      <c r="C489" s="1146"/>
      <c r="D489" s="1146"/>
      <c r="E489" s="1146"/>
      <c r="F489" s="1146"/>
      <c r="G489" s="1146"/>
      <c r="I489" s="296"/>
      <c r="J489" s="650"/>
      <c r="K489" s="650"/>
      <c r="L489" s="650"/>
      <c r="M489" s="650"/>
      <c r="N489" s="650"/>
    </row>
    <row r="490" spans="3:14">
      <c r="C490" s="1146"/>
      <c r="D490" s="1146"/>
      <c r="E490" s="1146"/>
      <c r="F490" s="1146"/>
      <c r="G490" s="1146"/>
      <c r="I490" s="296"/>
      <c r="J490" s="650"/>
      <c r="K490" s="650"/>
      <c r="L490" s="650"/>
      <c r="M490" s="650"/>
      <c r="N490" s="650"/>
    </row>
    <row r="491" spans="3:14">
      <c r="C491" s="1146"/>
      <c r="D491" s="1146"/>
      <c r="E491" s="1146"/>
      <c r="F491" s="1146"/>
      <c r="G491" s="1146"/>
      <c r="I491" s="296"/>
      <c r="J491" s="650"/>
      <c r="K491" s="650"/>
      <c r="L491" s="650"/>
      <c r="M491" s="650"/>
      <c r="N491" s="650"/>
    </row>
    <row r="492" spans="3:14">
      <c r="C492" s="1146"/>
      <c r="D492" s="1146"/>
      <c r="E492" s="1146"/>
      <c r="F492" s="1146"/>
      <c r="G492" s="1146"/>
      <c r="I492" s="296"/>
      <c r="J492" s="650"/>
      <c r="K492" s="650"/>
      <c r="L492" s="650"/>
      <c r="M492" s="650"/>
      <c r="N492" s="650"/>
    </row>
    <row r="493" spans="3:14">
      <c r="C493" s="1146"/>
      <c r="D493" s="1146"/>
      <c r="E493" s="1146"/>
      <c r="F493" s="1146"/>
      <c r="G493" s="1146"/>
      <c r="I493" s="296"/>
      <c r="J493" s="650"/>
      <c r="K493" s="650"/>
      <c r="L493" s="650"/>
      <c r="M493" s="650"/>
      <c r="N493" s="650"/>
    </row>
    <row r="494" spans="3:14">
      <c r="C494" s="1146"/>
      <c r="D494" s="1146"/>
      <c r="E494" s="1146"/>
      <c r="F494" s="1146"/>
      <c r="G494" s="1146"/>
      <c r="I494" s="296"/>
      <c r="J494" s="650"/>
      <c r="K494" s="650"/>
      <c r="L494" s="650"/>
      <c r="M494" s="650"/>
      <c r="N494" s="650"/>
    </row>
    <row r="495" spans="3:14">
      <c r="C495" s="1146"/>
      <c r="D495" s="1146"/>
      <c r="E495" s="1146"/>
      <c r="F495" s="1146"/>
      <c r="G495" s="1146"/>
      <c r="I495" s="296"/>
      <c r="J495" s="650"/>
      <c r="K495" s="650"/>
      <c r="L495" s="650"/>
      <c r="M495" s="650"/>
      <c r="N495" s="650"/>
    </row>
    <row r="496" spans="3:14">
      <c r="C496" s="1146"/>
      <c r="D496" s="1146"/>
      <c r="E496" s="1146"/>
      <c r="F496" s="1146"/>
      <c r="G496" s="1146"/>
      <c r="I496" s="296"/>
      <c r="J496" s="650"/>
      <c r="K496" s="650"/>
      <c r="L496" s="650"/>
      <c r="M496" s="650"/>
      <c r="N496" s="650"/>
    </row>
    <row r="497" spans="3:14">
      <c r="C497" s="1146"/>
      <c r="D497" s="1146"/>
      <c r="E497" s="1146"/>
      <c r="F497" s="1146"/>
      <c r="G497" s="1146"/>
      <c r="I497" s="296"/>
      <c r="J497" s="650"/>
      <c r="K497" s="650"/>
      <c r="L497" s="650"/>
      <c r="M497" s="650"/>
      <c r="N497" s="650"/>
    </row>
    <row r="498" spans="3:14">
      <c r="C498" s="1146"/>
      <c r="D498" s="1146"/>
      <c r="E498" s="1146"/>
      <c r="F498" s="1146"/>
      <c r="G498" s="1146"/>
      <c r="I498" s="296"/>
      <c r="J498" s="650"/>
      <c r="K498" s="650"/>
      <c r="L498" s="650"/>
      <c r="M498" s="650"/>
      <c r="N498" s="650"/>
    </row>
    <row r="499" spans="3:14">
      <c r="C499" s="1146"/>
      <c r="D499" s="1146"/>
      <c r="E499" s="1146"/>
      <c r="F499" s="1146"/>
      <c r="G499" s="1146"/>
      <c r="I499" s="296"/>
      <c r="J499" s="650"/>
      <c r="K499" s="650"/>
      <c r="L499" s="650"/>
      <c r="M499" s="650"/>
      <c r="N499" s="650"/>
    </row>
    <row r="500" spans="3:14">
      <c r="C500" s="1146"/>
      <c r="D500" s="1146"/>
      <c r="E500" s="1146"/>
      <c r="F500" s="1146"/>
      <c r="G500" s="1146"/>
      <c r="I500" s="296"/>
      <c r="J500" s="650"/>
      <c r="K500" s="650"/>
      <c r="L500" s="650"/>
      <c r="M500" s="650"/>
      <c r="N500" s="650"/>
    </row>
    <row r="501" spans="3:14">
      <c r="C501" s="1146"/>
      <c r="D501" s="1146"/>
      <c r="E501" s="1146"/>
      <c r="F501" s="1146"/>
      <c r="G501" s="1146"/>
      <c r="I501" s="296"/>
      <c r="J501" s="650"/>
      <c r="K501" s="650"/>
      <c r="L501" s="650"/>
      <c r="M501" s="650"/>
      <c r="N501" s="650"/>
    </row>
    <row r="502" spans="3:14">
      <c r="C502" s="1146"/>
      <c r="D502" s="1146"/>
      <c r="E502" s="1146"/>
      <c r="F502" s="1146"/>
      <c r="G502" s="1146"/>
      <c r="I502" s="296"/>
      <c r="J502" s="650"/>
      <c r="K502" s="650"/>
      <c r="L502" s="650"/>
      <c r="M502" s="650"/>
      <c r="N502" s="650"/>
    </row>
    <row r="503" spans="3:14">
      <c r="C503" s="1146"/>
      <c r="D503" s="1146"/>
      <c r="E503" s="1146"/>
      <c r="F503" s="1146"/>
      <c r="G503" s="1146"/>
      <c r="I503" s="296"/>
      <c r="J503" s="650"/>
      <c r="K503" s="650"/>
      <c r="L503" s="650"/>
      <c r="M503" s="650"/>
      <c r="N503" s="650"/>
    </row>
    <row r="504" spans="3:14">
      <c r="C504" s="1146"/>
      <c r="D504" s="1146"/>
      <c r="E504" s="1146"/>
      <c r="F504" s="1146"/>
      <c r="G504" s="1146"/>
      <c r="I504" s="296"/>
      <c r="J504" s="650"/>
      <c r="K504" s="650"/>
      <c r="L504" s="650"/>
      <c r="M504" s="650"/>
      <c r="N504" s="650"/>
    </row>
    <row r="505" spans="3:14">
      <c r="C505" s="1146"/>
      <c r="D505" s="1146"/>
      <c r="E505" s="1146"/>
      <c r="F505" s="1146"/>
      <c r="G505" s="1146"/>
      <c r="I505" s="296"/>
      <c r="J505" s="650"/>
      <c r="K505" s="650"/>
      <c r="L505" s="650"/>
      <c r="M505" s="650"/>
      <c r="N505" s="650"/>
    </row>
    <row r="506" spans="3:14">
      <c r="C506" s="1146"/>
      <c r="D506" s="1146"/>
      <c r="E506" s="1146"/>
      <c r="F506" s="1146"/>
      <c r="G506" s="1146"/>
      <c r="I506" s="296"/>
      <c r="J506" s="650"/>
      <c r="K506" s="650"/>
      <c r="L506" s="650"/>
      <c r="M506" s="650"/>
      <c r="N506" s="650"/>
    </row>
    <row r="507" spans="3:14">
      <c r="C507" s="1146"/>
      <c r="D507" s="1146"/>
      <c r="E507" s="1146"/>
      <c r="F507" s="1146"/>
      <c r="G507" s="1146"/>
      <c r="I507" s="296"/>
      <c r="J507" s="650"/>
      <c r="K507" s="650"/>
      <c r="L507" s="650"/>
      <c r="M507" s="650"/>
      <c r="N507" s="650"/>
    </row>
    <row r="508" spans="3:14">
      <c r="C508" s="1146"/>
      <c r="D508" s="1146"/>
      <c r="E508" s="1146"/>
      <c r="F508" s="1146"/>
      <c r="G508" s="1146"/>
      <c r="I508" s="296"/>
      <c r="J508" s="650"/>
      <c r="K508" s="650"/>
      <c r="L508" s="650"/>
      <c r="M508" s="650"/>
      <c r="N508" s="650"/>
    </row>
    <row r="509" spans="3:14">
      <c r="C509" s="1146"/>
      <c r="D509" s="1146"/>
      <c r="E509" s="1146"/>
      <c r="F509" s="1146"/>
      <c r="G509" s="1146"/>
      <c r="I509" s="296"/>
      <c r="J509" s="650"/>
      <c r="K509" s="650"/>
      <c r="L509" s="650"/>
      <c r="M509" s="650"/>
      <c r="N509" s="650"/>
    </row>
    <row r="510" spans="3:14">
      <c r="C510" s="1146"/>
      <c r="D510" s="1146"/>
      <c r="E510" s="1146"/>
      <c r="F510" s="1146"/>
      <c r="G510" s="1146"/>
      <c r="I510" s="296"/>
      <c r="J510" s="650"/>
      <c r="K510" s="650"/>
      <c r="L510" s="650"/>
      <c r="M510" s="650"/>
      <c r="N510" s="650"/>
    </row>
    <row r="511" spans="3:14">
      <c r="C511" s="1146"/>
      <c r="D511" s="1146"/>
      <c r="E511" s="1146"/>
      <c r="F511" s="1146"/>
      <c r="G511" s="1146"/>
      <c r="I511" s="296"/>
      <c r="J511" s="650"/>
      <c r="K511" s="650"/>
      <c r="L511" s="650"/>
      <c r="M511" s="650"/>
      <c r="N511" s="650"/>
    </row>
    <row r="512" spans="3:14">
      <c r="C512" s="1146"/>
      <c r="D512" s="1146"/>
      <c r="E512" s="1146"/>
      <c r="F512" s="1146"/>
      <c r="G512" s="1146"/>
      <c r="I512" s="296"/>
      <c r="J512" s="650"/>
      <c r="K512" s="650"/>
      <c r="L512" s="650"/>
      <c r="M512" s="650"/>
      <c r="N512" s="650"/>
    </row>
    <row r="513" spans="3:14">
      <c r="C513" s="1146"/>
      <c r="D513" s="1146"/>
      <c r="E513" s="1146"/>
      <c r="F513" s="1146"/>
      <c r="G513" s="1146"/>
      <c r="I513" s="296"/>
      <c r="J513" s="650"/>
      <c r="K513" s="650"/>
      <c r="L513" s="650"/>
      <c r="M513" s="650"/>
      <c r="N513" s="650"/>
    </row>
    <row r="514" spans="3:14">
      <c r="C514" s="1146"/>
      <c r="D514" s="1146"/>
      <c r="E514" s="1146"/>
      <c r="F514" s="1146"/>
      <c r="G514" s="1146"/>
      <c r="I514" s="296"/>
      <c r="J514" s="650"/>
      <c r="K514" s="650"/>
      <c r="L514" s="650"/>
      <c r="M514" s="650"/>
      <c r="N514" s="650"/>
    </row>
    <row r="515" spans="3:14">
      <c r="C515" s="1146"/>
      <c r="D515" s="1146"/>
      <c r="E515" s="1146"/>
      <c r="F515" s="1146"/>
      <c r="G515" s="1146"/>
      <c r="I515" s="296"/>
      <c r="J515" s="650"/>
      <c r="K515" s="650"/>
      <c r="L515" s="650"/>
      <c r="M515" s="650"/>
      <c r="N515" s="650"/>
    </row>
    <row r="516" spans="3:14">
      <c r="C516" s="1146"/>
      <c r="D516" s="1146"/>
      <c r="E516" s="1146"/>
      <c r="F516" s="1146"/>
      <c r="G516" s="1146"/>
      <c r="I516" s="296"/>
      <c r="J516" s="650"/>
      <c r="K516" s="650"/>
      <c r="L516" s="650"/>
      <c r="M516" s="650"/>
      <c r="N516" s="650"/>
    </row>
    <row r="517" spans="3:14">
      <c r="C517" s="1146"/>
      <c r="D517" s="1146"/>
      <c r="E517" s="1146"/>
      <c r="F517" s="1146"/>
      <c r="G517" s="1146"/>
      <c r="I517" s="296"/>
      <c r="J517" s="650"/>
      <c r="K517" s="650"/>
      <c r="L517" s="650"/>
      <c r="M517" s="650"/>
      <c r="N517" s="650"/>
    </row>
    <row r="518" spans="3:14">
      <c r="C518" s="1146"/>
      <c r="D518" s="1146"/>
      <c r="E518" s="1146"/>
      <c r="F518" s="1146"/>
      <c r="G518" s="1146"/>
      <c r="I518" s="296"/>
      <c r="J518" s="650"/>
      <c r="K518" s="650"/>
      <c r="L518" s="650"/>
      <c r="M518" s="650"/>
      <c r="N518" s="650"/>
    </row>
    <row r="519" spans="3:14">
      <c r="C519" s="1146"/>
      <c r="D519" s="1146"/>
      <c r="E519" s="1146"/>
      <c r="F519" s="1146"/>
      <c r="G519" s="1146"/>
      <c r="I519" s="296"/>
      <c r="J519" s="650"/>
      <c r="K519" s="650"/>
      <c r="L519" s="650"/>
      <c r="M519" s="650"/>
      <c r="N519" s="650"/>
    </row>
    <row r="520" spans="3:14">
      <c r="C520" s="1146"/>
      <c r="D520" s="1146"/>
      <c r="E520" s="1146"/>
      <c r="F520" s="1146"/>
      <c r="G520" s="1146"/>
      <c r="I520" s="296"/>
      <c r="J520" s="650"/>
      <c r="K520" s="650"/>
      <c r="L520" s="650"/>
      <c r="M520" s="650"/>
      <c r="N520" s="650"/>
    </row>
    <row r="521" spans="3:14">
      <c r="C521" s="1146"/>
      <c r="D521" s="1146"/>
      <c r="E521" s="1146"/>
      <c r="F521" s="1146"/>
      <c r="G521" s="1146"/>
      <c r="I521" s="296"/>
      <c r="J521" s="650"/>
      <c r="K521" s="650"/>
      <c r="L521" s="650"/>
      <c r="M521" s="650"/>
      <c r="N521" s="650"/>
    </row>
    <row r="522" spans="3:14">
      <c r="C522" s="1146"/>
      <c r="D522" s="1146"/>
      <c r="E522" s="1146"/>
      <c r="F522" s="1146"/>
      <c r="G522" s="1146"/>
      <c r="I522" s="296"/>
      <c r="J522" s="650"/>
      <c r="K522" s="650"/>
      <c r="L522" s="650"/>
      <c r="M522" s="650"/>
      <c r="N522" s="650"/>
    </row>
    <row r="523" spans="3:14">
      <c r="C523" s="1146"/>
      <c r="D523" s="1146"/>
      <c r="E523" s="1146"/>
      <c r="F523" s="1146"/>
      <c r="G523" s="1146"/>
      <c r="I523" s="296"/>
      <c r="J523" s="650"/>
      <c r="K523" s="650"/>
      <c r="L523" s="650"/>
      <c r="M523" s="650"/>
      <c r="N523" s="650"/>
    </row>
    <row r="524" spans="3:14">
      <c r="C524" s="1146"/>
      <c r="D524" s="1146"/>
      <c r="E524" s="1146"/>
      <c r="F524" s="1146"/>
      <c r="G524" s="1146"/>
      <c r="I524" s="296"/>
      <c r="J524" s="650"/>
      <c r="K524" s="650"/>
      <c r="L524" s="650"/>
      <c r="M524" s="650"/>
      <c r="N524" s="650"/>
    </row>
    <row r="525" spans="3:14">
      <c r="C525" s="1146"/>
      <c r="D525" s="1146"/>
      <c r="E525" s="1146"/>
      <c r="F525" s="1146"/>
      <c r="G525" s="1146"/>
      <c r="I525" s="296"/>
      <c r="J525" s="650"/>
      <c r="K525" s="650"/>
      <c r="L525" s="650"/>
      <c r="M525" s="650"/>
      <c r="N525" s="650"/>
    </row>
    <row r="526" spans="3:14">
      <c r="C526" s="1146"/>
      <c r="D526" s="1146"/>
      <c r="E526" s="1146"/>
      <c r="F526" s="1146"/>
      <c r="G526" s="1146"/>
      <c r="I526" s="296"/>
      <c r="J526" s="650"/>
      <c r="K526" s="650"/>
      <c r="L526" s="650"/>
      <c r="M526" s="650"/>
      <c r="N526" s="650"/>
    </row>
    <row r="527" spans="3:14">
      <c r="C527" s="1146"/>
      <c r="D527" s="1146"/>
      <c r="E527" s="1146"/>
      <c r="F527" s="1146"/>
      <c r="G527" s="1146"/>
      <c r="I527" s="296"/>
      <c r="J527" s="650"/>
      <c r="K527" s="650"/>
      <c r="L527" s="650"/>
      <c r="M527" s="650"/>
      <c r="N527" s="650"/>
    </row>
    <row r="528" spans="3:14">
      <c r="C528" s="1146"/>
      <c r="D528" s="1146"/>
      <c r="E528" s="1146"/>
      <c r="F528" s="1146"/>
      <c r="G528" s="1146"/>
      <c r="I528" s="296"/>
      <c r="J528" s="650"/>
      <c r="K528" s="650"/>
      <c r="L528" s="650"/>
      <c r="M528" s="650"/>
      <c r="N528" s="650"/>
    </row>
    <row r="529" spans="3:14">
      <c r="C529" s="1146"/>
      <c r="D529" s="1146"/>
      <c r="E529" s="1146"/>
      <c r="F529" s="1146"/>
      <c r="G529" s="1146"/>
      <c r="I529" s="296"/>
      <c r="J529" s="650"/>
      <c r="K529" s="650"/>
      <c r="L529" s="650"/>
      <c r="M529" s="650"/>
      <c r="N529" s="650"/>
    </row>
    <row r="530" spans="3:14">
      <c r="C530" s="1146"/>
      <c r="D530" s="1146"/>
      <c r="E530" s="1146"/>
      <c r="F530" s="1146"/>
      <c r="G530" s="1146"/>
      <c r="I530" s="296"/>
      <c r="J530" s="650"/>
      <c r="K530" s="650"/>
      <c r="L530" s="650"/>
      <c r="M530" s="650"/>
      <c r="N530" s="650"/>
    </row>
    <row r="531" spans="3:14">
      <c r="C531" s="1146"/>
      <c r="D531" s="1146"/>
      <c r="E531" s="1146"/>
      <c r="F531" s="1146"/>
      <c r="G531" s="1146"/>
      <c r="I531" s="296"/>
      <c r="J531" s="650"/>
      <c r="K531" s="650"/>
      <c r="L531" s="650"/>
      <c r="M531" s="650"/>
      <c r="N531" s="650"/>
    </row>
    <row r="532" spans="3:14">
      <c r="C532" s="1146"/>
      <c r="D532" s="1146"/>
      <c r="E532" s="1146"/>
      <c r="F532" s="1146"/>
      <c r="G532" s="1146"/>
      <c r="I532" s="296"/>
      <c r="J532" s="650"/>
      <c r="K532" s="650"/>
      <c r="L532" s="650"/>
      <c r="M532" s="650"/>
      <c r="N532" s="650"/>
    </row>
    <row r="533" spans="3:14">
      <c r="C533" s="1146"/>
      <c r="D533" s="1146"/>
      <c r="E533" s="1146"/>
      <c r="F533" s="1146"/>
      <c r="G533" s="1146"/>
      <c r="I533" s="296"/>
      <c r="J533" s="650"/>
      <c r="K533" s="650"/>
      <c r="L533" s="650"/>
      <c r="M533" s="650"/>
      <c r="N533" s="650"/>
    </row>
    <row r="534" spans="3:14">
      <c r="C534" s="1146"/>
      <c r="D534" s="1146"/>
      <c r="E534" s="1146"/>
      <c r="F534" s="1146"/>
      <c r="G534" s="1146"/>
      <c r="I534" s="296"/>
      <c r="J534" s="650"/>
      <c r="K534" s="650"/>
      <c r="L534" s="650"/>
      <c r="M534" s="650"/>
      <c r="N534" s="650"/>
    </row>
    <row r="535" spans="3:14">
      <c r="C535" s="1146"/>
      <c r="D535" s="1146"/>
      <c r="E535" s="1146"/>
      <c r="F535" s="1146"/>
      <c r="G535" s="1146"/>
      <c r="I535" s="296"/>
      <c r="J535" s="650"/>
      <c r="K535" s="650"/>
      <c r="L535" s="650"/>
      <c r="M535" s="650"/>
      <c r="N535" s="650"/>
    </row>
    <row r="536" spans="3:14">
      <c r="C536" s="1146"/>
      <c r="D536" s="1146"/>
      <c r="E536" s="1146"/>
      <c r="F536" s="1146"/>
      <c r="G536" s="1146"/>
      <c r="I536" s="296"/>
      <c r="J536" s="650"/>
      <c r="K536" s="650"/>
      <c r="L536" s="650"/>
      <c r="M536" s="650"/>
      <c r="N536" s="650"/>
    </row>
    <row r="537" spans="3:14">
      <c r="C537" s="1146"/>
      <c r="D537" s="1146"/>
      <c r="E537" s="1146"/>
      <c r="F537" s="1146"/>
      <c r="G537" s="1146"/>
      <c r="I537" s="296"/>
      <c r="J537" s="650"/>
      <c r="K537" s="650"/>
      <c r="L537" s="650"/>
      <c r="M537" s="650"/>
      <c r="N537" s="650"/>
    </row>
    <row r="538" spans="3:14">
      <c r="C538" s="1146"/>
      <c r="D538" s="1146"/>
      <c r="E538" s="1146"/>
      <c r="F538" s="1146"/>
      <c r="G538" s="1146"/>
      <c r="I538" s="296"/>
      <c r="J538" s="650"/>
      <c r="K538" s="650"/>
      <c r="L538" s="650"/>
      <c r="M538" s="650"/>
      <c r="N538" s="650"/>
    </row>
    <row r="539" spans="3:14">
      <c r="C539" s="1146"/>
      <c r="D539" s="1146"/>
      <c r="E539" s="1146"/>
      <c r="F539" s="1146"/>
      <c r="G539" s="1146"/>
      <c r="I539" s="296"/>
      <c r="J539" s="650"/>
      <c r="K539" s="650"/>
      <c r="L539" s="650"/>
      <c r="M539" s="650"/>
      <c r="N539" s="650"/>
    </row>
    <row r="540" spans="3:14">
      <c r="C540" s="1146"/>
      <c r="D540" s="1146"/>
      <c r="E540" s="1146"/>
      <c r="F540" s="1146"/>
      <c r="G540" s="1146"/>
      <c r="I540" s="296"/>
      <c r="J540" s="650"/>
      <c r="K540" s="650"/>
      <c r="L540" s="650"/>
      <c r="M540" s="650"/>
      <c r="N540" s="650"/>
    </row>
    <row r="541" spans="3:14">
      <c r="C541" s="1146"/>
      <c r="D541" s="1146"/>
      <c r="E541" s="1146"/>
      <c r="F541" s="1146"/>
      <c r="G541" s="1146"/>
      <c r="I541" s="296"/>
      <c r="J541" s="650"/>
      <c r="K541" s="650"/>
      <c r="L541" s="650"/>
      <c r="M541" s="650"/>
      <c r="N541" s="650"/>
    </row>
    <row r="542" spans="3:14">
      <c r="C542" s="1146"/>
      <c r="D542" s="1146"/>
      <c r="E542" s="1146"/>
      <c r="F542" s="1146"/>
      <c r="G542" s="1146"/>
      <c r="I542" s="296"/>
      <c r="J542" s="650"/>
      <c r="K542" s="650"/>
      <c r="L542" s="650"/>
      <c r="M542" s="650"/>
      <c r="N542" s="650"/>
    </row>
    <row r="543" spans="3:14">
      <c r="C543" s="1146"/>
      <c r="D543" s="1146"/>
      <c r="E543" s="1146"/>
      <c r="F543" s="1146"/>
      <c r="G543" s="1146"/>
      <c r="I543" s="296"/>
      <c r="J543" s="650"/>
      <c r="K543" s="650"/>
      <c r="L543" s="650"/>
      <c r="M543" s="650"/>
      <c r="N543" s="650"/>
    </row>
    <row r="544" spans="3:14">
      <c r="C544" s="1146"/>
      <c r="D544" s="1146"/>
      <c r="E544" s="1146"/>
      <c r="F544" s="1146"/>
      <c r="G544" s="1146"/>
      <c r="I544" s="296"/>
      <c r="J544" s="650"/>
      <c r="K544" s="650"/>
      <c r="L544" s="650"/>
      <c r="M544" s="650"/>
      <c r="N544" s="650"/>
    </row>
    <row r="545" spans="3:14">
      <c r="C545" s="1146"/>
      <c r="D545" s="1146"/>
      <c r="E545" s="1146"/>
      <c r="F545" s="1146"/>
      <c r="G545" s="1146"/>
      <c r="I545" s="296"/>
      <c r="J545" s="650"/>
      <c r="K545" s="650"/>
      <c r="L545" s="650"/>
      <c r="M545" s="650"/>
      <c r="N545" s="650"/>
    </row>
    <row r="546" spans="3:14">
      <c r="C546" s="1146"/>
      <c r="D546" s="1146"/>
      <c r="E546" s="1146"/>
      <c r="F546" s="1146"/>
      <c r="G546" s="1146"/>
      <c r="I546" s="296"/>
      <c r="J546" s="650"/>
      <c r="K546" s="650"/>
      <c r="L546" s="650"/>
      <c r="M546" s="650"/>
      <c r="N546" s="650"/>
    </row>
    <row r="547" spans="3:14">
      <c r="C547" s="1146"/>
      <c r="D547" s="1146"/>
      <c r="E547" s="1146"/>
      <c r="F547" s="1146"/>
      <c r="G547" s="1146"/>
      <c r="I547" s="296"/>
      <c r="J547" s="650"/>
      <c r="K547" s="650"/>
      <c r="L547" s="650"/>
      <c r="M547" s="650"/>
      <c r="N547" s="650"/>
    </row>
    <row r="548" spans="3:14">
      <c r="C548" s="1146"/>
      <c r="D548" s="1146"/>
      <c r="E548" s="1146"/>
      <c r="F548" s="1146"/>
      <c r="G548" s="1146"/>
      <c r="I548" s="296"/>
      <c r="J548" s="650"/>
      <c r="K548" s="650"/>
      <c r="L548" s="650"/>
      <c r="M548" s="650"/>
      <c r="N548" s="650"/>
    </row>
    <row r="549" spans="3:14">
      <c r="C549" s="1146"/>
      <c r="D549" s="1146"/>
      <c r="E549" s="1146"/>
      <c r="F549" s="1146"/>
      <c r="G549" s="1146"/>
      <c r="I549" s="296"/>
      <c r="J549" s="650"/>
      <c r="K549" s="650"/>
      <c r="L549" s="650"/>
      <c r="M549" s="650"/>
      <c r="N549" s="650"/>
    </row>
    <row r="550" spans="3:14">
      <c r="C550" s="1146"/>
      <c r="D550" s="1146"/>
      <c r="E550" s="1146"/>
      <c r="F550" s="1146"/>
      <c r="G550" s="1146"/>
      <c r="I550" s="296"/>
      <c r="J550" s="650"/>
      <c r="K550" s="650"/>
      <c r="L550" s="650"/>
      <c r="M550" s="650"/>
      <c r="N550" s="650"/>
    </row>
    <row r="551" spans="3:14">
      <c r="C551" s="1146"/>
      <c r="D551" s="1146"/>
      <c r="E551" s="1146"/>
      <c r="F551" s="1146"/>
      <c r="G551" s="1146"/>
      <c r="I551" s="296"/>
      <c r="J551" s="650"/>
      <c r="K551" s="650"/>
      <c r="L551" s="650"/>
      <c r="M551" s="650"/>
      <c r="N551" s="650"/>
    </row>
    <row r="552" spans="3:14">
      <c r="C552" s="1146"/>
      <c r="D552" s="1146"/>
      <c r="E552" s="1146"/>
      <c r="F552" s="1146"/>
      <c r="G552" s="1146"/>
      <c r="I552" s="296"/>
      <c r="J552" s="650"/>
      <c r="K552" s="650"/>
      <c r="L552" s="650"/>
      <c r="M552" s="650"/>
      <c r="N552" s="650"/>
    </row>
    <row r="553" spans="3:14">
      <c r="C553" s="1146"/>
      <c r="D553" s="1146"/>
      <c r="E553" s="1146"/>
      <c r="F553" s="1146"/>
      <c r="G553" s="1146"/>
      <c r="I553" s="296"/>
      <c r="J553" s="650"/>
      <c r="K553" s="650"/>
      <c r="L553" s="650"/>
      <c r="M553" s="650"/>
      <c r="N553" s="650"/>
    </row>
    <row r="554" spans="3:14">
      <c r="C554" s="1146"/>
      <c r="D554" s="1146"/>
      <c r="E554" s="1146"/>
      <c r="F554" s="1146"/>
      <c r="G554" s="1146"/>
      <c r="I554" s="296"/>
      <c r="J554" s="650"/>
      <c r="K554" s="650"/>
      <c r="L554" s="650"/>
      <c r="M554" s="650"/>
      <c r="N554" s="650"/>
    </row>
    <row r="555" spans="3:14">
      <c r="C555" s="1146"/>
      <c r="D555" s="1146"/>
      <c r="E555" s="1146"/>
      <c r="F555" s="1146"/>
      <c r="G555" s="1146"/>
      <c r="I555" s="296"/>
      <c r="J555" s="650"/>
      <c r="K555" s="650"/>
      <c r="L555" s="650"/>
      <c r="M555" s="650"/>
      <c r="N555" s="650"/>
    </row>
    <row r="556" spans="3:14">
      <c r="C556" s="1146"/>
      <c r="D556" s="1146"/>
      <c r="E556" s="1146"/>
      <c r="F556" s="1146"/>
      <c r="G556" s="1146"/>
      <c r="I556" s="296"/>
      <c r="J556" s="650"/>
      <c r="K556" s="650"/>
      <c r="L556" s="650"/>
      <c r="M556" s="650"/>
      <c r="N556" s="650"/>
    </row>
    <row r="557" spans="3:14">
      <c r="C557" s="1146"/>
      <c r="D557" s="1146"/>
      <c r="E557" s="1146"/>
      <c r="F557" s="1146"/>
      <c r="G557" s="1146"/>
      <c r="I557" s="296"/>
      <c r="J557" s="650"/>
      <c r="K557" s="650"/>
      <c r="L557" s="650"/>
      <c r="M557" s="650"/>
      <c r="N557" s="650"/>
    </row>
    <row r="558" spans="3:14">
      <c r="C558" s="1146"/>
      <c r="D558" s="1146"/>
      <c r="E558" s="1146"/>
      <c r="F558" s="1146"/>
      <c r="G558" s="1146"/>
      <c r="I558" s="296"/>
      <c r="J558" s="650"/>
      <c r="K558" s="650"/>
      <c r="L558" s="650"/>
      <c r="M558" s="650"/>
      <c r="N558" s="650"/>
    </row>
    <row r="559" spans="3:14">
      <c r="C559" s="1146"/>
      <c r="D559" s="1146"/>
      <c r="E559" s="1146"/>
      <c r="F559" s="1146"/>
      <c r="G559" s="1146"/>
      <c r="I559" s="296"/>
      <c r="J559" s="650"/>
      <c r="K559" s="650"/>
      <c r="L559" s="650"/>
      <c r="M559" s="650"/>
      <c r="N559" s="650"/>
    </row>
    <row r="560" spans="3:14">
      <c r="C560" s="1146"/>
      <c r="D560" s="1146"/>
      <c r="E560" s="1146"/>
      <c r="F560" s="1146"/>
      <c r="G560" s="1146"/>
      <c r="I560" s="296"/>
      <c r="J560" s="650"/>
      <c r="K560" s="650"/>
      <c r="L560" s="650"/>
      <c r="M560" s="650"/>
      <c r="N560" s="650"/>
    </row>
    <row r="561" spans="3:14">
      <c r="C561" s="1146"/>
      <c r="D561" s="1146"/>
      <c r="E561" s="1146"/>
      <c r="F561" s="1146"/>
      <c r="G561" s="1146"/>
      <c r="I561" s="296"/>
      <c r="J561" s="650"/>
      <c r="K561" s="650"/>
      <c r="L561" s="650"/>
      <c r="M561" s="650"/>
      <c r="N561" s="650"/>
    </row>
    <row r="562" spans="3:14">
      <c r="C562" s="1146"/>
      <c r="D562" s="1146"/>
      <c r="E562" s="1146"/>
      <c r="F562" s="1146"/>
      <c r="G562" s="1146"/>
      <c r="I562" s="296"/>
      <c r="J562" s="650"/>
      <c r="K562" s="650"/>
      <c r="L562" s="650"/>
      <c r="M562" s="650"/>
      <c r="N562" s="650"/>
    </row>
    <row r="563" spans="3:14">
      <c r="C563" s="1146"/>
      <c r="D563" s="1146"/>
      <c r="E563" s="1146"/>
      <c r="F563" s="1146"/>
      <c r="G563" s="1146"/>
      <c r="I563" s="296"/>
      <c r="J563" s="650"/>
      <c r="K563" s="650"/>
      <c r="L563" s="650"/>
      <c r="M563" s="650"/>
      <c r="N563" s="650"/>
    </row>
    <row r="564" spans="3:14">
      <c r="C564" s="1146"/>
      <c r="D564" s="1146"/>
      <c r="E564" s="1146"/>
      <c r="F564" s="1146"/>
      <c r="G564" s="1146"/>
      <c r="I564" s="296"/>
      <c r="J564" s="650"/>
      <c r="K564" s="650"/>
      <c r="L564" s="650"/>
      <c r="M564" s="650"/>
      <c r="N564" s="650"/>
    </row>
    <row r="565" spans="3:14">
      <c r="C565" s="1146"/>
      <c r="D565" s="1146"/>
      <c r="E565" s="1146"/>
      <c r="F565" s="1146"/>
      <c r="G565" s="1146"/>
      <c r="I565" s="296"/>
      <c r="J565" s="650"/>
      <c r="K565" s="650"/>
      <c r="L565" s="650"/>
      <c r="M565" s="650"/>
      <c r="N565" s="650"/>
    </row>
    <row r="566" spans="3:14">
      <c r="C566" s="1146"/>
      <c r="D566" s="1146"/>
      <c r="E566" s="1146"/>
      <c r="F566" s="1146"/>
      <c r="G566" s="1146"/>
      <c r="I566" s="296"/>
      <c r="J566" s="650"/>
      <c r="K566" s="650"/>
      <c r="L566" s="650"/>
      <c r="M566" s="650"/>
      <c r="N566" s="650"/>
    </row>
    <row r="567" spans="3:14">
      <c r="C567" s="1146"/>
      <c r="D567" s="1146"/>
      <c r="E567" s="1146"/>
      <c r="F567" s="1146"/>
      <c r="G567" s="1146"/>
      <c r="I567" s="296"/>
      <c r="J567" s="650"/>
      <c r="K567" s="650"/>
      <c r="L567" s="650"/>
      <c r="M567" s="650"/>
      <c r="N567" s="650"/>
    </row>
    <row r="568" spans="3:14">
      <c r="C568" s="1146"/>
      <c r="D568" s="1146"/>
      <c r="E568" s="1146"/>
      <c r="F568" s="1146"/>
      <c r="G568" s="1146"/>
      <c r="I568" s="296"/>
      <c r="J568" s="650"/>
      <c r="K568" s="650"/>
      <c r="L568" s="650"/>
      <c r="M568" s="650"/>
      <c r="N568" s="650"/>
    </row>
    <row r="569" spans="3:14">
      <c r="C569" s="1146"/>
      <c r="D569" s="1146"/>
      <c r="E569" s="1146"/>
      <c r="F569" s="1146"/>
      <c r="G569" s="1146"/>
      <c r="I569" s="296"/>
      <c r="J569" s="650"/>
      <c r="K569" s="650"/>
      <c r="L569" s="650"/>
      <c r="M569" s="650"/>
      <c r="N569" s="650"/>
    </row>
    <row r="570" spans="3:14">
      <c r="C570" s="1146"/>
      <c r="D570" s="1146"/>
      <c r="E570" s="1146"/>
      <c r="F570" s="1146"/>
      <c r="G570" s="1146"/>
      <c r="I570" s="296"/>
      <c r="J570" s="650"/>
      <c r="K570" s="650"/>
      <c r="L570" s="650"/>
      <c r="M570" s="650"/>
      <c r="N570" s="650"/>
    </row>
    <row r="571" spans="3:14">
      <c r="C571" s="1146"/>
      <c r="D571" s="1146"/>
      <c r="E571" s="1146"/>
      <c r="F571" s="1146"/>
      <c r="G571" s="1146"/>
      <c r="I571" s="296"/>
      <c r="J571" s="650"/>
      <c r="K571" s="650"/>
      <c r="L571" s="650"/>
      <c r="M571" s="650"/>
      <c r="N571" s="650"/>
    </row>
    <row r="572" spans="3:14">
      <c r="C572" s="1146"/>
      <c r="D572" s="1146"/>
      <c r="E572" s="1146"/>
      <c r="F572" s="1146"/>
      <c r="G572" s="1146"/>
      <c r="I572" s="296"/>
      <c r="J572" s="650"/>
      <c r="K572" s="650"/>
      <c r="L572" s="650"/>
      <c r="M572" s="650"/>
      <c r="N572" s="650"/>
    </row>
    <row r="573" spans="3:14">
      <c r="C573" s="1146"/>
      <c r="D573" s="1146"/>
      <c r="E573" s="1146"/>
      <c r="F573" s="1146"/>
      <c r="G573" s="1146"/>
      <c r="I573" s="296"/>
      <c r="J573" s="650"/>
      <c r="K573" s="650"/>
      <c r="L573" s="650"/>
      <c r="M573" s="650"/>
      <c r="N573" s="650"/>
    </row>
    <row r="574" spans="3:14">
      <c r="C574" s="1146"/>
      <c r="D574" s="1146"/>
      <c r="E574" s="1146"/>
      <c r="F574" s="1146"/>
      <c r="G574" s="1146"/>
      <c r="I574" s="296"/>
      <c r="J574" s="650"/>
      <c r="K574" s="650"/>
      <c r="L574" s="650"/>
      <c r="M574" s="650"/>
      <c r="N574" s="650"/>
    </row>
    <row r="575" spans="3:14">
      <c r="C575" s="1146"/>
      <c r="D575" s="1146"/>
      <c r="E575" s="1146"/>
      <c r="F575" s="1146"/>
      <c r="G575" s="1146"/>
      <c r="I575" s="296"/>
      <c r="J575" s="650"/>
      <c r="K575" s="650"/>
      <c r="L575" s="650"/>
      <c r="M575" s="650"/>
      <c r="N575" s="650"/>
    </row>
    <row r="576" spans="3:14">
      <c r="C576" s="1146"/>
      <c r="D576" s="1146"/>
      <c r="E576" s="1146"/>
      <c r="F576" s="1146"/>
      <c r="G576" s="1146"/>
      <c r="I576" s="296"/>
      <c r="J576" s="650"/>
      <c r="K576" s="650"/>
      <c r="L576" s="650"/>
      <c r="M576" s="650"/>
      <c r="N576" s="650"/>
    </row>
    <row r="577" spans="3:14">
      <c r="C577" s="1146"/>
      <c r="D577" s="1146"/>
      <c r="E577" s="1146"/>
      <c r="F577" s="1146"/>
      <c r="G577" s="1146"/>
      <c r="I577" s="296"/>
      <c r="J577" s="650"/>
      <c r="K577" s="650"/>
      <c r="L577" s="650"/>
      <c r="M577" s="650"/>
      <c r="N577" s="650"/>
    </row>
    <row r="578" spans="3:14">
      <c r="C578" s="1146"/>
      <c r="D578" s="1146"/>
      <c r="E578" s="1146"/>
      <c r="F578" s="1146"/>
      <c r="G578" s="1146"/>
      <c r="I578" s="296"/>
      <c r="J578" s="650"/>
      <c r="K578" s="650"/>
      <c r="L578" s="650"/>
      <c r="M578" s="650"/>
      <c r="N578" s="650"/>
    </row>
    <row r="579" spans="3:14">
      <c r="C579" s="1146"/>
      <c r="D579" s="1146"/>
      <c r="E579" s="1146"/>
      <c r="F579" s="1146"/>
      <c r="G579" s="1146"/>
      <c r="I579" s="296"/>
      <c r="J579" s="650"/>
      <c r="K579" s="650"/>
      <c r="L579" s="650"/>
      <c r="M579" s="650"/>
      <c r="N579" s="650"/>
    </row>
    <row r="580" spans="3:14">
      <c r="C580" s="1146"/>
      <c r="D580" s="1146"/>
      <c r="E580" s="1146"/>
      <c r="F580" s="1146"/>
      <c r="G580" s="1146"/>
      <c r="I580" s="296"/>
      <c r="J580" s="650"/>
      <c r="K580" s="650"/>
      <c r="L580" s="650"/>
      <c r="M580" s="650"/>
      <c r="N580" s="650"/>
    </row>
    <row r="581" spans="3:14">
      <c r="C581" s="1146"/>
      <c r="D581" s="1146"/>
      <c r="E581" s="1146"/>
      <c r="F581" s="1146"/>
      <c r="G581" s="1146"/>
      <c r="I581" s="296"/>
      <c r="J581" s="650"/>
      <c r="K581" s="650"/>
      <c r="L581" s="650"/>
      <c r="M581" s="650"/>
      <c r="N581" s="650"/>
    </row>
    <row r="582" spans="3:14">
      <c r="C582" s="1146"/>
      <c r="D582" s="1146"/>
      <c r="E582" s="1146"/>
      <c r="F582" s="1146"/>
      <c r="G582" s="1146"/>
      <c r="I582" s="296"/>
      <c r="J582" s="650"/>
      <c r="K582" s="650"/>
      <c r="L582" s="650"/>
      <c r="M582" s="650"/>
      <c r="N582" s="650"/>
    </row>
    <row r="583" spans="3:14">
      <c r="C583" s="1146"/>
      <c r="D583" s="1146"/>
      <c r="E583" s="1146"/>
      <c r="F583" s="1146"/>
      <c r="G583" s="1146"/>
      <c r="I583" s="296"/>
      <c r="J583" s="650"/>
      <c r="K583" s="650"/>
      <c r="L583" s="650"/>
      <c r="M583" s="650"/>
      <c r="N583" s="650"/>
    </row>
    <row r="584" spans="3:14">
      <c r="C584" s="1146"/>
      <c r="D584" s="1146"/>
      <c r="E584" s="1146"/>
      <c r="F584" s="1146"/>
      <c r="G584" s="1146"/>
      <c r="I584" s="296"/>
      <c r="J584" s="650"/>
      <c r="K584" s="650"/>
      <c r="L584" s="650"/>
      <c r="M584" s="650"/>
      <c r="N584" s="650"/>
    </row>
    <row r="585" spans="3:14">
      <c r="C585" s="1146"/>
      <c r="D585" s="1146"/>
      <c r="E585" s="1146"/>
      <c r="F585" s="1146"/>
      <c r="G585" s="1146"/>
      <c r="I585" s="296"/>
      <c r="J585" s="650"/>
      <c r="K585" s="650"/>
      <c r="L585" s="650"/>
      <c r="M585" s="650"/>
      <c r="N585" s="650"/>
    </row>
    <row r="586" spans="3:14">
      <c r="C586" s="1146"/>
      <c r="D586" s="1146"/>
      <c r="E586" s="1146"/>
      <c r="F586" s="1146"/>
      <c r="G586" s="1146"/>
      <c r="I586" s="296"/>
      <c r="J586" s="650"/>
      <c r="K586" s="650"/>
      <c r="L586" s="650"/>
      <c r="M586" s="650"/>
      <c r="N586" s="650"/>
    </row>
    <row r="587" spans="3:14">
      <c r="C587" s="1146"/>
      <c r="D587" s="1146"/>
      <c r="E587" s="1146"/>
      <c r="F587" s="1146"/>
      <c r="G587" s="1146"/>
      <c r="I587" s="296"/>
      <c r="J587" s="650"/>
      <c r="K587" s="650"/>
      <c r="L587" s="650"/>
      <c r="M587" s="650"/>
      <c r="N587" s="650"/>
    </row>
    <row r="588" spans="3:14">
      <c r="C588" s="1146"/>
      <c r="D588" s="1146"/>
      <c r="E588" s="1146"/>
      <c r="F588" s="1146"/>
      <c r="G588" s="1146"/>
      <c r="I588" s="296"/>
      <c r="J588" s="650"/>
      <c r="K588" s="650"/>
      <c r="L588" s="650"/>
      <c r="M588" s="650"/>
      <c r="N588" s="650"/>
    </row>
    <row r="589" spans="3:14">
      <c r="C589" s="1146"/>
      <c r="D589" s="1146"/>
      <c r="E589" s="1146"/>
      <c r="F589" s="1146"/>
      <c r="G589" s="1146"/>
      <c r="I589" s="296"/>
      <c r="J589" s="650"/>
      <c r="K589" s="650"/>
      <c r="L589" s="650"/>
      <c r="M589" s="650"/>
      <c r="N589" s="650"/>
    </row>
    <row r="590" spans="3:14">
      <c r="C590" s="1146"/>
      <c r="D590" s="1146"/>
      <c r="E590" s="1146"/>
      <c r="F590" s="1146"/>
      <c r="G590" s="1146"/>
      <c r="I590" s="296"/>
      <c r="J590" s="650"/>
      <c r="K590" s="650"/>
      <c r="L590" s="650"/>
      <c r="M590" s="650"/>
      <c r="N590" s="650"/>
    </row>
    <row r="591" spans="3:14">
      <c r="C591" s="1146"/>
      <c r="D591" s="1146"/>
      <c r="E591" s="1146"/>
      <c r="F591" s="1146"/>
      <c r="G591" s="1146"/>
      <c r="I591" s="296"/>
      <c r="J591" s="650"/>
      <c r="K591" s="650"/>
      <c r="L591" s="650"/>
      <c r="M591" s="650"/>
      <c r="N591" s="650"/>
    </row>
    <row r="592" spans="3:14">
      <c r="C592" s="1146"/>
      <c r="D592" s="1146"/>
      <c r="E592" s="1146"/>
      <c r="F592" s="1146"/>
      <c r="G592" s="1146"/>
      <c r="I592" s="296"/>
      <c r="J592" s="650"/>
      <c r="K592" s="650"/>
      <c r="L592" s="650"/>
      <c r="M592" s="650"/>
      <c r="N592" s="650"/>
    </row>
    <row r="593" spans="3:14">
      <c r="C593" s="1146"/>
      <c r="D593" s="1146"/>
      <c r="E593" s="1146"/>
      <c r="F593" s="1146"/>
      <c r="G593" s="1146"/>
      <c r="I593" s="296"/>
      <c r="J593" s="650"/>
      <c r="K593" s="650"/>
      <c r="L593" s="650"/>
      <c r="M593" s="650"/>
      <c r="N593" s="650"/>
    </row>
    <row r="594" spans="3:14">
      <c r="C594" s="1146"/>
      <c r="D594" s="1146"/>
      <c r="E594" s="1146"/>
      <c r="F594" s="1146"/>
      <c r="G594" s="1146"/>
      <c r="I594" s="296"/>
      <c r="J594" s="650"/>
      <c r="K594" s="650"/>
      <c r="L594" s="650"/>
      <c r="M594" s="650"/>
      <c r="N594" s="650"/>
    </row>
    <row r="595" spans="3:14">
      <c r="C595" s="1146"/>
      <c r="D595" s="1146"/>
      <c r="E595" s="1146"/>
      <c r="F595" s="1146"/>
      <c r="G595" s="1146"/>
      <c r="I595" s="296"/>
      <c r="J595" s="650"/>
      <c r="K595" s="650"/>
      <c r="L595" s="650"/>
      <c r="M595" s="650"/>
      <c r="N595" s="650"/>
    </row>
    <row r="596" spans="3:14">
      <c r="C596" s="1146"/>
      <c r="D596" s="1146"/>
      <c r="E596" s="1146"/>
      <c r="F596" s="1146"/>
      <c r="G596" s="1146"/>
      <c r="I596" s="296"/>
      <c r="J596" s="650"/>
      <c r="K596" s="650"/>
      <c r="L596" s="650"/>
      <c r="M596" s="650"/>
      <c r="N596" s="650"/>
    </row>
    <row r="597" spans="3:14">
      <c r="C597" s="1146"/>
      <c r="D597" s="1146"/>
      <c r="E597" s="1146"/>
      <c r="F597" s="1146"/>
      <c r="G597" s="1146"/>
      <c r="I597" s="296"/>
      <c r="J597" s="650"/>
      <c r="K597" s="650"/>
      <c r="L597" s="650"/>
      <c r="M597" s="650"/>
      <c r="N597" s="650"/>
    </row>
    <row r="598" spans="3:14">
      <c r="C598" s="1146"/>
      <c r="D598" s="1146"/>
      <c r="E598" s="1146"/>
      <c r="F598" s="1146"/>
      <c r="G598" s="1146"/>
      <c r="I598" s="296"/>
      <c r="J598" s="650"/>
      <c r="K598" s="650"/>
      <c r="L598" s="650"/>
      <c r="M598" s="650"/>
      <c r="N598" s="650"/>
    </row>
    <row r="599" spans="3:14">
      <c r="C599" s="1146"/>
      <c r="D599" s="1146"/>
      <c r="E599" s="1146"/>
      <c r="F599" s="1146"/>
      <c r="G599" s="1146"/>
      <c r="I599" s="296"/>
      <c r="J599" s="650"/>
      <c r="K599" s="650"/>
      <c r="L599" s="650"/>
      <c r="M599" s="650"/>
      <c r="N599" s="650"/>
    </row>
    <row r="600" spans="3:14">
      <c r="C600" s="1146"/>
      <c r="D600" s="1146"/>
      <c r="E600" s="1146"/>
      <c r="F600" s="1146"/>
      <c r="G600" s="1146"/>
      <c r="I600" s="296"/>
      <c r="J600" s="650"/>
      <c r="K600" s="650"/>
      <c r="L600" s="650"/>
      <c r="M600" s="650"/>
      <c r="N600" s="650"/>
    </row>
    <row r="601" spans="3:14">
      <c r="C601" s="1146"/>
      <c r="D601" s="1146"/>
      <c r="E601" s="1146"/>
      <c r="F601" s="1146"/>
      <c r="G601" s="1146"/>
      <c r="I601" s="296"/>
      <c r="J601" s="650"/>
      <c r="K601" s="650"/>
      <c r="L601" s="650"/>
      <c r="M601" s="650"/>
      <c r="N601" s="650"/>
    </row>
    <row r="602" spans="3:14">
      <c r="C602" s="1146"/>
      <c r="D602" s="1146"/>
      <c r="E602" s="1146"/>
      <c r="F602" s="1146"/>
      <c r="G602" s="1146"/>
      <c r="I602" s="296"/>
      <c r="J602" s="650"/>
      <c r="K602" s="650"/>
      <c r="L602" s="650"/>
      <c r="M602" s="650"/>
      <c r="N602" s="650"/>
    </row>
    <row r="603" spans="3:14">
      <c r="C603" s="1146"/>
      <c r="D603" s="1146"/>
      <c r="E603" s="1146"/>
      <c r="F603" s="1146"/>
      <c r="G603" s="1146"/>
      <c r="I603" s="296"/>
      <c r="J603" s="650"/>
      <c r="K603" s="650"/>
      <c r="L603" s="650"/>
      <c r="M603" s="650"/>
      <c r="N603" s="650"/>
    </row>
    <row r="604" spans="3:14">
      <c r="C604" s="1146"/>
      <c r="D604" s="1146"/>
      <c r="E604" s="1146"/>
      <c r="F604" s="1146"/>
      <c r="G604" s="1146"/>
      <c r="I604" s="296"/>
      <c r="J604" s="650"/>
      <c r="K604" s="650"/>
      <c r="L604" s="650"/>
      <c r="M604" s="650"/>
      <c r="N604" s="650"/>
    </row>
    <row r="605" spans="3:14">
      <c r="C605" s="1146"/>
      <c r="D605" s="1146"/>
      <c r="E605" s="1146"/>
      <c r="F605" s="1146"/>
      <c r="G605" s="1146"/>
      <c r="I605" s="296"/>
      <c r="J605" s="650"/>
      <c r="K605" s="650"/>
      <c r="L605" s="650"/>
      <c r="M605" s="650"/>
      <c r="N605" s="650"/>
    </row>
    <row r="606" spans="3:14">
      <c r="C606" s="1146"/>
      <c r="D606" s="1146"/>
      <c r="E606" s="1146"/>
      <c r="F606" s="1146"/>
      <c r="G606" s="1146"/>
      <c r="I606" s="296"/>
      <c r="J606" s="650"/>
      <c r="K606" s="650"/>
      <c r="L606" s="650"/>
      <c r="M606" s="650"/>
      <c r="N606" s="650"/>
    </row>
    <row r="607" spans="3:14">
      <c r="C607" s="1146"/>
      <c r="D607" s="1146"/>
      <c r="E607" s="1146"/>
      <c r="F607" s="1146"/>
      <c r="G607" s="1146"/>
      <c r="I607" s="296"/>
      <c r="J607" s="650"/>
      <c r="K607" s="650"/>
      <c r="L607" s="650"/>
      <c r="M607" s="650"/>
      <c r="N607" s="650"/>
    </row>
    <row r="608" spans="3:14">
      <c r="C608" s="1146"/>
      <c r="D608" s="1146"/>
      <c r="E608" s="1146"/>
      <c r="F608" s="1146"/>
      <c r="G608" s="1146"/>
      <c r="I608" s="296"/>
      <c r="J608" s="650"/>
      <c r="K608" s="650"/>
      <c r="L608" s="650"/>
      <c r="M608" s="650"/>
      <c r="N608" s="650"/>
    </row>
    <row r="609" spans="3:14">
      <c r="C609" s="1146"/>
      <c r="D609" s="1146"/>
      <c r="E609" s="1146"/>
      <c r="F609" s="1146"/>
      <c r="G609" s="1146"/>
      <c r="I609" s="296"/>
      <c r="J609" s="650"/>
      <c r="K609" s="650"/>
      <c r="L609" s="650"/>
      <c r="M609" s="650"/>
      <c r="N609" s="650"/>
    </row>
    <row r="610" spans="3:14">
      <c r="C610" s="1146"/>
      <c r="D610" s="1146"/>
      <c r="E610" s="1146"/>
      <c r="F610" s="1146"/>
      <c r="G610" s="1146"/>
      <c r="I610" s="296"/>
      <c r="J610" s="650"/>
      <c r="K610" s="650"/>
      <c r="L610" s="650"/>
      <c r="M610" s="650"/>
      <c r="N610" s="650"/>
    </row>
    <row r="611" spans="3:14">
      <c r="C611" s="1146"/>
      <c r="D611" s="1146"/>
      <c r="E611" s="1146"/>
      <c r="F611" s="1146"/>
      <c r="G611" s="1146"/>
      <c r="I611" s="296"/>
      <c r="J611" s="650"/>
      <c r="K611" s="650"/>
      <c r="L611" s="650"/>
      <c r="M611" s="650"/>
      <c r="N611" s="650"/>
    </row>
    <row r="612" spans="3:14">
      <c r="C612" s="1146"/>
      <c r="D612" s="1146"/>
      <c r="E612" s="1146"/>
      <c r="F612" s="1146"/>
      <c r="G612" s="1146"/>
      <c r="I612" s="296"/>
      <c r="J612" s="650"/>
      <c r="K612" s="650"/>
      <c r="L612" s="650"/>
      <c r="M612" s="650"/>
      <c r="N612" s="650"/>
    </row>
    <row r="613" spans="3:14">
      <c r="C613" s="1146"/>
      <c r="D613" s="1146"/>
      <c r="E613" s="1146"/>
      <c r="F613" s="1146"/>
      <c r="G613" s="1146"/>
      <c r="I613" s="296"/>
      <c r="J613" s="650"/>
      <c r="K613" s="650"/>
      <c r="L613" s="650"/>
      <c r="M613" s="650"/>
      <c r="N613" s="650"/>
    </row>
    <row r="614" spans="3:14">
      <c r="C614" s="1146"/>
      <c r="D614" s="1146"/>
      <c r="E614" s="1146"/>
      <c r="F614" s="1146"/>
      <c r="G614" s="1146"/>
      <c r="I614" s="296"/>
      <c r="J614" s="650"/>
      <c r="K614" s="650"/>
      <c r="L614" s="650"/>
      <c r="M614" s="650"/>
      <c r="N614" s="650"/>
    </row>
    <row r="615" spans="3:14">
      <c r="C615" s="1146"/>
      <c r="D615" s="1146"/>
      <c r="E615" s="1146"/>
      <c r="F615" s="1146"/>
      <c r="G615" s="1146"/>
      <c r="I615" s="296"/>
      <c r="J615" s="650"/>
      <c r="K615" s="650"/>
      <c r="L615" s="650"/>
      <c r="M615" s="650"/>
      <c r="N615" s="650"/>
    </row>
    <row r="616" spans="3:14">
      <c r="C616" s="1146"/>
      <c r="D616" s="1146"/>
      <c r="E616" s="1146"/>
      <c r="F616" s="1146"/>
      <c r="G616" s="1146"/>
      <c r="I616" s="296"/>
      <c r="J616" s="650"/>
      <c r="K616" s="650"/>
      <c r="L616" s="650"/>
      <c r="M616" s="650"/>
      <c r="N616" s="650"/>
    </row>
    <row r="617" spans="3:14">
      <c r="C617" s="1146"/>
      <c r="D617" s="1146"/>
      <c r="E617" s="1146"/>
      <c r="F617" s="1146"/>
      <c r="G617" s="1146"/>
      <c r="I617" s="296"/>
      <c r="J617" s="650"/>
      <c r="K617" s="650"/>
      <c r="L617" s="650"/>
      <c r="M617" s="650"/>
      <c r="N617" s="650"/>
    </row>
    <row r="618" spans="3:14">
      <c r="C618" s="1146"/>
      <c r="D618" s="1146"/>
      <c r="E618" s="1146"/>
      <c r="F618" s="1146"/>
      <c r="G618" s="1146"/>
      <c r="I618" s="296"/>
      <c r="J618" s="650"/>
      <c r="K618" s="650"/>
      <c r="L618" s="650"/>
      <c r="M618" s="650"/>
      <c r="N618" s="650"/>
    </row>
    <row r="619" spans="3:14">
      <c r="C619" s="1146"/>
      <c r="D619" s="1146"/>
      <c r="E619" s="1146"/>
      <c r="F619" s="1146"/>
      <c r="G619" s="1146"/>
      <c r="I619" s="296"/>
      <c r="J619" s="650"/>
      <c r="K619" s="650"/>
      <c r="L619" s="650"/>
      <c r="M619" s="650"/>
      <c r="N619" s="650"/>
    </row>
    <row r="620" spans="3:14">
      <c r="C620" s="1146"/>
      <c r="D620" s="1146"/>
      <c r="E620" s="1146"/>
      <c r="F620" s="1146"/>
      <c r="G620" s="1146"/>
      <c r="I620" s="296"/>
      <c r="J620" s="650"/>
      <c r="K620" s="650"/>
      <c r="L620" s="650"/>
      <c r="M620" s="650"/>
      <c r="N620" s="650"/>
    </row>
    <row r="621" spans="3:14">
      <c r="C621" s="1146"/>
      <c r="D621" s="1146"/>
      <c r="E621" s="1146"/>
      <c r="F621" s="1146"/>
      <c r="G621" s="1146"/>
      <c r="I621" s="296"/>
      <c r="J621" s="650"/>
      <c r="K621" s="650"/>
      <c r="L621" s="650"/>
      <c r="M621" s="650"/>
      <c r="N621" s="650"/>
    </row>
    <row r="622" spans="3:14">
      <c r="C622" s="1146"/>
      <c r="D622" s="1146"/>
      <c r="E622" s="1146"/>
      <c r="F622" s="1146"/>
      <c r="G622" s="1146"/>
      <c r="I622" s="296"/>
      <c r="J622" s="650"/>
      <c r="K622" s="650"/>
      <c r="L622" s="650"/>
      <c r="M622" s="650"/>
      <c r="N622" s="650"/>
    </row>
    <row r="623" spans="3:14">
      <c r="C623" s="1146"/>
      <c r="D623" s="1146"/>
      <c r="E623" s="1146"/>
      <c r="F623" s="1146"/>
      <c r="G623" s="1146"/>
      <c r="I623" s="296"/>
      <c r="J623" s="650"/>
      <c r="K623" s="650"/>
      <c r="L623" s="650"/>
      <c r="M623" s="650"/>
      <c r="N623" s="650"/>
    </row>
    <row r="624" spans="3:14">
      <c r="C624" s="1146"/>
      <c r="D624" s="1146"/>
      <c r="E624" s="1146"/>
      <c r="F624" s="1146"/>
      <c r="G624" s="1146"/>
      <c r="I624" s="296"/>
      <c r="J624" s="650"/>
      <c r="K624" s="650"/>
      <c r="L624" s="650"/>
      <c r="M624" s="650"/>
      <c r="N624" s="650"/>
    </row>
    <row r="625" spans="3:14">
      <c r="C625" s="1146"/>
      <c r="D625" s="1146"/>
      <c r="E625" s="1146"/>
      <c r="F625" s="1146"/>
      <c r="G625" s="1146"/>
      <c r="I625" s="296"/>
      <c r="J625" s="650"/>
      <c r="K625" s="650"/>
      <c r="L625" s="650"/>
      <c r="M625" s="650"/>
      <c r="N625" s="650"/>
    </row>
    <row r="626" spans="3:14">
      <c r="C626" s="1146"/>
      <c r="D626" s="1146"/>
      <c r="E626" s="1146"/>
      <c r="F626" s="1146"/>
      <c r="G626" s="1146"/>
      <c r="I626" s="296"/>
      <c r="J626" s="650"/>
      <c r="K626" s="650"/>
      <c r="L626" s="650"/>
      <c r="M626" s="650"/>
      <c r="N626" s="650"/>
    </row>
    <row r="627" spans="3:14">
      <c r="C627" s="1146"/>
      <c r="D627" s="1146"/>
      <c r="E627" s="1146"/>
      <c r="F627" s="1146"/>
      <c r="G627" s="1146"/>
      <c r="I627" s="296"/>
      <c r="J627" s="650"/>
      <c r="K627" s="650"/>
      <c r="L627" s="650"/>
      <c r="M627" s="650"/>
      <c r="N627" s="650"/>
    </row>
    <row r="628" spans="3:14">
      <c r="C628" s="1146"/>
      <c r="D628" s="1146"/>
      <c r="E628" s="1146"/>
      <c r="F628" s="1146"/>
      <c r="G628" s="1146"/>
      <c r="I628" s="296"/>
      <c r="J628" s="650"/>
      <c r="K628" s="650"/>
      <c r="L628" s="650"/>
      <c r="M628" s="650"/>
      <c r="N628" s="650"/>
    </row>
    <row r="629" spans="3:14">
      <c r="C629" s="1146"/>
      <c r="D629" s="1146"/>
      <c r="E629" s="1146"/>
      <c r="F629" s="1146"/>
      <c r="G629" s="1146"/>
      <c r="I629" s="296"/>
      <c r="J629" s="650"/>
      <c r="K629" s="650"/>
      <c r="L629" s="650"/>
      <c r="M629" s="650"/>
      <c r="N629" s="650"/>
    </row>
    <row r="630" spans="3:14">
      <c r="C630" s="1146"/>
      <c r="D630" s="1146"/>
      <c r="E630" s="1146"/>
      <c r="F630" s="1146"/>
      <c r="G630" s="1146"/>
      <c r="I630" s="296"/>
      <c r="J630" s="650"/>
      <c r="K630" s="650"/>
      <c r="L630" s="650"/>
      <c r="M630" s="650"/>
      <c r="N630" s="650"/>
    </row>
    <row r="631" spans="3:14">
      <c r="C631" s="1146"/>
      <c r="D631" s="1146"/>
      <c r="E631" s="1146"/>
      <c r="F631" s="1146"/>
      <c r="G631" s="1146"/>
      <c r="I631" s="296"/>
      <c r="J631" s="650"/>
      <c r="K631" s="650"/>
      <c r="L631" s="650"/>
      <c r="M631" s="650"/>
      <c r="N631" s="650"/>
    </row>
    <row r="632" spans="3:14">
      <c r="C632" s="1146"/>
      <c r="D632" s="1146"/>
      <c r="E632" s="1146"/>
      <c r="F632" s="1146"/>
      <c r="G632" s="1146"/>
      <c r="I632" s="296"/>
      <c r="J632" s="650"/>
      <c r="K632" s="650"/>
      <c r="L632" s="650"/>
      <c r="M632" s="650"/>
      <c r="N632" s="650"/>
    </row>
    <row r="633" spans="3:14">
      <c r="C633" s="1146"/>
      <c r="D633" s="1146"/>
      <c r="E633" s="1146"/>
      <c r="F633" s="1146"/>
      <c r="G633" s="1146"/>
      <c r="I633" s="296"/>
      <c r="J633" s="650"/>
      <c r="K633" s="650"/>
      <c r="L633" s="650"/>
      <c r="M633" s="650"/>
      <c r="N633" s="650"/>
    </row>
    <row r="634" spans="3:14">
      <c r="C634" s="1146"/>
      <c r="D634" s="1146"/>
      <c r="E634" s="1146"/>
      <c r="F634" s="1146"/>
      <c r="G634" s="1146"/>
      <c r="I634" s="296"/>
      <c r="J634" s="650"/>
      <c r="K634" s="650"/>
      <c r="L634" s="650"/>
      <c r="M634" s="650"/>
      <c r="N634" s="650"/>
    </row>
    <row r="635" spans="3:14">
      <c r="C635" s="1146"/>
      <c r="D635" s="1146"/>
      <c r="E635" s="1146"/>
      <c r="F635" s="1146"/>
      <c r="G635" s="1146"/>
      <c r="I635" s="296"/>
      <c r="J635" s="650"/>
      <c r="K635" s="650"/>
      <c r="L635" s="650"/>
      <c r="M635" s="650"/>
      <c r="N635" s="650"/>
    </row>
    <row r="636" spans="3:14">
      <c r="C636" s="1146"/>
      <c r="D636" s="1146"/>
      <c r="E636" s="1146"/>
      <c r="F636" s="1146"/>
      <c r="G636" s="1146"/>
      <c r="I636" s="296"/>
      <c r="J636" s="650"/>
      <c r="K636" s="650"/>
      <c r="L636" s="650"/>
      <c r="M636" s="650"/>
      <c r="N636" s="650"/>
    </row>
    <row r="637" spans="3:14">
      <c r="C637" s="1146"/>
      <c r="D637" s="1146"/>
      <c r="E637" s="1146"/>
      <c r="F637" s="1146"/>
      <c r="G637" s="1146"/>
      <c r="I637" s="296"/>
      <c r="J637" s="650"/>
      <c r="K637" s="650"/>
      <c r="L637" s="650"/>
      <c r="M637" s="650"/>
      <c r="N637" s="650"/>
    </row>
    <row r="638" spans="3:14">
      <c r="C638" s="1146"/>
      <c r="D638" s="1146"/>
      <c r="E638" s="1146"/>
      <c r="F638" s="1146"/>
      <c r="G638" s="1146"/>
      <c r="I638" s="296"/>
      <c r="J638" s="650"/>
      <c r="K638" s="650"/>
      <c r="L638" s="650"/>
      <c r="M638" s="650"/>
      <c r="N638" s="650"/>
    </row>
    <row r="639" spans="3:14">
      <c r="C639" s="1146"/>
      <c r="D639" s="1146"/>
      <c r="E639" s="1146"/>
      <c r="F639" s="1146"/>
      <c r="G639" s="1146"/>
      <c r="I639" s="296"/>
      <c r="J639" s="650"/>
      <c r="K639" s="650"/>
      <c r="L639" s="650"/>
      <c r="M639" s="650"/>
      <c r="N639" s="650"/>
    </row>
    <row r="640" spans="3:14">
      <c r="C640" s="1146"/>
      <c r="D640" s="1146"/>
      <c r="E640" s="1146"/>
      <c r="F640" s="1146"/>
      <c r="G640" s="1146"/>
      <c r="I640" s="296"/>
      <c r="J640" s="650"/>
      <c r="K640" s="650"/>
      <c r="L640" s="650"/>
      <c r="M640" s="650"/>
      <c r="N640" s="650"/>
    </row>
    <row r="641" spans="3:14">
      <c r="C641" s="1146"/>
      <c r="D641" s="1146"/>
      <c r="E641" s="1146"/>
      <c r="F641" s="1146"/>
      <c r="G641" s="1146"/>
      <c r="I641" s="296"/>
      <c r="J641" s="650"/>
      <c r="K641" s="650"/>
      <c r="L641" s="650"/>
      <c r="M641" s="650"/>
      <c r="N641" s="650"/>
    </row>
    <row r="642" spans="3:14">
      <c r="C642" s="1146"/>
      <c r="D642" s="1146"/>
      <c r="E642" s="1146"/>
      <c r="F642" s="1146"/>
      <c r="G642" s="1146"/>
      <c r="I642" s="296"/>
      <c r="J642" s="650"/>
      <c r="K642" s="650"/>
      <c r="L642" s="650"/>
      <c r="M642" s="650"/>
      <c r="N642" s="650"/>
    </row>
    <row r="643" spans="3:14">
      <c r="C643" s="1146"/>
      <c r="D643" s="1146"/>
      <c r="E643" s="1146"/>
      <c r="F643" s="1146"/>
      <c r="G643" s="1146"/>
      <c r="I643" s="296"/>
      <c r="J643" s="650"/>
      <c r="K643" s="650"/>
      <c r="L643" s="650"/>
      <c r="M643" s="650"/>
      <c r="N643" s="650"/>
    </row>
    <row r="644" spans="3:14">
      <c r="C644" s="1146"/>
      <c r="D644" s="1146"/>
      <c r="E644" s="1146"/>
      <c r="F644" s="1146"/>
      <c r="G644" s="1146"/>
      <c r="I644" s="296"/>
      <c r="J644" s="650"/>
      <c r="K644" s="650"/>
      <c r="L644" s="650"/>
      <c r="M644" s="650"/>
      <c r="N644" s="650"/>
    </row>
    <row r="645" spans="3:14">
      <c r="C645" s="1146"/>
      <c r="D645" s="1146"/>
      <c r="E645" s="1146"/>
      <c r="F645" s="1146"/>
      <c r="G645" s="1146"/>
      <c r="I645" s="296"/>
      <c r="J645" s="650"/>
      <c r="K645" s="650"/>
      <c r="L645" s="650"/>
      <c r="M645" s="650"/>
      <c r="N645" s="650"/>
    </row>
    <row r="646" spans="3:14">
      <c r="C646" s="1146"/>
      <c r="D646" s="1146"/>
      <c r="E646" s="1146"/>
      <c r="F646" s="1146"/>
      <c r="G646" s="1146"/>
      <c r="I646" s="296"/>
      <c r="J646" s="650"/>
      <c r="K646" s="650"/>
      <c r="L646" s="650"/>
      <c r="M646" s="650"/>
      <c r="N646" s="650"/>
    </row>
    <row r="647" spans="3:14">
      <c r="C647" s="1146"/>
      <c r="D647" s="1146"/>
      <c r="E647" s="1146"/>
      <c r="F647" s="1146"/>
      <c r="G647" s="1146"/>
      <c r="I647" s="296"/>
      <c r="J647" s="650"/>
      <c r="K647" s="650"/>
      <c r="L647" s="650"/>
      <c r="M647" s="650"/>
      <c r="N647" s="650"/>
    </row>
    <row r="648" spans="3:14">
      <c r="C648" s="1146"/>
      <c r="D648" s="1146"/>
      <c r="E648" s="1146"/>
      <c r="F648" s="1146"/>
      <c r="G648" s="1146"/>
      <c r="I648" s="296"/>
      <c r="J648" s="650"/>
      <c r="K648" s="650"/>
      <c r="L648" s="650"/>
      <c r="M648" s="650"/>
      <c r="N648" s="650"/>
    </row>
    <row r="649" spans="3:14">
      <c r="C649" s="1146"/>
      <c r="D649" s="1146"/>
      <c r="E649" s="1146"/>
      <c r="F649" s="1146"/>
      <c r="G649" s="1146"/>
      <c r="I649" s="296"/>
      <c r="J649" s="650"/>
      <c r="K649" s="650"/>
      <c r="L649" s="650"/>
      <c r="M649" s="650"/>
      <c r="N649" s="650"/>
    </row>
    <row r="650" spans="3:14">
      <c r="C650" s="1146"/>
      <c r="D650" s="1146"/>
      <c r="E650" s="1146"/>
      <c r="F650" s="1146"/>
      <c r="G650" s="1146"/>
      <c r="I650" s="296"/>
      <c r="J650" s="650"/>
      <c r="K650" s="650"/>
      <c r="L650" s="650"/>
      <c r="M650" s="650"/>
      <c r="N650" s="650"/>
    </row>
    <row r="651" spans="3:14">
      <c r="C651" s="1146"/>
      <c r="D651" s="1146"/>
      <c r="E651" s="1146"/>
      <c r="F651" s="1146"/>
      <c r="G651" s="1146"/>
      <c r="I651" s="296"/>
      <c r="J651" s="650"/>
      <c r="K651" s="650"/>
      <c r="L651" s="650"/>
      <c r="M651" s="650"/>
      <c r="N651" s="650"/>
    </row>
    <row r="652" spans="3:14">
      <c r="C652" s="1146"/>
      <c r="D652" s="1146"/>
      <c r="E652" s="1146"/>
      <c r="F652" s="1146"/>
      <c r="G652" s="1146"/>
      <c r="I652" s="296"/>
      <c r="J652" s="650"/>
      <c r="K652" s="650"/>
      <c r="L652" s="650"/>
      <c r="M652" s="650"/>
      <c r="N652" s="650"/>
    </row>
    <row r="653" spans="3:14">
      <c r="C653" s="1146"/>
      <c r="D653" s="1146"/>
      <c r="E653" s="1146"/>
      <c r="F653" s="1146"/>
      <c r="G653" s="1146"/>
      <c r="I653" s="296"/>
      <c r="J653" s="650"/>
      <c r="K653" s="650"/>
      <c r="L653" s="650"/>
      <c r="M653" s="650"/>
      <c r="N653" s="650"/>
    </row>
    <row r="654" spans="3:14">
      <c r="C654" s="1146"/>
      <c r="D654" s="1146"/>
      <c r="E654" s="1146"/>
      <c r="F654" s="1146"/>
      <c r="G654" s="1146"/>
      <c r="I654" s="296"/>
      <c r="J654" s="650"/>
      <c r="K654" s="650"/>
      <c r="L654" s="650"/>
      <c r="M654" s="650"/>
      <c r="N654" s="650"/>
    </row>
    <row r="655" spans="3:14">
      <c r="C655" s="1146"/>
      <c r="D655" s="1146"/>
      <c r="E655" s="1146"/>
      <c r="F655" s="1146"/>
      <c r="G655" s="1146"/>
      <c r="I655" s="296"/>
      <c r="J655" s="650"/>
      <c r="K655" s="650"/>
      <c r="L655" s="650"/>
      <c r="M655" s="650"/>
      <c r="N655" s="650"/>
    </row>
    <row r="656" spans="3:14">
      <c r="C656" s="1146"/>
      <c r="D656" s="1146"/>
      <c r="E656" s="1146"/>
      <c r="F656" s="1146"/>
      <c r="G656" s="1146"/>
      <c r="I656" s="296"/>
      <c r="J656" s="650"/>
      <c r="K656" s="650"/>
      <c r="L656" s="650"/>
      <c r="M656" s="650"/>
      <c r="N656" s="650"/>
    </row>
    <row r="657" spans="3:14">
      <c r="C657" s="1146"/>
      <c r="D657" s="1146"/>
      <c r="E657" s="1146"/>
      <c r="F657" s="1146"/>
      <c r="G657" s="1146"/>
      <c r="I657" s="296"/>
      <c r="J657" s="650"/>
      <c r="K657" s="650"/>
      <c r="L657" s="650"/>
      <c r="M657" s="650"/>
      <c r="N657" s="650"/>
    </row>
    <row r="658" spans="3:14">
      <c r="C658" s="1146"/>
      <c r="D658" s="1146"/>
      <c r="E658" s="1146"/>
      <c r="F658" s="1146"/>
      <c r="G658" s="1146"/>
      <c r="I658" s="296"/>
      <c r="J658" s="650"/>
      <c r="K658" s="650"/>
      <c r="L658" s="650"/>
      <c r="M658" s="650"/>
      <c r="N658" s="650"/>
    </row>
    <row r="659" spans="3:14">
      <c r="C659" s="1146"/>
      <c r="D659" s="1146"/>
      <c r="E659" s="1146"/>
      <c r="F659" s="1146"/>
      <c r="G659" s="1146"/>
      <c r="I659" s="296"/>
      <c r="J659" s="650"/>
      <c r="K659" s="650"/>
      <c r="L659" s="650"/>
      <c r="M659" s="650"/>
      <c r="N659" s="650"/>
    </row>
    <row r="660" spans="3:14">
      <c r="C660" s="1146"/>
      <c r="D660" s="1146"/>
      <c r="E660" s="1146"/>
      <c r="F660" s="1146"/>
      <c r="G660" s="1146"/>
      <c r="I660" s="296"/>
      <c r="J660" s="650"/>
      <c r="K660" s="650"/>
      <c r="L660" s="650"/>
      <c r="M660" s="650"/>
      <c r="N660" s="650"/>
    </row>
    <row r="661" spans="3:14">
      <c r="C661" s="1146"/>
      <c r="D661" s="1146"/>
      <c r="E661" s="1146"/>
      <c r="F661" s="1146"/>
      <c r="G661" s="1146"/>
      <c r="I661" s="296"/>
      <c r="J661" s="650"/>
      <c r="K661" s="650"/>
      <c r="L661" s="650"/>
      <c r="M661" s="650"/>
      <c r="N661" s="650"/>
    </row>
    <row r="662" spans="3:14">
      <c r="C662" s="1146"/>
      <c r="D662" s="1146"/>
      <c r="E662" s="1146"/>
      <c r="F662" s="1146"/>
      <c r="G662" s="1146"/>
      <c r="I662" s="296"/>
      <c r="J662" s="650"/>
      <c r="K662" s="650"/>
      <c r="L662" s="650"/>
      <c r="M662" s="650"/>
      <c r="N662" s="650"/>
    </row>
    <row r="663" spans="3:14">
      <c r="C663" s="1146"/>
      <c r="D663" s="1146"/>
      <c r="E663" s="1146"/>
      <c r="F663" s="1146"/>
      <c r="G663" s="1146"/>
      <c r="I663" s="296"/>
      <c r="J663" s="650"/>
      <c r="K663" s="650"/>
      <c r="L663" s="650"/>
      <c r="M663" s="650"/>
      <c r="N663" s="650"/>
    </row>
    <row r="664" spans="3:14">
      <c r="C664" s="1146"/>
      <c r="D664" s="1146"/>
      <c r="E664" s="1146"/>
      <c r="F664" s="1146"/>
      <c r="G664" s="1146"/>
      <c r="I664" s="296"/>
      <c r="J664" s="650"/>
      <c r="K664" s="650"/>
      <c r="L664" s="650"/>
      <c r="M664" s="650"/>
      <c r="N664" s="650"/>
    </row>
    <row r="665" spans="3:14">
      <c r="C665" s="1146"/>
      <c r="D665" s="1146"/>
      <c r="E665" s="1146"/>
      <c r="F665" s="1146"/>
      <c r="G665" s="1146"/>
      <c r="I665" s="296"/>
      <c r="J665" s="650"/>
      <c r="K665" s="650"/>
      <c r="L665" s="650"/>
      <c r="M665" s="650"/>
      <c r="N665" s="650"/>
    </row>
    <row r="666" spans="3:14">
      <c r="C666" s="1146"/>
      <c r="D666" s="1146"/>
      <c r="E666" s="1146"/>
      <c r="F666" s="1146"/>
      <c r="G666" s="1146"/>
      <c r="I666" s="296"/>
      <c r="J666" s="650"/>
      <c r="K666" s="650"/>
      <c r="L666" s="650"/>
      <c r="M666" s="650"/>
      <c r="N666" s="650"/>
    </row>
    <row r="667" spans="3:14">
      <c r="C667" s="1146"/>
      <c r="D667" s="1146"/>
      <c r="E667" s="1146"/>
      <c r="F667" s="1146"/>
      <c r="G667" s="1146"/>
      <c r="I667" s="296"/>
      <c r="J667" s="650"/>
      <c r="K667" s="650"/>
      <c r="L667" s="650"/>
      <c r="M667" s="650"/>
      <c r="N667" s="650"/>
    </row>
    <row r="668" spans="3:14">
      <c r="C668" s="1146"/>
      <c r="D668" s="1146"/>
      <c r="E668" s="1146"/>
      <c r="F668" s="1146"/>
      <c r="G668" s="1146"/>
      <c r="I668" s="296"/>
      <c r="J668" s="650"/>
      <c r="K668" s="650"/>
      <c r="L668" s="650"/>
      <c r="M668" s="650"/>
      <c r="N668" s="650"/>
    </row>
    <row r="669" spans="3:14">
      <c r="C669" s="1146"/>
      <c r="D669" s="1146"/>
      <c r="E669" s="1146"/>
      <c r="F669" s="1146"/>
      <c r="G669" s="1146"/>
      <c r="I669" s="296"/>
      <c r="J669" s="650"/>
      <c r="K669" s="650"/>
      <c r="L669" s="650"/>
      <c r="M669" s="650"/>
      <c r="N669" s="650"/>
    </row>
    <row r="670" spans="3:14">
      <c r="C670" s="1146"/>
      <c r="D670" s="1146"/>
      <c r="E670" s="1146"/>
      <c r="F670" s="1146"/>
      <c r="G670" s="1146"/>
      <c r="I670" s="296"/>
      <c r="J670" s="650"/>
      <c r="K670" s="650"/>
      <c r="L670" s="650"/>
      <c r="M670" s="650"/>
      <c r="N670" s="650"/>
    </row>
    <row r="671" spans="3:14">
      <c r="C671" s="1146"/>
      <c r="D671" s="1146"/>
      <c r="E671" s="1146"/>
      <c r="F671" s="1146"/>
      <c r="G671" s="1146"/>
      <c r="I671" s="296"/>
      <c r="J671" s="650"/>
      <c r="K671" s="650"/>
      <c r="L671" s="650"/>
      <c r="M671" s="650"/>
      <c r="N671" s="650"/>
    </row>
    <row r="672" spans="3:14">
      <c r="C672" s="1146"/>
      <c r="D672" s="1146"/>
      <c r="E672" s="1146"/>
      <c r="F672" s="1146"/>
      <c r="G672" s="1146"/>
      <c r="I672" s="296"/>
      <c r="J672" s="650"/>
      <c r="K672" s="650"/>
      <c r="L672" s="650"/>
      <c r="M672" s="650"/>
      <c r="N672" s="650"/>
    </row>
    <row r="673" spans="3:14">
      <c r="C673" s="1146"/>
      <c r="D673" s="1146"/>
      <c r="E673" s="1146"/>
      <c r="F673" s="1146"/>
      <c r="G673" s="1146"/>
      <c r="I673" s="296"/>
      <c r="J673" s="650"/>
      <c r="K673" s="650"/>
      <c r="L673" s="650"/>
      <c r="M673" s="650"/>
      <c r="N673" s="650"/>
    </row>
    <row r="674" spans="3:14">
      <c r="C674" s="1146"/>
      <c r="D674" s="1146"/>
      <c r="E674" s="1146"/>
      <c r="F674" s="1146"/>
      <c r="G674" s="1146"/>
      <c r="I674" s="296"/>
      <c r="J674" s="650"/>
      <c r="K674" s="650"/>
      <c r="L674" s="650"/>
      <c r="M674" s="650"/>
      <c r="N674" s="650"/>
    </row>
    <row r="675" spans="3:14">
      <c r="C675" s="1146"/>
      <c r="D675" s="1146"/>
      <c r="E675" s="1146"/>
      <c r="F675" s="1146"/>
      <c r="G675" s="1146"/>
      <c r="I675" s="296"/>
      <c r="J675" s="650"/>
      <c r="K675" s="650"/>
      <c r="L675" s="650"/>
      <c r="M675" s="650"/>
      <c r="N675" s="650"/>
    </row>
    <row r="676" spans="3:14">
      <c r="C676" s="1146"/>
      <c r="D676" s="1146"/>
      <c r="E676" s="1146"/>
      <c r="F676" s="1146"/>
      <c r="G676" s="1146"/>
      <c r="I676" s="296"/>
      <c r="J676" s="650"/>
      <c r="K676" s="650"/>
      <c r="L676" s="650"/>
      <c r="M676" s="650"/>
      <c r="N676" s="650"/>
    </row>
    <row r="677" spans="3:14">
      <c r="C677" s="1146"/>
      <c r="D677" s="1146"/>
      <c r="E677" s="1146"/>
      <c r="F677" s="1146"/>
      <c r="G677" s="1146"/>
      <c r="I677" s="296"/>
      <c r="J677" s="650"/>
      <c r="K677" s="650"/>
      <c r="L677" s="650"/>
      <c r="M677" s="650"/>
      <c r="N677" s="650"/>
    </row>
    <row r="678" spans="3:14">
      <c r="C678" s="1146"/>
      <c r="D678" s="1146"/>
      <c r="E678" s="1146"/>
      <c r="F678" s="1146"/>
      <c r="G678" s="1146"/>
      <c r="I678" s="296"/>
      <c r="J678" s="650"/>
      <c r="K678" s="650"/>
      <c r="L678" s="650"/>
      <c r="M678" s="650"/>
      <c r="N678" s="650"/>
    </row>
    <row r="679" spans="3:14">
      <c r="C679" s="1146"/>
      <c r="D679" s="1146"/>
      <c r="E679" s="1146"/>
      <c r="F679" s="1146"/>
      <c r="G679" s="1146"/>
      <c r="I679" s="296"/>
      <c r="J679" s="650"/>
      <c r="K679" s="650"/>
      <c r="L679" s="650"/>
      <c r="M679" s="650"/>
      <c r="N679" s="650"/>
    </row>
    <row r="680" spans="3:14">
      <c r="C680" s="1146"/>
      <c r="D680" s="1146"/>
      <c r="E680" s="1146"/>
      <c r="F680" s="1146"/>
      <c r="G680" s="1146"/>
      <c r="I680" s="296"/>
      <c r="J680" s="650"/>
      <c r="K680" s="650"/>
      <c r="L680" s="650"/>
      <c r="M680" s="650"/>
      <c r="N680" s="650"/>
    </row>
    <row r="681" spans="3:14">
      <c r="C681" s="1146"/>
      <c r="D681" s="1146"/>
      <c r="E681" s="1146"/>
      <c r="F681" s="1146"/>
      <c r="G681" s="1146"/>
      <c r="I681" s="296"/>
      <c r="J681" s="650"/>
      <c r="K681" s="650"/>
      <c r="L681" s="650"/>
      <c r="M681" s="650"/>
      <c r="N681" s="650"/>
    </row>
    <row r="682" spans="3:14">
      <c r="C682" s="1146"/>
      <c r="D682" s="1146"/>
      <c r="E682" s="1146"/>
      <c r="F682" s="1146"/>
      <c r="G682" s="1146"/>
      <c r="I682" s="296"/>
      <c r="J682" s="650"/>
      <c r="K682" s="650"/>
      <c r="L682" s="650"/>
      <c r="M682" s="650"/>
      <c r="N682" s="650"/>
    </row>
    <row r="683" spans="3:14">
      <c r="C683" s="1146"/>
      <c r="D683" s="1146"/>
      <c r="E683" s="1146"/>
      <c r="F683" s="1146"/>
      <c r="G683" s="1146"/>
      <c r="I683" s="296"/>
      <c r="J683" s="650"/>
      <c r="K683" s="650"/>
      <c r="L683" s="650"/>
      <c r="M683" s="650"/>
      <c r="N683" s="650"/>
    </row>
    <row r="684" spans="3:14">
      <c r="C684" s="1146"/>
      <c r="D684" s="1146"/>
      <c r="E684" s="1146"/>
      <c r="F684" s="1146"/>
      <c r="G684" s="1146"/>
      <c r="I684" s="296"/>
      <c r="J684" s="650"/>
      <c r="K684" s="650"/>
      <c r="L684" s="650"/>
      <c r="M684" s="650"/>
      <c r="N684" s="650"/>
    </row>
    <row r="685" spans="3:14">
      <c r="C685" s="1146"/>
      <c r="D685" s="1146"/>
      <c r="E685" s="1146"/>
      <c r="F685" s="1146"/>
      <c r="G685" s="1146"/>
      <c r="I685" s="296"/>
      <c r="J685" s="650"/>
      <c r="K685" s="650"/>
      <c r="L685" s="650"/>
      <c r="M685" s="650"/>
      <c r="N685" s="650"/>
    </row>
    <row r="686" spans="3:14">
      <c r="C686" s="1146"/>
      <c r="D686" s="1146"/>
      <c r="E686" s="1146"/>
      <c r="F686" s="1146"/>
      <c r="G686" s="1146"/>
      <c r="I686" s="296"/>
      <c r="J686" s="650"/>
      <c r="K686" s="650"/>
      <c r="L686" s="650"/>
      <c r="M686" s="650"/>
      <c r="N686" s="650"/>
    </row>
    <row r="687" spans="3:14">
      <c r="C687" s="1146"/>
      <c r="D687" s="1146"/>
      <c r="E687" s="1146"/>
      <c r="F687" s="1146"/>
      <c r="G687" s="1146"/>
      <c r="I687" s="296"/>
      <c r="J687" s="650"/>
      <c r="K687" s="650"/>
      <c r="L687" s="650"/>
      <c r="M687" s="650"/>
      <c r="N687" s="650"/>
    </row>
    <row r="688" spans="3:14">
      <c r="C688" s="1146"/>
      <c r="D688" s="1146"/>
      <c r="E688" s="1146"/>
      <c r="F688" s="1146"/>
      <c r="G688" s="1146"/>
      <c r="I688" s="296"/>
      <c r="J688" s="650"/>
      <c r="K688" s="650"/>
      <c r="L688" s="650"/>
      <c r="M688" s="650"/>
      <c r="N688" s="650"/>
    </row>
    <row r="689" spans="3:14">
      <c r="C689" s="1146"/>
      <c r="D689" s="1146"/>
      <c r="E689" s="1146"/>
      <c r="F689" s="1146"/>
      <c r="G689" s="1146"/>
      <c r="I689" s="296"/>
      <c r="J689" s="650"/>
      <c r="K689" s="650"/>
      <c r="L689" s="650"/>
      <c r="M689" s="650"/>
      <c r="N689" s="650"/>
    </row>
    <row r="690" spans="3:14">
      <c r="C690" s="1146"/>
      <c r="D690" s="1146"/>
      <c r="E690" s="1146"/>
      <c r="F690" s="1146"/>
      <c r="G690" s="1146"/>
      <c r="I690" s="296"/>
      <c r="J690" s="650"/>
      <c r="K690" s="650"/>
      <c r="L690" s="650"/>
      <c r="M690" s="650"/>
      <c r="N690" s="650"/>
    </row>
    <row r="691" spans="3:14">
      <c r="C691" s="1146"/>
      <c r="D691" s="1146"/>
      <c r="E691" s="1146"/>
      <c r="F691" s="1146"/>
      <c r="G691" s="1146"/>
      <c r="I691" s="296"/>
      <c r="J691" s="650"/>
      <c r="K691" s="650"/>
      <c r="L691" s="650"/>
      <c r="M691" s="650"/>
      <c r="N691" s="650"/>
    </row>
    <row r="692" spans="3:14">
      <c r="C692" s="1146"/>
      <c r="D692" s="1146"/>
      <c r="E692" s="1146"/>
      <c r="F692" s="1146"/>
      <c r="G692" s="1146"/>
      <c r="I692" s="296"/>
      <c r="J692" s="650"/>
      <c r="K692" s="650"/>
      <c r="L692" s="650"/>
      <c r="M692" s="650"/>
      <c r="N692" s="650"/>
    </row>
    <row r="693" spans="3:14">
      <c r="C693" s="1146"/>
      <c r="D693" s="1146"/>
      <c r="E693" s="1146"/>
      <c r="F693" s="1146"/>
      <c r="G693" s="1146"/>
      <c r="I693" s="296"/>
      <c r="J693" s="650"/>
      <c r="K693" s="650"/>
      <c r="L693" s="650"/>
      <c r="M693" s="650"/>
      <c r="N693" s="650"/>
    </row>
    <row r="694" spans="3:14">
      <c r="C694" s="1146"/>
      <c r="D694" s="1146"/>
      <c r="E694" s="1146"/>
      <c r="F694" s="1146"/>
      <c r="G694" s="1146"/>
      <c r="I694" s="296"/>
      <c r="J694" s="650"/>
      <c r="K694" s="650"/>
      <c r="L694" s="650"/>
      <c r="M694" s="650"/>
      <c r="N694" s="650"/>
    </row>
    <row r="695" spans="3:14">
      <c r="C695" s="1146"/>
      <c r="D695" s="1146"/>
      <c r="E695" s="1146"/>
      <c r="F695" s="1146"/>
      <c r="G695" s="1146"/>
      <c r="I695" s="296"/>
      <c r="J695" s="650"/>
      <c r="K695" s="650"/>
      <c r="L695" s="650"/>
      <c r="M695" s="650"/>
      <c r="N695" s="650"/>
    </row>
    <row r="696" spans="3:14">
      <c r="C696" s="1146"/>
      <c r="D696" s="1146"/>
      <c r="E696" s="1146"/>
      <c r="F696" s="1146"/>
      <c r="G696" s="1146"/>
      <c r="I696" s="296"/>
      <c r="J696" s="650"/>
      <c r="K696" s="650"/>
      <c r="L696" s="650"/>
      <c r="M696" s="650"/>
      <c r="N696" s="650"/>
    </row>
    <row r="697" spans="3:14">
      <c r="C697" s="1146"/>
      <c r="D697" s="1146"/>
      <c r="E697" s="1146"/>
      <c r="F697" s="1146"/>
      <c r="G697" s="1146"/>
      <c r="I697" s="296"/>
      <c r="J697" s="650"/>
      <c r="K697" s="650"/>
      <c r="L697" s="650"/>
      <c r="M697" s="650"/>
      <c r="N697" s="650"/>
    </row>
    <row r="698" spans="3:14">
      <c r="C698" s="1146"/>
      <c r="D698" s="1146"/>
      <c r="E698" s="1146"/>
      <c r="F698" s="1146"/>
      <c r="G698" s="1146"/>
      <c r="I698" s="296"/>
      <c r="J698" s="650"/>
      <c r="K698" s="650"/>
      <c r="L698" s="650"/>
      <c r="M698" s="650"/>
      <c r="N698" s="650"/>
    </row>
    <row r="699" spans="3:14">
      <c r="C699" s="1146"/>
      <c r="D699" s="1146"/>
      <c r="E699" s="1146"/>
      <c r="F699" s="1146"/>
      <c r="G699" s="1146"/>
      <c r="I699" s="296"/>
      <c r="J699" s="650"/>
      <c r="K699" s="650"/>
      <c r="L699" s="650"/>
      <c r="M699" s="650"/>
      <c r="N699" s="650"/>
    </row>
    <row r="700" spans="3:14">
      <c r="C700" s="1146"/>
      <c r="D700" s="1146"/>
      <c r="E700" s="1146"/>
      <c r="F700" s="1146"/>
      <c r="G700" s="1146"/>
      <c r="I700" s="296"/>
      <c r="J700" s="650"/>
      <c r="K700" s="650"/>
      <c r="L700" s="650"/>
      <c r="M700" s="650"/>
      <c r="N700" s="650"/>
    </row>
    <row r="701" spans="3:14">
      <c r="C701" s="1146"/>
      <c r="D701" s="1146"/>
      <c r="E701" s="1146"/>
      <c r="F701" s="1146"/>
      <c r="G701" s="1146"/>
      <c r="I701" s="296"/>
      <c r="J701" s="650"/>
      <c r="K701" s="650"/>
      <c r="L701" s="650"/>
      <c r="M701" s="650"/>
      <c r="N701" s="650"/>
    </row>
    <row r="702" spans="3:14">
      <c r="C702" s="1146"/>
      <c r="D702" s="1146"/>
      <c r="E702" s="1146"/>
      <c r="F702" s="1146"/>
      <c r="G702" s="1146"/>
      <c r="I702" s="296"/>
      <c r="J702" s="650"/>
      <c r="K702" s="650"/>
      <c r="L702" s="650"/>
      <c r="M702" s="650"/>
      <c r="N702" s="650"/>
    </row>
    <row r="703" spans="3:14">
      <c r="C703" s="1146"/>
      <c r="D703" s="1146"/>
      <c r="E703" s="1146"/>
      <c r="F703" s="1146"/>
      <c r="G703" s="1146"/>
      <c r="I703" s="296"/>
      <c r="J703" s="650"/>
      <c r="K703" s="650"/>
      <c r="L703" s="650"/>
      <c r="M703" s="650"/>
      <c r="N703" s="650"/>
    </row>
    <row r="704" spans="3:14">
      <c r="C704" s="1146"/>
      <c r="D704" s="1146"/>
      <c r="E704" s="1146"/>
      <c r="F704" s="1146"/>
      <c r="G704" s="1146"/>
      <c r="I704" s="296"/>
      <c r="J704" s="650"/>
      <c r="K704" s="650"/>
      <c r="L704" s="650"/>
      <c r="M704" s="650"/>
      <c r="N704" s="650"/>
    </row>
    <row r="705" spans="3:14">
      <c r="C705" s="1146"/>
      <c r="D705" s="1146"/>
      <c r="E705" s="1146"/>
      <c r="F705" s="1146"/>
      <c r="G705" s="1146"/>
      <c r="I705" s="296"/>
      <c r="J705" s="650"/>
      <c r="K705" s="650"/>
      <c r="L705" s="650"/>
      <c r="M705" s="650"/>
      <c r="N705" s="650"/>
    </row>
    <row r="706" spans="3:14">
      <c r="C706" s="1146"/>
      <c r="D706" s="1146"/>
      <c r="E706" s="1146"/>
      <c r="F706" s="1146"/>
      <c r="G706" s="1146"/>
      <c r="I706" s="296"/>
      <c r="J706" s="650"/>
      <c r="K706" s="650"/>
      <c r="L706" s="650"/>
      <c r="M706" s="650"/>
      <c r="N706" s="650"/>
    </row>
    <row r="707" spans="3:14">
      <c r="C707" s="1146"/>
      <c r="D707" s="1146"/>
      <c r="E707" s="1146"/>
      <c r="F707" s="1146"/>
      <c r="G707" s="1146"/>
      <c r="I707" s="296"/>
      <c r="J707" s="650"/>
      <c r="K707" s="650"/>
      <c r="L707" s="650"/>
      <c r="M707" s="650"/>
      <c r="N707" s="650"/>
    </row>
    <row r="708" spans="3:14">
      <c r="C708" s="1146"/>
      <c r="D708" s="1146"/>
      <c r="E708" s="1146"/>
      <c r="F708" s="1146"/>
      <c r="G708" s="1146"/>
      <c r="I708" s="296"/>
      <c r="J708" s="650"/>
      <c r="K708" s="650"/>
      <c r="L708" s="650"/>
      <c r="M708" s="650"/>
      <c r="N708" s="650"/>
    </row>
    <row r="709" spans="3:14">
      <c r="C709" s="1146"/>
      <c r="D709" s="1146"/>
      <c r="E709" s="1146"/>
      <c r="F709" s="1146"/>
      <c r="G709" s="1146"/>
      <c r="I709" s="296"/>
      <c r="J709" s="650"/>
      <c r="K709" s="650"/>
      <c r="L709" s="650"/>
      <c r="M709" s="650"/>
      <c r="N709" s="650"/>
    </row>
    <row r="710" spans="3:14">
      <c r="C710" s="1146"/>
      <c r="D710" s="1146"/>
      <c r="E710" s="1146"/>
      <c r="F710" s="1146"/>
      <c r="G710" s="1146"/>
      <c r="I710" s="296"/>
      <c r="J710" s="650"/>
      <c r="K710" s="650"/>
      <c r="L710" s="650"/>
      <c r="M710" s="650"/>
      <c r="N710" s="650"/>
    </row>
    <row r="711" spans="3:14">
      <c r="C711" s="1146"/>
      <c r="D711" s="1146"/>
      <c r="E711" s="1146"/>
      <c r="F711" s="1146"/>
      <c r="G711" s="1146"/>
      <c r="I711" s="296"/>
      <c r="J711" s="650"/>
      <c r="K711" s="650"/>
      <c r="L711" s="650"/>
      <c r="M711" s="650"/>
      <c r="N711" s="650"/>
    </row>
    <row r="712" spans="3:14">
      <c r="C712" s="1146"/>
      <c r="D712" s="1146"/>
      <c r="E712" s="1146"/>
      <c r="F712" s="1146"/>
      <c r="G712" s="1146"/>
      <c r="I712" s="296"/>
      <c r="J712" s="650"/>
      <c r="K712" s="650"/>
      <c r="L712" s="650"/>
      <c r="M712" s="650"/>
      <c r="N712" s="650"/>
    </row>
    <row r="713" spans="3:14">
      <c r="C713" s="1146"/>
      <c r="D713" s="1146"/>
      <c r="E713" s="1146"/>
      <c r="F713" s="1146"/>
      <c r="G713" s="1146"/>
      <c r="I713" s="296"/>
      <c r="J713" s="650"/>
      <c r="K713" s="650"/>
      <c r="L713" s="650"/>
      <c r="M713" s="650"/>
      <c r="N713" s="650"/>
    </row>
    <row r="714" spans="3:14">
      <c r="C714" s="1146"/>
      <c r="D714" s="1146"/>
      <c r="E714" s="1146"/>
      <c r="F714" s="1146"/>
      <c r="G714" s="1146"/>
      <c r="I714" s="296"/>
      <c r="J714" s="650"/>
      <c r="K714" s="650"/>
      <c r="L714" s="650"/>
      <c r="M714" s="650"/>
      <c r="N714" s="650"/>
    </row>
    <row r="715" spans="3:14">
      <c r="C715" s="1146"/>
      <c r="D715" s="1146"/>
      <c r="E715" s="1146"/>
      <c r="F715" s="1146"/>
      <c r="G715" s="1146"/>
      <c r="I715" s="296"/>
      <c r="J715" s="650"/>
      <c r="K715" s="650"/>
      <c r="L715" s="650"/>
      <c r="M715" s="650"/>
      <c r="N715" s="650"/>
    </row>
    <row r="716" spans="3:14">
      <c r="C716" s="1146"/>
      <c r="D716" s="1146"/>
      <c r="E716" s="1146"/>
      <c r="F716" s="1146"/>
      <c r="G716" s="1146"/>
      <c r="I716" s="296"/>
      <c r="J716" s="650"/>
      <c r="K716" s="650"/>
      <c r="L716" s="650"/>
      <c r="M716" s="650"/>
      <c r="N716" s="650"/>
    </row>
    <row r="717" spans="3:14">
      <c r="C717" s="1146"/>
      <c r="D717" s="1146"/>
      <c r="E717" s="1146"/>
      <c r="F717" s="1146"/>
      <c r="G717" s="1146"/>
      <c r="I717" s="296"/>
      <c r="J717" s="650"/>
      <c r="K717" s="650"/>
      <c r="L717" s="650"/>
      <c r="M717" s="650"/>
      <c r="N717" s="650"/>
    </row>
    <row r="718" spans="3:14">
      <c r="C718" s="1146"/>
      <c r="D718" s="1146"/>
      <c r="E718" s="1146"/>
      <c r="F718" s="1146"/>
      <c r="G718" s="1146"/>
      <c r="I718" s="296"/>
      <c r="J718" s="650"/>
      <c r="K718" s="650"/>
      <c r="L718" s="650"/>
      <c r="M718" s="650"/>
      <c r="N718" s="650"/>
    </row>
    <row r="719" spans="3:14">
      <c r="C719" s="1146"/>
      <c r="D719" s="1146"/>
      <c r="E719" s="1146"/>
      <c r="F719" s="1146"/>
      <c r="G719" s="1146"/>
      <c r="I719" s="296"/>
      <c r="J719" s="650"/>
      <c r="K719" s="650"/>
      <c r="L719" s="650"/>
      <c r="M719" s="650"/>
      <c r="N719" s="650"/>
    </row>
    <row r="720" spans="3:14">
      <c r="C720" s="1146"/>
      <c r="D720" s="1146"/>
      <c r="E720" s="1146"/>
      <c r="F720" s="1146"/>
      <c r="G720" s="1146"/>
      <c r="I720" s="296"/>
      <c r="J720" s="650"/>
      <c r="K720" s="650"/>
      <c r="L720" s="650"/>
      <c r="M720" s="650"/>
      <c r="N720" s="650"/>
    </row>
    <row r="721" spans="3:14">
      <c r="C721" s="1146"/>
      <c r="D721" s="1146"/>
      <c r="E721" s="1146"/>
      <c r="F721" s="1146"/>
      <c r="G721" s="1146"/>
      <c r="I721" s="296"/>
      <c r="J721" s="650"/>
      <c r="K721" s="650"/>
      <c r="L721" s="650"/>
      <c r="M721" s="650"/>
      <c r="N721" s="650"/>
    </row>
    <row r="722" spans="3:14">
      <c r="C722" s="1146"/>
      <c r="D722" s="1146"/>
      <c r="E722" s="1146"/>
      <c r="F722" s="1146"/>
      <c r="G722" s="1146"/>
      <c r="I722" s="296"/>
      <c r="J722" s="650"/>
      <c r="K722" s="650"/>
      <c r="L722" s="650"/>
      <c r="M722" s="650"/>
      <c r="N722" s="650"/>
    </row>
    <row r="723" spans="3:14">
      <c r="C723" s="1146"/>
      <c r="D723" s="1146"/>
      <c r="E723" s="1146"/>
      <c r="F723" s="1146"/>
      <c r="G723" s="1146"/>
      <c r="I723" s="296"/>
      <c r="J723" s="650"/>
      <c r="K723" s="650"/>
      <c r="L723" s="650"/>
      <c r="M723" s="650"/>
      <c r="N723" s="650"/>
    </row>
    <row r="724" spans="3:14">
      <c r="C724" s="1146"/>
      <c r="D724" s="1146"/>
      <c r="E724" s="1146"/>
      <c r="F724" s="1146"/>
      <c r="G724" s="1146"/>
      <c r="I724" s="296"/>
      <c r="J724" s="650"/>
      <c r="K724" s="650"/>
      <c r="L724" s="650"/>
      <c r="M724" s="650"/>
      <c r="N724" s="650"/>
    </row>
    <row r="725" spans="3:14">
      <c r="C725" s="1146"/>
      <c r="D725" s="1146"/>
      <c r="E725" s="1146"/>
      <c r="F725" s="1146"/>
      <c r="G725" s="1146"/>
      <c r="I725" s="296"/>
      <c r="J725" s="650"/>
      <c r="K725" s="650"/>
      <c r="L725" s="650"/>
      <c r="M725" s="650"/>
      <c r="N725" s="650"/>
    </row>
    <row r="726" spans="3:14">
      <c r="C726" s="1146"/>
      <c r="D726" s="1146"/>
      <c r="E726" s="1146"/>
      <c r="F726" s="1146"/>
      <c r="G726" s="1146"/>
      <c r="I726" s="296"/>
      <c r="J726" s="650"/>
      <c r="K726" s="650"/>
      <c r="L726" s="650"/>
      <c r="M726" s="650"/>
      <c r="N726" s="650"/>
    </row>
    <row r="727" spans="3:14">
      <c r="C727" s="1146"/>
      <c r="D727" s="1146"/>
      <c r="E727" s="1146"/>
      <c r="F727" s="1146"/>
      <c r="G727" s="1146"/>
      <c r="I727" s="296"/>
      <c r="J727" s="650"/>
      <c r="K727" s="650"/>
      <c r="L727" s="650"/>
      <c r="M727" s="650"/>
      <c r="N727" s="650"/>
    </row>
    <row r="728" spans="3:14">
      <c r="C728" s="1146"/>
      <c r="D728" s="1146"/>
      <c r="E728" s="1146"/>
      <c r="F728" s="1146"/>
      <c r="G728" s="1146"/>
      <c r="I728" s="296"/>
      <c r="J728" s="650"/>
      <c r="K728" s="650"/>
      <c r="L728" s="650"/>
      <c r="M728" s="650"/>
      <c r="N728" s="650"/>
    </row>
    <row r="729" spans="3:14">
      <c r="C729" s="1146"/>
      <c r="D729" s="1146"/>
      <c r="E729" s="1146"/>
      <c r="F729" s="1146"/>
      <c r="G729" s="1146"/>
      <c r="I729" s="296"/>
      <c r="J729" s="650"/>
      <c r="K729" s="650"/>
      <c r="L729" s="650"/>
      <c r="M729" s="650"/>
      <c r="N729" s="650"/>
    </row>
    <row r="730" spans="3:14">
      <c r="C730" s="1146"/>
      <c r="D730" s="1146"/>
      <c r="E730" s="1146"/>
      <c r="F730" s="1146"/>
      <c r="G730" s="1146"/>
      <c r="I730" s="296"/>
      <c r="J730" s="650"/>
      <c r="K730" s="650"/>
      <c r="L730" s="650"/>
      <c r="M730" s="650"/>
      <c r="N730" s="650"/>
    </row>
    <row r="731" spans="3:14">
      <c r="C731" s="1146"/>
      <c r="D731" s="1146"/>
      <c r="E731" s="1146"/>
      <c r="F731" s="1146"/>
      <c r="G731" s="1146"/>
      <c r="I731" s="296"/>
      <c r="J731" s="650"/>
      <c r="K731" s="650"/>
      <c r="L731" s="650"/>
      <c r="M731" s="650"/>
      <c r="N731" s="650"/>
    </row>
    <row r="732" spans="3:14">
      <c r="C732" s="1146"/>
      <c r="D732" s="1146"/>
      <c r="E732" s="1146"/>
      <c r="F732" s="1146"/>
      <c r="G732" s="1146"/>
      <c r="I732" s="296"/>
      <c r="J732" s="650"/>
      <c r="K732" s="650"/>
      <c r="L732" s="650"/>
      <c r="M732" s="650"/>
      <c r="N732" s="650"/>
    </row>
    <row r="733" spans="3:14">
      <c r="C733" s="1146"/>
      <c r="D733" s="1146"/>
      <c r="E733" s="1146"/>
      <c r="F733" s="1146"/>
      <c r="G733" s="1146"/>
      <c r="I733" s="296"/>
      <c r="J733" s="650"/>
      <c r="K733" s="650"/>
      <c r="L733" s="650"/>
      <c r="M733" s="650"/>
      <c r="N733" s="650"/>
    </row>
    <row r="734" spans="3:14">
      <c r="C734" s="1146"/>
      <c r="D734" s="1146"/>
      <c r="E734" s="1146"/>
      <c r="F734" s="1146"/>
      <c r="G734" s="1146"/>
      <c r="I734" s="296"/>
      <c r="J734" s="650"/>
      <c r="K734" s="650"/>
      <c r="L734" s="650"/>
      <c r="M734" s="650"/>
      <c r="N734" s="650"/>
    </row>
    <row r="735" spans="3:14">
      <c r="C735" s="1146"/>
      <c r="D735" s="1146"/>
      <c r="E735" s="1146"/>
      <c r="F735" s="1146"/>
      <c r="G735" s="1146"/>
      <c r="I735" s="296"/>
      <c r="J735" s="650"/>
      <c r="K735" s="650"/>
      <c r="L735" s="650"/>
      <c r="M735" s="650"/>
      <c r="N735" s="650"/>
    </row>
    <row r="736" spans="3:14">
      <c r="C736" s="1146"/>
      <c r="D736" s="1146"/>
      <c r="E736" s="1146"/>
      <c r="F736" s="1146"/>
      <c r="G736" s="1146"/>
      <c r="I736" s="296"/>
      <c r="J736" s="650"/>
      <c r="K736" s="650"/>
      <c r="L736" s="650"/>
      <c r="M736" s="650"/>
      <c r="N736" s="650"/>
    </row>
    <row r="737" spans="3:14">
      <c r="C737" s="1146"/>
      <c r="D737" s="1146"/>
      <c r="E737" s="1146"/>
      <c r="F737" s="1146"/>
      <c r="G737" s="1146"/>
      <c r="I737" s="296"/>
      <c r="J737" s="650"/>
      <c r="K737" s="650"/>
      <c r="L737" s="650"/>
      <c r="M737" s="650"/>
      <c r="N737" s="650"/>
    </row>
    <row r="738" spans="3:14">
      <c r="C738" s="1146"/>
      <c r="D738" s="1146"/>
      <c r="E738" s="1146"/>
      <c r="F738" s="1146"/>
      <c r="G738" s="1146"/>
      <c r="I738" s="296"/>
      <c r="J738" s="650"/>
      <c r="K738" s="650"/>
      <c r="L738" s="650"/>
      <c r="M738" s="650"/>
      <c r="N738" s="650"/>
    </row>
    <row r="739" spans="3:14">
      <c r="C739" s="1146"/>
      <c r="D739" s="1146"/>
      <c r="E739" s="1146"/>
      <c r="F739" s="1146"/>
      <c r="G739" s="1146"/>
      <c r="I739" s="296"/>
      <c r="J739" s="650"/>
      <c r="K739" s="650"/>
      <c r="L739" s="650"/>
      <c r="M739" s="650"/>
      <c r="N739" s="650"/>
    </row>
    <row r="740" spans="3:14">
      <c r="C740" s="1146"/>
      <c r="D740" s="1146"/>
      <c r="E740" s="1146"/>
      <c r="F740" s="1146"/>
      <c r="G740" s="1146"/>
      <c r="H740" s="584"/>
      <c r="I740" s="296"/>
      <c r="J740" s="650"/>
      <c r="K740" s="650"/>
      <c r="L740" s="650"/>
      <c r="M740" s="650"/>
      <c r="N740" s="650"/>
    </row>
    <row r="741" spans="3:14">
      <c r="C741" s="1146"/>
      <c r="D741" s="1146"/>
      <c r="E741" s="1146"/>
      <c r="F741" s="1146"/>
      <c r="G741" s="1146"/>
      <c r="I741" s="296"/>
      <c r="J741" s="650"/>
      <c r="K741" s="650"/>
      <c r="L741" s="650"/>
      <c r="M741" s="650"/>
      <c r="N741" s="650"/>
    </row>
    <row r="742" spans="3:14">
      <c r="C742" s="1146"/>
      <c r="D742" s="1146"/>
      <c r="E742" s="1146"/>
      <c r="F742" s="1146"/>
      <c r="G742" s="1146"/>
      <c r="I742" s="296"/>
      <c r="J742" s="650"/>
      <c r="K742" s="650"/>
      <c r="L742" s="650"/>
      <c r="M742" s="650"/>
      <c r="N742" s="650"/>
    </row>
    <row r="743" spans="3:14">
      <c r="C743" s="1146"/>
      <c r="D743" s="1146"/>
      <c r="E743" s="1146"/>
      <c r="F743" s="1146"/>
      <c r="G743" s="1146"/>
      <c r="H743" s="584"/>
      <c r="I743" s="296"/>
      <c r="J743" s="650"/>
      <c r="K743" s="650"/>
      <c r="L743" s="650"/>
      <c r="M743" s="650"/>
      <c r="N743" s="650"/>
    </row>
    <row r="744" spans="3:14">
      <c r="C744" s="1146"/>
      <c r="D744" s="1146"/>
      <c r="E744" s="1146"/>
      <c r="F744" s="1146"/>
      <c r="G744" s="1146"/>
      <c r="I744" s="296"/>
      <c r="J744" s="650"/>
      <c r="K744" s="650"/>
      <c r="L744" s="650"/>
      <c r="M744" s="650"/>
      <c r="N744" s="650"/>
    </row>
    <row r="745" spans="3:14">
      <c r="C745" s="1146"/>
      <c r="D745" s="1146"/>
      <c r="E745" s="1146"/>
      <c r="F745" s="1146"/>
      <c r="G745" s="1146"/>
      <c r="I745" s="296"/>
      <c r="J745" s="650"/>
      <c r="K745" s="650"/>
      <c r="L745" s="650"/>
      <c r="M745" s="650"/>
      <c r="N745" s="650"/>
    </row>
    <row r="746" spans="3:14">
      <c r="C746" s="1146"/>
      <c r="D746" s="1146"/>
      <c r="E746" s="1146"/>
      <c r="F746" s="1146"/>
      <c r="G746" s="1146"/>
      <c r="I746" s="296"/>
      <c r="J746" s="650"/>
      <c r="K746" s="650"/>
      <c r="L746" s="650"/>
      <c r="M746" s="650"/>
      <c r="N746" s="650"/>
    </row>
    <row r="747" spans="3:14">
      <c r="C747" s="1146"/>
      <c r="D747" s="1146"/>
      <c r="E747" s="1146"/>
      <c r="F747" s="1146"/>
      <c r="G747" s="1146"/>
      <c r="I747" s="296"/>
      <c r="J747" s="650"/>
      <c r="K747" s="650"/>
      <c r="L747" s="650"/>
      <c r="M747" s="650"/>
      <c r="N747" s="650"/>
    </row>
    <row r="748" spans="3:14">
      <c r="C748" s="1146"/>
      <c r="D748" s="1146"/>
      <c r="E748" s="1146"/>
      <c r="F748" s="1146"/>
      <c r="G748" s="1146"/>
      <c r="I748" s="296"/>
      <c r="J748" s="650"/>
      <c r="K748" s="650"/>
      <c r="L748" s="650"/>
      <c r="M748" s="650"/>
      <c r="N748" s="650"/>
    </row>
    <row r="749" spans="3:14">
      <c r="C749" s="1146"/>
      <c r="D749" s="1146"/>
      <c r="E749" s="1146"/>
      <c r="F749" s="1146"/>
      <c r="G749" s="1146"/>
      <c r="I749" s="296"/>
      <c r="J749" s="650"/>
      <c r="K749" s="650"/>
      <c r="L749" s="650"/>
      <c r="M749" s="650"/>
      <c r="N749" s="650"/>
    </row>
    <row r="750" spans="3:14">
      <c r="C750" s="1146"/>
      <c r="D750" s="1146"/>
      <c r="E750" s="1146"/>
      <c r="F750" s="1146"/>
      <c r="G750" s="1146"/>
      <c r="I750" s="296"/>
      <c r="J750" s="650"/>
      <c r="K750" s="650"/>
      <c r="L750" s="650"/>
      <c r="M750" s="650"/>
      <c r="N750" s="650"/>
    </row>
    <row r="751" spans="3:14">
      <c r="C751" s="1146"/>
      <c r="D751" s="1146"/>
      <c r="E751" s="1146"/>
      <c r="F751" s="1146"/>
      <c r="G751" s="1146"/>
      <c r="I751" s="296"/>
      <c r="J751" s="650"/>
      <c r="K751" s="650"/>
      <c r="L751" s="650"/>
      <c r="M751" s="650"/>
      <c r="N751" s="650"/>
    </row>
    <row r="752" spans="3:14">
      <c r="C752" s="1146"/>
      <c r="D752" s="1146"/>
      <c r="E752" s="1146"/>
      <c r="F752" s="1146"/>
      <c r="G752" s="1146"/>
      <c r="I752" s="296"/>
      <c r="J752" s="650"/>
      <c r="K752" s="650"/>
      <c r="L752" s="650"/>
      <c r="M752" s="650"/>
      <c r="N752" s="650"/>
    </row>
    <row r="753" spans="3:14">
      <c r="C753" s="1146"/>
      <c r="D753" s="1146"/>
      <c r="E753" s="1146"/>
      <c r="F753" s="1146"/>
      <c r="G753" s="1146"/>
      <c r="I753" s="296"/>
      <c r="J753" s="650"/>
      <c r="K753" s="650"/>
      <c r="L753" s="650"/>
      <c r="M753" s="650"/>
      <c r="N753" s="650"/>
    </row>
    <row r="754" spans="3:14">
      <c r="C754" s="1146"/>
      <c r="D754" s="1146"/>
      <c r="E754" s="1146"/>
      <c r="F754" s="1146"/>
      <c r="G754" s="1146"/>
      <c r="I754" s="296"/>
      <c r="J754" s="650"/>
      <c r="K754" s="650"/>
      <c r="L754" s="650"/>
      <c r="M754" s="650"/>
      <c r="N754" s="650"/>
    </row>
    <row r="755" spans="3:14">
      <c r="C755" s="1146"/>
      <c r="D755" s="1146"/>
      <c r="E755" s="1146"/>
      <c r="F755" s="1146"/>
      <c r="G755" s="1146"/>
      <c r="I755" s="296"/>
      <c r="J755" s="650"/>
      <c r="K755" s="650"/>
      <c r="L755" s="650"/>
      <c r="M755" s="650"/>
      <c r="N755" s="650"/>
    </row>
    <row r="756" spans="3:14">
      <c r="C756" s="1146"/>
      <c r="D756" s="1146"/>
      <c r="E756" s="1146"/>
      <c r="F756" s="1146"/>
      <c r="G756" s="1146"/>
      <c r="I756" s="296"/>
      <c r="J756" s="650"/>
      <c r="K756" s="650"/>
      <c r="L756" s="650"/>
      <c r="M756" s="650"/>
      <c r="N756" s="650"/>
    </row>
    <row r="757" spans="3:14">
      <c r="C757" s="1146"/>
      <c r="D757" s="1146"/>
      <c r="E757" s="1146"/>
      <c r="F757" s="1146"/>
      <c r="G757" s="1146"/>
      <c r="I757" s="296"/>
      <c r="J757" s="650"/>
      <c r="K757" s="650"/>
      <c r="L757" s="650"/>
      <c r="M757" s="650"/>
      <c r="N757" s="650"/>
    </row>
    <row r="758" spans="3:14">
      <c r="C758" s="1146"/>
      <c r="D758" s="1146"/>
      <c r="E758" s="1146"/>
      <c r="F758" s="1146"/>
      <c r="G758" s="1146"/>
      <c r="I758" s="296"/>
      <c r="J758" s="650"/>
      <c r="K758" s="650"/>
      <c r="L758" s="650"/>
      <c r="M758" s="650"/>
      <c r="N758" s="650"/>
    </row>
    <row r="759" spans="3:14">
      <c r="C759" s="1146"/>
      <c r="D759" s="1146"/>
      <c r="E759" s="1146"/>
      <c r="F759" s="1146"/>
      <c r="G759" s="1146"/>
      <c r="I759" s="296"/>
      <c r="J759" s="650"/>
      <c r="K759" s="650"/>
      <c r="L759" s="650"/>
      <c r="M759" s="650"/>
      <c r="N759" s="650"/>
    </row>
    <row r="760" spans="3:14">
      <c r="C760" s="1146"/>
      <c r="D760" s="1146"/>
      <c r="E760" s="1146"/>
      <c r="F760" s="1146"/>
      <c r="G760" s="1146"/>
      <c r="I760" s="296"/>
      <c r="J760" s="650"/>
      <c r="K760" s="650"/>
      <c r="L760" s="650"/>
      <c r="M760" s="650"/>
      <c r="N760" s="650"/>
    </row>
    <row r="761" spans="3:14">
      <c r="C761" s="1146"/>
      <c r="D761" s="1146"/>
      <c r="E761" s="1146"/>
      <c r="F761" s="1146"/>
      <c r="G761" s="1146"/>
      <c r="I761" s="296"/>
      <c r="J761" s="650"/>
      <c r="K761" s="650"/>
      <c r="L761" s="650"/>
      <c r="M761" s="650"/>
      <c r="N761" s="650"/>
    </row>
    <row r="762" spans="3:14">
      <c r="C762" s="1146"/>
      <c r="D762" s="1146"/>
      <c r="E762" s="1146"/>
      <c r="F762" s="1146"/>
      <c r="G762" s="1146"/>
      <c r="I762" s="296"/>
      <c r="J762" s="650"/>
      <c r="K762" s="650"/>
      <c r="L762" s="650"/>
      <c r="M762" s="650"/>
      <c r="N762" s="650"/>
    </row>
    <row r="763" spans="3:14">
      <c r="C763" s="1146"/>
      <c r="D763" s="1146"/>
      <c r="E763" s="1146"/>
      <c r="F763" s="1146"/>
      <c r="G763" s="1146"/>
      <c r="I763" s="296"/>
      <c r="J763" s="650"/>
      <c r="K763" s="650"/>
      <c r="L763" s="650"/>
      <c r="M763" s="650"/>
      <c r="N763" s="650"/>
    </row>
    <row r="764" spans="3:14">
      <c r="C764" s="1146"/>
      <c r="D764" s="1146"/>
      <c r="E764" s="1146"/>
      <c r="F764" s="1146"/>
      <c r="G764" s="1146"/>
      <c r="I764" s="296"/>
      <c r="J764" s="650"/>
      <c r="K764" s="650"/>
      <c r="L764" s="650"/>
      <c r="M764" s="650"/>
      <c r="N764" s="650"/>
    </row>
    <row r="765" spans="3:14">
      <c r="C765" s="1146"/>
      <c r="D765" s="1146"/>
      <c r="E765" s="1146"/>
      <c r="F765" s="1146"/>
      <c r="G765" s="1146"/>
      <c r="I765" s="296"/>
      <c r="J765" s="650"/>
      <c r="K765" s="650"/>
      <c r="L765" s="650"/>
      <c r="M765" s="650"/>
      <c r="N765" s="650"/>
    </row>
    <row r="766" spans="3:14">
      <c r="C766" s="1146"/>
      <c r="D766" s="1146"/>
      <c r="E766" s="1146"/>
      <c r="F766" s="1146"/>
      <c r="G766" s="1146"/>
      <c r="I766" s="296"/>
      <c r="J766" s="650"/>
      <c r="K766" s="650"/>
      <c r="L766" s="650"/>
      <c r="M766" s="650"/>
      <c r="N766" s="650"/>
    </row>
    <row r="767" spans="3:14">
      <c r="C767" s="1146"/>
      <c r="D767" s="1146"/>
      <c r="E767" s="1146"/>
      <c r="F767" s="1146"/>
      <c r="G767" s="1146"/>
      <c r="I767" s="296"/>
      <c r="J767" s="650"/>
      <c r="K767" s="650"/>
      <c r="L767" s="650"/>
      <c r="M767" s="650"/>
      <c r="N767" s="650"/>
    </row>
    <row r="768" spans="3:14">
      <c r="C768" s="1146"/>
      <c r="D768" s="1146"/>
      <c r="E768" s="1146"/>
      <c r="F768" s="1146"/>
      <c r="G768" s="1146"/>
      <c r="I768" s="296"/>
      <c r="J768" s="650"/>
      <c r="K768" s="650"/>
      <c r="L768" s="650"/>
      <c r="M768" s="650"/>
      <c r="N768" s="650"/>
    </row>
    <row r="769" spans="3:14">
      <c r="C769" s="1146"/>
      <c r="D769" s="1146"/>
      <c r="E769" s="1146"/>
      <c r="F769" s="1146"/>
      <c r="G769" s="1146"/>
      <c r="I769" s="296"/>
      <c r="J769" s="650"/>
      <c r="K769" s="650"/>
      <c r="L769" s="650"/>
      <c r="M769" s="650"/>
      <c r="N769" s="650"/>
    </row>
    <row r="770" spans="3:14">
      <c r="C770" s="1146"/>
      <c r="D770" s="1146"/>
      <c r="E770" s="1146"/>
      <c r="F770" s="1146"/>
      <c r="G770" s="1146"/>
      <c r="I770" s="296"/>
      <c r="J770" s="650"/>
      <c r="K770" s="650"/>
      <c r="L770" s="650"/>
      <c r="M770" s="650"/>
      <c r="N770" s="650"/>
    </row>
    <row r="771" spans="3:14">
      <c r="C771" s="1146"/>
      <c r="D771" s="1146"/>
      <c r="E771" s="1146"/>
      <c r="F771" s="1146"/>
      <c r="G771" s="1146"/>
      <c r="I771" s="296"/>
      <c r="J771" s="650"/>
      <c r="K771" s="650"/>
      <c r="L771" s="650"/>
      <c r="M771" s="650"/>
      <c r="N771" s="650"/>
    </row>
    <row r="772" spans="3:14">
      <c r="C772" s="1146"/>
      <c r="D772" s="1146"/>
      <c r="E772" s="1146"/>
      <c r="F772" s="1146"/>
      <c r="G772" s="1146"/>
      <c r="I772" s="296"/>
      <c r="J772" s="650"/>
      <c r="K772" s="650"/>
      <c r="L772" s="650"/>
      <c r="M772" s="650"/>
      <c r="N772" s="650"/>
    </row>
    <row r="773" spans="3:14">
      <c r="C773" s="1146"/>
      <c r="D773" s="1146"/>
      <c r="E773" s="1146"/>
      <c r="F773" s="1146"/>
      <c r="G773" s="1146"/>
      <c r="I773" s="296"/>
      <c r="J773" s="650"/>
      <c r="K773" s="650"/>
      <c r="L773" s="650"/>
      <c r="M773" s="650"/>
      <c r="N773" s="650"/>
    </row>
    <row r="774" spans="3:14">
      <c r="C774" s="1146"/>
      <c r="D774" s="1146"/>
      <c r="E774" s="1146"/>
      <c r="F774" s="1146"/>
      <c r="G774" s="1146"/>
      <c r="I774" s="296"/>
      <c r="J774" s="650"/>
      <c r="K774" s="650"/>
      <c r="L774" s="650"/>
      <c r="M774" s="650"/>
      <c r="N774" s="650"/>
    </row>
    <row r="775" spans="3:14">
      <c r="C775" s="1146"/>
      <c r="D775" s="1146"/>
      <c r="E775" s="1146"/>
      <c r="F775" s="1146"/>
      <c r="G775" s="1146"/>
      <c r="I775" s="296"/>
      <c r="J775" s="650"/>
      <c r="K775" s="650"/>
      <c r="L775" s="650"/>
      <c r="M775" s="650"/>
      <c r="N775" s="650"/>
    </row>
    <row r="776" spans="3:14">
      <c r="C776" s="1146"/>
      <c r="D776" s="1146"/>
      <c r="E776" s="1146"/>
      <c r="F776" s="1146"/>
      <c r="G776" s="1146"/>
      <c r="I776" s="296"/>
      <c r="J776" s="650"/>
      <c r="K776" s="650"/>
      <c r="L776" s="650"/>
      <c r="M776" s="650"/>
      <c r="N776" s="650"/>
    </row>
    <row r="777" spans="3:14">
      <c r="C777" s="1146"/>
      <c r="D777" s="1146"/>
      <c r="E777" s="1146"/>
      <c r="F777" s="1146"/>
      <c r="G777" s="1146"/>
      <c r="I777" s="296"/>
      <c r="J777" s="650"/>
      <c r="K777" s="650"/>
      <c r="L777" s="650"/>
      <c r="M777" s="650"/>
      <c r="N777" s="650"/>
    </row>
    <row r="778" spans="3:14">
      <c r="C778" s="1146"/>
      <c r="D778" s="1146"/>
      <c r="E778" s="1146"/>
      <c r="F778" s="1146"/>
      <c r="G778" s="1146"/>
      <c r="I778" s="296"/>
      <c r="J778" s="650"/>
      <c r="K778" s="650"/>
      <c r="L778" s="650"/>
      <c r="M778" s="650"/>
      <c r="N778" s="650"/>
    </row>
    <row r="779" spans="3:14">
      <c r="C779" s="1146"/>
      <c r="D779" s="1146"/>
      <c r="E779" s="1146"/>
      <c r="F779" s="1146"/>
      <c r="G779" s="1146"/>
      <c r="I779" s="296"/>
      <c r="J779" s="650"/>
      <c r="K779" s="650"/>
      <c r="L779" s="650"/>
      <c r="M779" s="650"/>
      <c r="N779" s="650"/>
    </row>
    <row r="780" spans="3:14">
      <c r="C780" s="1146"/>
      <c r="D780" s="1146"/>
      <c r="E780" s="1146"/>
      <c r="F780" s="1146"/>
      <c r="G780" s="1146"/>
      <c r="I780" s="296"/>
      <c r="J780" s="650"/>
      <c r="K780" s="650"/>
      <c r="L780" s="650"/>
      <c r="M780" s="650"/>
      <c r="N780" s="650"/>
    </row>
    <row r="781" spans="3:14">
      <c r="C781" s="1146"/>
      <c r="D781" s="1146"/>
      <c r="E781" s="1146"/>
      <c r="F781" s="1146"/>
      <c r="G781" s="1146"/>
      <c r="I781" s="296"/>
      <c r="J781" s="650"/>
      <c r="K781" s="650"/>
      <c r="L781" s="650"/>
      <c r="M781" s="650"/>
      <c r="N781" s="650"/>
    </row>
    <row r="782" spans="3:14">
      <c r="C782" s="1146"/>
      <c r="D782" s="1146"/>
      <c r="E782" s="1146"/>
      <c r="F782" s="1146"/>
      <c r="G782" s="1146"/>
      <c r="I782" s="296"/>
      <c r="J782" s="650"/>
      <c r="K782" s="650"/>
      <c r="L782" s="650"/>
      <c r="M782" s="650"/>
      <c r="N782" s="650"/>
    </row>
    <row r="783" spans="3:14">
      <c r="C783" s="1146"/>
      <c r="D783" s="1146"/>
      <c r="E783" s="1146"/>
      <c r="F783" s="1146"/>
      <c r="G783" s="1146"/>
      <c r="I783" s="296"/>
      <c r="J783" s="650"/>
      <c r="K783" s="650"/>
      <c r="L783" s="650"/>
      <c r="M783" s="650"/>
      <c r="N783" s="650"/>
    </row>
    <row r="784" spans="3:14">
      <c r="C784" s="1146"/>
      <c r="D784" s="1146"/>
      <c r="E784" s="1146"/>
      <c r="F784" s="1146"/>
      <c r="G784" s="1146"/>
      <c r="I784" s="296"/>
      <c r="J784" s="650"/>
      <c r="K784" s="650"/>
      <c r="L784" s="650"/>
      <c r="M784" s="650"/>
      <c r="N784" s="650"/>
    </row>
    <row r="785" spans="3:14">
      <c r="C785" s="1146"/>
      <c r="D785" s="1146"/>
      <c r="E785" s="1146"/>
      <c r="F785" s="1146"/>
      <c r="G785" s="1146"/>
      <c r="I785" s="296"/>
      <c r="J785" s="650"/>
      <c r="K785" s="650"/>
      <c r="L785" s="650"/>
      <c r="M785" s="650"/>
      <c r="N785" s="650"/>
    </row>
    <row r="786" spans="3:14">
      <c r="C786" s="1146"/>
      <c r="D786" s="1146"/>
      <c r="E786" s="1146"/>
      <c r="F786" s="1146"/>
      <c r="G786" s="1146"/>
      <c r="I786" s="296"/>
      <c r="J786" s="650"/>
      <c r="K786" s="650"/>
      <c r="L786" s="650"/>
      <c r="M786" s="650"/>
      <c r="N786" s="650"/>
    </row>
    <row r="787" spans="3:14">
      <c r="C787" s="1146"/>
      <c r="D787" s="1146"/>
      <c r="E787" s="1146"/>
      <c r="F787" s="1146"/>
      <c r="G787" s="1146"/>
      <c r="I787" s="296"/>
      <c r="J787" s="650"/>
      <c r="K787" s="650"/>
      <c r="L787" s="650"/>
      <c r="M787" s="650"/>
      <c r="N787" s="650"/>
    </row>
    <row r="788" spans="3:14">
      <c r="C788" s="1146"/>
      <c r="D788" s="1146"/>
      <c r="E788" s="1146"/>
      <c r="F788" s="1146"/>
      <c r="G788" s="1146"/>
      <c r="I788" s="296"/>
      <c r="J788" s="650"/>
      <c r="K788" s="650"/>
      <c r="L788" s="650"/>
      <c r="M788" s="650"/>
      <c r="N788" s="650"/>
    </row>
    <row r="789" spans="3:14">
      <c r="C789" s="1146"/>
      <c r="D789" s="1146"/>
      <c r="E789" s="1146"/>
      <c r="F789" s="1146"/>
      <c r="G789" s="1146"/>
      <c r="I789" s="296"/>
      <c r="J789" s="650"/>
      <c r="K789" s="650"/>
      <c r="L789" s="650"/>
      <c r="M789" s="650"/>
      <c r="N789" s="650"/>
    </row>
    <row r="790" spans="3:14">
      <c r="C790" s="1146"/>
      <c r="D790" s="1146"/>
      <c r="E790" s="1146"/>
      <c r="F790" s="1146"/>
      <c r="G790" s="1146"/>
      <c r="I790" s="296"/>
      <c r="J790" s="650"/>
      <c r="K790" s="650"/>
      <c r="L790" s="650"/>
      <c r="M790" s="650"/>
      <c r="N790" s="650"/>
    </row>
    <row r="791" spans="3:14">
      <c r="C791" s="1146"/>
      <c r="D791" s="1146"/>
      <c r="E791" s="1146"/>
      <c r="F791" s="1146"/>
      <c r="G791" s="1146"/>
      <c r="I791" s="296"/>
      <c r="J791" s="650"/>
      <c r="K791" s="650"/>
      <c r="L791" s="650"/>
      <c r="M791" s="650"/>
      <c r="N791" s="650"/>
    </row>
    <row r="792" spans="3:14">
      <c r="C792" s="1146"/>
      <c r="D792" s="1146"/>
      <c r="E792" s="1146"/>
      <c r="F792" s="1146"/>
      <c r="G792" s="1146"/>
      <c r="I792" s="296"/>
      <c r="J792" s="650"/>
      <c r="K792" s="650"/>
      <c r="L792" s="650"/>
      <c r="M792" s="650"/>
      <c r="N792" s="650"/>
    </row>
    <row r="793" spans="3:14">
      <c r="C793" s="1146"/>
      <c r="D793" s="1146"/>
      <c r="E793" s="1146"/>
      <c r="F793" s="1146"/>
      <c r="G793" s="1146"/>
      <c r="I793" s="296"/>
      <c r="J793" s="650"/>
      <c r="K793" s="650"/>
      <c r="L793" s="650"/>
      <c r="M793" s="650"/>
      <c r="N793" s="650"/>
    </row>
    <row r="794" spans="3:14">
      <c r="C794" s="1146"/>
      <c r="D794" s="1146"/>
      <c r="E794" s="1146"/>
      <c r="F794" s="1146"/>
      <c r="G794" s="1146"/>
      <c r="I794" s="296"/>
      <c r="J794" s="650"/>
      <c r="K794" s="650"/>
      <c r="L794" s="650"/>
      <c r="M794" s="650"/>
      <c r="N794" s="650"/>
    </row>
    <row r="795" spans="3:14">
      <c r="C795" s="1146"/>
      <c r="D795" s="1146"/>
      <c r="E795" s="1146"/>
      <c r="F795" s="1146"/>
      <c r="G795" s="1146"/>
      <c r="I795" s="296"/>
      <c r="J795" s="650"/>
      <c r="K795" s="650"/>
      <c r="L795" s="650"/>
      <c r="M795" s="650"/>
      <c r="N795" s="650"/>
    </row>
    <row r="796" spans="3:14">
      <c r="C796" s="1146"/>
      <c r="D796" s="1146"/>
      <c r="E796" s="1146"/>
      <c r="F796" s="1146"/>
      <c r="G796" s="1146"/>
      <c r="I796" s="296"/>
      <c r="J796" s="650"/>
      <c r="K796" s="650"/>
      <c r="L796" s="650"/>
      <c r="M796" s="650"/>
      <c r="N796" s="650"/>
    </row>
    <row r="797" spans="3:14">
      <c r="C797" s="1146"/>
      <c r="D797" s="1146"/>
      <c r="E797" s="1146"/>
      <c r="F797" s="1146"/>
      <c r="G797" s="1146"/>
      <c r="I797" s="296"/>
      <c r="J797" s="650"/>
      <c r="K797" s="650"/>
      <c r="L797" s="650"/>
      <c r="M797" s="650"/>
      <c r="N797" s="650"/>
    </row>
    <row r="798" spans="3:14">
      <c r="C798" s="1146"/>
      <c r="D798" s="1146"/>
      <c r="E798" s="1146"/>
      <c r="F798" s="1146"/>
      <c r="G798" s="1146"/>
      <c r="I798" s="296"/>
      <c r="J798" s="650"/>
      <c r="K798" s="650"/>
      <c r="L798" s="650"/>
      <c r="M798" s="650"/>
      <c r="N798" s="650"/>
    </row>
    <row r="799" spans="3:14">
      <c r="C799" s="1146"/>
      <c r="D799" s="1146"/>
      <c r="E799" s="1146"/>
      <c r="F799" s="1146"/>
      <c r="G799" s="1146"/>
      <c r="I799" s="296"/>
      <c r="J799" s="650"/>
      <c r="K799" s="650"/>
      <c r="L799" s="650"/>
      <c r="M799" s="650"/>
      <c r="N799" s="650"/>
    </row>
    <row r="800" spans="3:14">
      <c r="C800" s="1146"/>
      <c r="D800" s="1146"/>
      <c r="E800" s="1146"/>
      <c r="F800" s="1146"/>
      <c r="G800" s="1146"/>
      <c r="I800" s="296"/>
      <c r="J800" s="650"/>
      <c r="K800" s="650"/>
      <c r="L800" s="650"/>
      <c r="M800" s="650"/>
      <c r="N800" s="650"/>
    </row>
    <row r="801" spans="3:14">
      <c r="C801" s="1146"/>
      <c r="D801" s="1146"/>
      <c r="E801" s="1146"/>
      <c r="F801" s="1146"/>
      <c r="G801" s="1146"/>
      <c r="I801" s="296"/>
      <c r="J801" s="650"/>
      <c r="K801" s="650"/>
      <c r="L801" s="650"/>
      <c r="M801" s="650"/>
      <c r="N801" s="650"/>
    </row>
    <row r="802" spans="3:14">
      <c r="C802" s="1146"/>
      <c r="D802" s="1146"/>
      <c r="E802" s="1146"/>
      <c r="F802" s="1146"/>
      <c r="G802" s="1146"/>
      <c r="I802" s="296"/>
      <c r="J802" s="650"/>
      <c r="K802" s="650"/>
      <c r="L802" s="650"/>
      <c r="M802" s="650"/>
      <c r="N802" s="650"/>
    </row>
    <row r="803" spans="3:14">
      <c r="C803" s="1146"/>
      <c r="D803" s="1146"/>
      <c r="E803" s="1146"/>
      <c r="F803" s="1146"/>
      <c r="G803" s="1146"/>
      <c r="I803" s="296"/>
      <c r="J803" s="650"/>
      <c r="K803" s="650"/>
      <c r="L803" s="650"/>
      <c r="M803" s="650"/>
      <c r="N803" s="650"/>
    </row>
    <row r="804" spans="3:14">
      <c r="C804" s="1146"/>
      <c r="D804" s="1146"/>
      <c r="E804" s="1146"/>
      <c r="F804" s="1146"/>
      <c r="G804" s="1146"/>
      <c r="I804" s="296"/>
      <c r="J804" s="650"/>
      <c r="K804" s="650"/>
      <c r="L804" s="650"/>
      <c r="M804" s="650"/>
      <c r="N804" s="650"/>
    </row>
    <row r="805" spans="3:14">
      <c r="C805" s="1146"/>
      <c r="D805" s="1146"/>
      <c r="E805" s="1146"/>
      <c r="F805" s="1146"/>
      <c r="G805" s="1146"/>
      <c r="I805" s="296"/>
      <c r="J805" s="650"/>
      <c r="K805" s="650"/>
      <c r="L805" s="650"/>
      <c r="M805" s="650"/>
      <c r="N805" s="650"/>
    </row>
    <row r="806" spans="3:14">
      <c r="C806" s="1146"/>
      <c r="D806" s="1146"/>
      <c r="E806" s="1146"/>
      <c r="F806" s="1146"/>
      <c r="G806" s="1146"/>
      <c r="I806" s="296"/>
      <c r="J806" s="650"/>
      <c r="K806" s="650"/>
      <c r="L806" s="650"/>
      <c r="M806" s="650"/>
      <c r="N806" s="650"/>
    </row>
    <row r="807" spans="3:14">
      <c r="C807" s="1146"/>
      <c r="D807" s="1146"/>
      <c r="E807" s="1146"/>
      <c r="F807" s="1146"/>
      <c r="G807" s="1146"/>
      <c r="I807" s="296"/>
      <c r="J807" s="650"/>
      <c r="K807" s="650"/>
      <c r="L807" s="650"/>
      <c r="M807" s="650"/>
      <c r="N807" s="650"/>
    </row>
    <row r="808" spans="3:14">
      <c r="C808" s="1146"/>
      <c r="D808" s="1146"/>
      <c r="E808" s="1146"/>
      <c r="F808" s="1146"/>
      <c r="G808" s="1146"/>
      <c r="I808" s="296"/>
      <c r="J808" s="650"/>
      <c r="K808" s="650"/>
      <c r="L808" s="650"/>
      <c r="M808" s="650"/>
      <c r="N808" s="650"/>
    </row>
    <row r="809" spans="3:14">
      <c r="C809" s="1146"/>
      <c r="D809" s="1146"/>
      <c r="E809" s="1146"/>
      <c r="F809" s="1146"/>
      <c r="G809" s="1146"/>
      <c r="I809" s="296"/>
      <c r="J809" s="650"/>
      <c r="K809" s="650"/>
      <c r="L809" s="650"/>
      <c r="M809" s="650"/>
      <c r="N809" s="650"/>
    </row>
    <row r="810" spans="3:14">
      <c r="C810" s="1146"/>
      <c r="D810" s="1146"/>
      <c r="E810" s="1146"/>
      <c r="F810" s="1146"/>
      <c r="G810" s="1146"/>
      <c r="I810" s="296"/>
      <c r="J810" s="650"/>
      <c r="K810" s="650"/>
      <c r="L810" s="650"/>
      <c r="M810" s="650"/>
      <c r="N810" s="650"/>
    </row>
    <row r="811" spans="3:14">
      <c r="C811" s="1146"/>
      <c r="D811" s="1146"/>
      <c r="E811" s="1146"/>
      <c r="F811" s="1146"/>
      <c r="G811" s="1146"/>
      <c r="I811" s="296"/>
      <c r="J811" s="650"/>
      <c r="K811" s="650"/>
      <c r="L811" s="650"/>
      <c r="M811" s="650"/>
      <c r="N811" s="650"/>
    </row>
    <row r="812" spans="3:14">
      <c r="C812" s="1146"/>
      <c r="D812" s="1146"/>
      <c r="E812" s="1146"/>
      <c r="F812" s="1146"/>
      <c r="G812" s="1146"/>
      <c r="I812" s="296"/>
      <c r="J812" s="650"/>
      <c r="K812" s="650"/>
      <c r="L812" s="650"/>
      <c r="M812" s="650"/>
      <c r="N812" s="650"/>
    </row>
    <row r="813" spans="3:14">
      <c r="C813" s="1146"/>
      <c r="D813" s="1146"/>
      <c r="E813" s="1146"/>
      <c r="F813" s="1146"/>
      <c r="G813" s="1146"/>
      <c r="I813" s="296"/>
      <c r="J813" s="650"/>
      <c r="K813" s="650"/>
      <c r="L813" s="650"/>
      <c r="M813" s="650"/>
      <c r="N813" s="650"/>
    </row>
    <row r="814" spans="3:14">
      <c r="C814" s="1146"/>
      <c r="D814" s="1146"/>
      <c r="E814" s="1146"/>
      <c r="F814" s="1146"/>
      <c r="G814" s="1146"/>
      <c r="I814" s="296"/>
      <c r="J814" s="650"/>
      <c r="K814" s="650"/>
      <c r="L814" s="650"/>
      <c r="M814" s="650"/>
      <c r="N814" s="650"/>
    </row>
    <row r="815" spans="3:14">
      <c r="C815" s="1146"/>
      <c r="D815" s="1146"/>
      <c r="E815" s="1146"/>
      <c r="F815" s="1146"/>
      <c r="G815" s="1146"/>
      <c r="I815" s="296"/>
      <c r="J815" s="650"/>
      <c r="K815" s="650"/>
      <c r="L815" s="650"/>
      <c r="M815" s="650"/>
      <c r="N815" s="650"/>
    </row>
    <row r="816" spans="3:14">
      <c r="C816" s="1146"/>
      <c r="D816" s="1146"/>
      <c r="E816" s="1146"/>
      <c r="F816" s="1146"/>
      <c r="G816" s="1146"/>
      <c r="I816" s="296"/>
      <c r="J816" s="650"/>
      <c r="K816" s="650"/>
      <c r="L816" s="650"/>
      <c r="M816" s="650"/>
      <c r="N816" s="650"/>
    </row>
    <row r="817" spans="3:14">
      <c r="C817" s="1146"/>
      <c r="D817" s="1146"/>
      <c r="E817" s="1146"/>
      <c r="F817" s="1146"/>
      <c r="G817" s="1146"/>
      <c r="I817" s="296"/>
      <c r="J817" s="650"/>
      <c r="K817" s="650"/>
      <c r="L817" s="650"/>
      <c r="M817" s="650"/>
      <c r="N817" s="650"/>
    </row>
    <row r="818" spans="3:14">
      <c r="C818" s="1146"/>
      <c r="D818" s="1146"/>
      <c r="E818" s="1146"/>
      <c r="F818" s="1146"/>
      <c r="G818" s="1146"/>
      <c r="I818" s="296"/>
      <c r="J818" s="650"/>
      <c r="K818" s="650"/>
      <c r="L818" s="650"/>
      <c r="M818" s="650"/>
      <c r="N818" s="650"/>
    </row>
    <row r="819" spans="3:14">
      <c r="C819" s="1146"/>
      <c r="D819" s="1146"/>
      <c r="E819" s="1146"/>
      <c r="F819" s="1146"/>
      <c r="G819" s="1146"/>
      <c r="I819" s="296"/>
      <c r="J819" s="650"/>
      <c r="K819" s="650"/>
      <c r="L819" s="650"/>
      <c r="M819" s="650"/>
      <c r="N819" s="650"/>
    </row>
    <row r="820" spans="3:14">
      <c r="C820" s="1146"/>
      <c r="D820" s="1146"/>
      <c r="E820" s="1146"/>
      <c r="F820" s="1146"/>
      <c r="G820" s="1146"/>
      <c r="I820" s="296"/>
      <c r="J820" s="650"/>
      <c r="K820" s="650"/>
      <c r="L820" s="650"/>
      <c r="M820" s="650"/>
      <c r="N820" s="650"/>
    </row>
    <row r="821" spans="3:14">
      <c r="C821" s="1146"/>
      <c r="D821" s="1146"/>
      <c r="E821" s="1146"/>
      <c r="F821" s="1146"/>
      <c r="G821" s="1146"/>
      <c r="I821" s="296"/>
      <c r="J821" s="650"/>
      <c r="K821" s="650"/>
      <c r="L821" s="650"/>
      <c r="M821" s="650"/>
      <c r="N821" s="650"/>
    </row>
    <row r="822" spans="3:14">
      <c r="C822" s="1146"/>
      <c r="D822" s="1146"/>
      <c r="E822" s="1146"/>
      <c r="F822" s="1146"/>
      <c r="G822" s="1146"/>
      <c r="I822" s="296"/>
      <c r="J822" s="650"/>
      <c r="K822" s="650"/>
      <c r="L822" s="650"/>
      <c r="M822" s="650"/>
      <c r="N822" s="650"/>
    </row>
    <row r="823" spans="3:14">
      <c r="C823" s="1146"/>
      <c r="D823" s="1146"/>
      <c r="E823" s="1146"/>
      <c r="F823" s="1146"/>
      <c r="G823" s="1146"/>
      <c r="I823" s="296"/>
      <c r="J823" s="650"/>
      <c r="K823" s="650"/>
      <c r="L823" s="650"/>
      <c r="M823" s="650"/>
      <c r="N823" s="650"/>
    </row>
    <row r="824" spans="3:14">
      <c r="C824" s="1146"/>
      <c r="D824" s="1146"/>
      <c r="E824" s="1146"/>
      <c r="F824" s="1146"/>
      <c r="G824" s="1146"/>
      <c r="I824" s="296"/>
      <c r="J824" s="650"/>
      <c r="K824" s="650"/>
      <c r="L824" s="650"/>
      <c r="M824" s="650"/>
      <c r="N824" s="650"/>
    </row>
    <row r="825" spans="3:14">
      <c r="C825" s="1146"/>
      <c r="D825" s="1146"/>
      <c r="E825" s="1146"/>
      <c r="F825" s="1146"/>
      <c r="G825" s="1146"/>
      <c r="I825" s="296"/>
      <c r="J825" s="650"/>
      <c r="K825" s="650"/>
      <c r="L825" s="650"/>
      <c r="M825" s="650"/>
      <c r="N825" s="650"/>
    </row>
    <row r="826" spans="3:14">
      <c r="C826" s="1146"/>
      <c r="D826" s="1146"/>
      <c r="E826" s="1146"/>
      <c r="F826" s="1146"/>
      <c r="G826" s="1146"/>
      <c r="I826" s="296"/>
      <c r="J826" s="650"/>
      <c r="K826" s="650"/>
      <c r="L826" s="650"/>
      <c r="M826" s="650"/>
      <c r="N826" s="650"/>
    </row>
    <row r="827" spans="3:14">
      <c r="C827" s="1146"/>
      <c r="D827" s="1146"/>
      <c r="E827" s="1146"/>
      <c r="F827" s="1146"/>
      <c r="G827" s="1146"/>
      <c r="I827" s="296"/>
      <c r="J827" s="650"/>
      <c r="K827" s="650"/>
      <c r="L827" s="650"/>
      <c r="M827" s="650"/>
      <c r="N827" s="650"/>
    </row>
    <row r="828" spans="3:14">
      <c r="C828" s="1146"/>
      <c r="D828" s="1146"/>
      <c r="E828" s="1146"/>
      <c r="F828" s="1146"/>
      <c r="G828" s="1146"/>
      <c r="I828" s="296"/>
      <c r="J828" s="650"/>
      <c r="K828" s="650"/>
      <c r="L828" s="650"/>
      <c r="M828" s="650"/>
      <c r="N828" s="650"/>
    </row>
    <row r="829" spans="3:14">
      <c r="C829" s="1146"/>
      <c r="D829" s="1146"/>
      <c r="E829" s="1146"/>
      <c r="F829" s="1146"/>
      <c r="G829" s="1146"/>
      <c r="I829" s="296"/>
      <c r="J829" s="650"/>
      <c r="K829" s="650"/>
      <c r="L829" s="650"/>
      <c r="M829" s="650"/>
      <c r="N829" s="650"/>
    </row>
    <row r="830" spans="3:14">
      <c r="C830" s="1146"/>
      <c r="D830" s="1146"/>
      <c r="E830" s="1146"/>
      <c r="F830" s="1146"/>
      <c r="G830" s="1146"/>
      <c r="I830" s="296"/>
      <c r="J830" s="650"/>
      <c r="K830" s="650"/>
      <c r="L830" s="650"/>
      <c r="M830" s="650"/>
      <c r="N830" s="650"/>
    </row>
    <row r="831" spans="3:14">
      <c r="C831" s="1146"/>
      <c r="D831" s="1146"/>
      <c r="E831" s="1146"/>
      <c r="F831" s="1146"/>
      <c r="G831" s="1146"/>
      <c r="I831" s="296"/>
      <c r="J831" s="650"/>
      <c r="K831" s="650"/>
      <c r="L831" s="650"/>
      <c r="M831" s="650"/>
      <c r="N831" s="650"/>
    </row>
    <row r="832" spans="3:14">
      <c r="C832" s="1146"/>
      <c r="D832" s="1146"/>
      <c r="E832" s="1146"/>
      <c r="F832" s="1146"/>
      <c r="G832" s="1146"/>
      <c r="I832" s="296"/>
      <c r="J832" s="650"/>
      <c r="K832" s="650"/>
      <c r="L832" s="650"/>
      <c r="M832" s="650"/>
      <c r="N832" s="650"/>
    </row>
    <row r="833" spans="3:14">
      <c r="C833" s="1146"/>
      <c r="D833" s="1146"/>
      <c r="E833" s="1146"/>
      <c r="F833" s="1146"/>
      <c r="G833" s="1146"/>
      <c r="I833" s="296"/>
      <c r="J833" s="650"/>
      <c r="K833" s="650"/>
      <c r="L833" s="650"/>
      <c r="M833" s="650"/>
      <c r="N833" s="650"/>
    </row>
    <row r="834" spans="3:14">
      <c r="C834" s="1146"/>
      <c r="D834" s="1146"/>
      <c r="E834" s="1146"/>
      <c r="F834" s="1146"/>
      <c r="G834" s="1146"/>
      <c r="I834" s="296"/>
      <c r="J834" s="650"/>
      <c r="K834" s="650"/>
      <c r="L834" s="650"/>
      <c r="M834" s="650"/>
      <c r="N834" s="650"/>
    </row>
    <row r="835" spans="3:14">
      <c r="C835" s="1146"/>
      <c r="D835" s="1146"/>
      <c r="E835" s="1146"/>
      <c r="F835" s="1146"/>
      <c r="G835" s="1146"/>
      <c r="I835" s="296"/>
      <c r="J835" s="650"/>
      <c r="K835" s="650"/>
      <c r="L835" s="650"/>
      <c r="M835" s="650"/>
      <c r="N835" s="650"/>
    </row>
    <row r="836" spans="3:14">
      <c r="C836" s="1146"/>
      <c r="D836" s="1146"/>
      <c r="E836" s="1146"/>
      <c r="F836" s="1146"/>
      <c r="G836" s="1146"/>
      <c r="I836" s="296"/>
      <c r="J836" s="650"/>
      <c r="K836" s="650"/>
      <c r="L836" s="650"/>
      <c r="M836" s="650"/>
      <c r="N836" s="650"/>
    </row>
    <row r="837" spans="3:14">
      <c r="C837" s="1146"/>
      <c r="D837" s="1146"/>
      <c r="E837" s="1146"/>
      <c r="F837" s="1146"/>
      <c r="G837" s="1146"/>
      <c r="I837" s="296"/>
      <c r="J837" s="650"/>
      <c r="K837" s="650"/>
      <c r="L837" s="650"/>
      <c r="M837" s="650"/>
      <c r="N837" s="650"/>
    </row>
    <row r="838" spans="3:14">
      <c r="C838" s="1146"/>
      <c r="D838" s="1146"/>
      <c r="E838" s="1146"/>
      <c r="F838" s="1146"/>
      <c r="G838" s="1146"/>
      <c r="I838" s="296"/>
      <c r="J838" s="650"/>
      <c r="K838" s="650"/>
      <c r="L838" s="650"/>
      <c r="M838" s="650"/>
      <c r="N838" s="650"/>
    </row>
    <row r="839" spans="3:14">
      <c r="C839" s="1146"/>
      <c r="D839" s="1146"/>
      <c r="E839" s="1146"/>
      <c r="F839" s="1146"/>
      <c r="G839" s="1146"/>
      <c r="I839" s="296"/>
      <c r="J839" s="650"/>
      <c r="K839" s="650"/>
      <c r="L839" s="650"/>
      <c r="M839" s="650"/>
      <c r="N839" s="650"/>
    </row>
    <row r="840" spans="3:14">
      <c r="C840" s="1146"/>
      <c r="D840" s="1146"/>
      <c r="E840" s="1146"/>
      <c r="F840" s="1146"/>
      <c r="G840" s="1146"/>
      <c r="I840" s="296"/>
      <c r="J840" s="650"/>
      <c r="K840" s="650"/>
      <c r="L840" s="650"/>
      <c r="M840" s="650"/>
      <c r="N840" s="650"/>
    </row>
    <row r="841" spans="3:14">
      <c r="C841" s="1146"/>
      <c r="D841" s="1146"/>
      <c r="E841" s="1146"/>
      <c r="F841" s="1146"/>
      <c r="G841" s="1146"/>
      <c r="I841" s="296"/>
      <c r="J841" s="650"/>
      <c r="K841" s="650"/>
      <c r="L841" s="650"/>
      <c r="M841" s="650"/>
      <c r="N841" s="650"/>
    </row>
    <row r="842" spans="3:14">
      <c r="C842" s="1146"/>
      <c r="D842" s="1146"/>
      <c r="E842" s="1146"/>
      <c r="F842" s="1146"/>
      <c r="G842" s="1146"/>
      <c r="I842" s="296"/>
      <c r="J842" s="650"/>
      <c r="K842" s="650"/>
      <c r="L842" s="650"/>
      <c r="M842" s="650"/>
      <c r="N842" s="650"/>
    </row>
    <row r="843" spans="3:14">
      <c r="C843" s="1146"/>
      <c r="D843" s="1146"/>
      <c r="E843" s="1146"/>
      <c r="F843" s="1146"/>
      <c r="G843" s="1146"/>
      <c r="I843" s="296"/>
      <c r="J843" s="650"/>
      <c r="K843" s="650"/>
      <c r="L843" s="650"/>
      <c r="M843" s="650"/>
      <c r="N843" s="650"/>
    </row>
    <row r="844" spans="3:14">
      <c r="C844" s="1146"/>
      <c r="D844" s="1146"/>
      <c r="E844" s="1146"/>
      <c r="F844" s="1146"/>
      <c r="G844" s="1146"/>
      <c r="I844" s="296"/>
      <c r="J844" s="650"/>
      <c r="K844" s="650"/>
      <c r="L844" s="650"/>
      <c r="M844" s="650"/>
      <c r="N844" s="650"/>
    </row>
    <row r="845" spans="3:14">
      <c r="C845" s="1146"/>
      <c r="D845" s="1146"/>
      <c r="E845" s="1146"/>
      <c r="F845" s="1146"/>
      <c r="G845" s="1146"/>
      <c r="I845" s="296"/>
      <c r="J845" s="650"/>
      <c r="K845" s="650"/>
      <c r="L845" s="650"/>
      <c r="M845" s="650"/>
      <c r="N845" s="650"/>
    </row>
    <row r="846" spans="3:14">
      <c r="C846" s="1146"/>
      <c r="D846" s="1146"/>
      <c r="E846" s="1146"/>
      <c r="F846" s="1146"/>
      <c r="G846" s="1146"/>
      <c r="I846" s="296"/>
      <c r="J846" s="650"/>
      <c r="K846" s="650"/>
      <c r="L846" s="650"/>
      <c r="M846" s="650"/>
      <c r="N846" s="650"/>
    </row>
    <row r="847" spans="3:14">
      <c r="C847" s="1146"/>
      <c r="D847" s="1146"/>
      <c r="E847" s="1146"/>
      <c r="F847" s="1146"/>
      <c r="G847" s="1146"/>
      <c r="I847" s="296"/>
      <c r="J847" s="650"/>
      <c r="K847" s="650"/>
      <c r="L847" s="650"/>
      <c r="M847" s="650"/>
      <c r="N847" s="650"/>
    </row>
    <row r="848" spans="3:14">
      <c r="C848" s="1146"/>
      <c r="D848" s="1146"/>
      <c r="E848" s="1146"/>
      <c r="F848" s="1146"/>
      <c r="G848" s="1146"/>
      <c r="I848" s="296"/>
      <c r="J848" s="650"/>
      <c r="K848" s="650"/>
      <c r="L848" s="650"/>
      <c r="M848" s="650"/>
      <c r="N848" s="650"/>
    </row>
    <row r="849" spans="3:14">
      <c r="C849" s="1146"/>
      <c r="D849" s="1146"/>
      <c r="E849" s="1146"/>
      <c r="F849" s="1146"/>
      <c r="G849" s="1146"/>
      <c r="I849" s="296"/>
      <c r="J849" s="650"/>
      <c r="K849" s="650"/>
      <c r="L849" s="650"/>
      <c r="M849" s="650"/>
      <c r="N849" s="650"/>
    </row>
    <row r="850" spans="3:14">
      <c r="C850" s="1146"/>
      <c r="D850" s="1146"/>
      <c r="E850" s="1146"/>
      <c r="F850" s="1146"/>
      <c r="G850" s="1146"/>
      <c r="I850" s="296"/>
      <c r="J850" s="650"/>
      <c r="K850" s="650"/>
      <c r="L850" s="650"/>
      <c r="M850" s="650"/>
      <c r="N850" s="650"/>
    </row>
    <row r="851" spans="3:14">
      <c r="C851" s="1146"/>
      <c r="D851" s="1146"/>
      <c r="E851" s="1146"/>
      <c r="F851" s="1146"/>
      <c r="G851" s="1146"/>
      <c r="I851" s="296"/>
      <c r="J851" s="650"/>
      <c r="K851" s="650"/>
      <c r="L851" s="650"/>
      <c r="M851" s="650"/>
      <c r="N851" s="650"/>
    </row>
    <row r="852" spans="3:14">
      <c r="C852" s="1146"/>
      <c r="D852" s="1146"/>
      <c r="E852" s="1146"/>
      <c r="F852" s="1146"/>
      <c r="G852" s="1146"/>
      <c r="I852" s="296"/>
      <c r="J852" s="650"/>
      <c r="K852" s="650"/>
      <c r="L852" s="650"/>
      <c r="M852" s="650"/>
      <c r="N852" s="650"/>
    </row>
    <row r="853" spans="3:14">
      <c r="C853" s="1146"/>
      <c r="D853" s="1146"/>
      <c r="E853" s="1146"/>
      <c r="F853" s="1146"/>
      <c r="G853" s="1146"/>
      <c r="I853" s="296"/>
      <c r="J853" s="650"/>
      <c r="K853" s="650"/>
      <c r="L853" s="650"/>
      <c r="M853" s="650"/>
      <c r="N853" s="650"/>
    </row>
    <row r="854" spans="3:14">
      <c r="C854" s="1146"/>
      <c r="D854" s="1146"/>
      <c r="E854" s="1146"/>
      <c r="F854" s="1146"/>
      <c r="G854" s="1146"/>
      <c r="I854" s="296"/>
      <c r="J854" s="650"/>
      <c r="K854" s="650"/>
      <c r="L854" s="650"/>
      <c r="M854" s="650"/>
      <c r="N854" s="650"/>
    </row>
    <row r="855" spans="3:14">
      <c r="C855" s="1146"/>
      <c r="D855" s="1146"/>
      <c r="E855" s="1146"/>
      <c r="F855" s="1146"/>
      <c r="G855" s="1146"/>
      <c r="I855" s="296"/>
      <c r="J855" s="650"/>
      <c r="K855" s="650"/>
      <c r="L855" s="650"/>
      <c r="M855" s="650"/>
      <c r="N855" s="650"/>
    </row>
    <row r="856" spans="3:14">
      <c r="C856" s="1146"/>
      <c r="D856" s="1146"/>
      <c r="E856" s="1146"/>
      <c r="F856" s="1146"/>
      <c r="G856" s="1146"/>
      <c r="I856" s="296"/>
      <c r="J856" s="650"/>
      <c r="K856" s="650"/>
      <c r="L856" s="650"/>
      <c r="M856" s="650"/>
      <c r="N856" s="650"/>
    </row>
    <row r="857" spans="3:14">
      <c r="C857" s="1146"/>
      <c r="D857" s="1146"/>
      <c r="E857" s="1146"/>
      <c r="F857" s="1146"/>
      <c r="G857" s="1146"/>
      <c r="I857" s="296"/>
      <c r="J857" s="650"/>
      <c r="K857" s="650"/>
      <c r="L857" s="650"/>
      <c r="M857" s="650"/>
      <c r="N857" s="650"/>
    </row>
    <row r="858" spans="3:14">
      <c r="C858" s="1146"/>
      <c r="D858" s="1146"/>
      <c r="E858" s="1146"/>
      <c r="F858" s="1146"/>
      <c r="G858" s="1146"/>
      <c r="I858" s="296"/>
      <c r="J858" s="650"/>
      <c r="K858" s="650"/>
      <c r="L858" s="650"/>
      <c r="M858" s="650"/>
      <c r="N858" s="650"/>
    </row>
    <row r="859" spans="3:14">
      <c r="C859" s="1146"/>
      <c r="D859" s="1146"/>
      <c r="E859" s="1146"/>
      <c r="F859" s="1146"/>
      <c r="G859" s="1146"/>
      <c r="I859" s="296"/>
      <c r="J859" s="650"/>
      <c r="K859" s="650"/>
      <c r="L859" s="650"/>
      <c r="M859" s="650"/>
      <c r="N859" s="650"/>
    </row>
    <row r="860" spans="3:14">
      <c r="C860" s="1146"/>
      <c r="D860" s="1146"/>
      <c r="E860" s="1146"/>
      <c r="F860" s="1146"/>
      <c r="G860" s="1146"/>
      <c r="I860" s="296"/>
      <c r="J860" s="650"/>
      <c r="K860" s="650"/>
      <c r="L860" s="650"/>
      <c r="M860" s="650"/>
      <c r="N860" s="650"/>
    </row>
    <row r="861" spans="3:14">
      <c r="C861" s="1146"/>
      <c r="D861" s="1146"/>
      <c r="E861" s="1146"/>
      <c r="F861" s="1146"/>
      <c r="G861" s="1146"/>
      <c r="I861" s="296"/>
      <c r="J861" s="650"/>
      <c r="K861" s="650"/>
      <c r="L861" s="650"/>
      <c r="M861" s="650"/>
      <c r="N861" s="650"/>
    </row>
    <row r="862" spans="3:14">
      <c r="C862" s="1146"/>
      <c r="D862" s="1146"/>
      <c r="E862" s="1146"/>
      <c r="F862" s="1146"/>
      <c r="G862" s="1146"/>
      <c r="I862" s="296"/>
      <c r="J862" s="650"/>
      <c r="K862" s="650"/>
      <c r="L862" s="650"/>
      <c r="M862" s="650"/>
      <c r="N862" s="650"/>
    </row>
    <row r="863" spans="3:14">
      <c r="C863" s="1146"/>
      <c r="D863" s="1146"/>
      <c r="E863" s="1146"/>
      <c r="F863" s="1146"/>
      <c r="G863" s="1146"/>
      <c r="I863" s="296"/>
      <c r="J863" s="650"/>
      <c r="K863" s="650"/>
      <c r="L863" s="650"/>
      <c r="M863" s="650"/>
      <c r="N863" s="650"/>
    </row>
    <row r="864" spans="3:14">
      <c r="C864" s="1146"/>
      <c r="D864" s="1146"/>
      <c r="E864" s="1146"/>
      <c r="F864" s="1146"/>
      <c r="G864" s="1146"/>
      <c r="I864" s="296"/>
      <c r="J864" s="650"/>
      <c r="K864" s="650"/>
      <c r="L864" s="650"/>
      <c r="M864" s="650"/>
      <c r="N864" s="650"/>
    </row>
    <row r="865" spans="3:14">
      <c r="C865" s="1146"/>
      <c r="D865" s="1146"/>
      <c r="E865" s="1146"/>
      <c r="F865" s="1146"/>
      <c r="G865" s="1146"/>
      <c r="I865" s="296"/>
      <c r="J865" s="650"/>
      <c r="K865" s="650"/>
      <c r="L865" s="650"/>
      <c r="M865" s="650"/>
      <c r="N865" s="650"/>
    </row>
    <row r="866" spans="3:14">
      <c r="C866" s="1146"/>
      <c r="D866" s="1146"/>
      <c r="E866" s="1146"/>
      <c r="F866" s="1146"/>
      <c r="G866" s="1146"/>
      <c r="I866" s="296"/>
      <c r="J866" s="650"/>
      <c r="K866" s="650"/>
      <c r="L866" s="650"/>
      <c r="M866" s="650"/>
      <c r="N866" s="650"/>
    </row>
    <row r="867" spans="3:14">
      <c r="C867" s="1146"/>
      <c r="D867" s="1146"/>
      <c r="E867" s="1146"/>
      <c r="F867" s="1146"/>
      <c r="G867" s="1146"/>
      <c r="I867" s="296"/>
      <c r="J867" s="650"/>
      <c r="K867" s="650"/>
      <c r="L867" s="650"/>
      <c r="M867" s="650"/>
      <c r="N867" s="650"/>
    </row>
    <row r="868" spans="3:14">
      <c r="C868" s="1146"/>
      <c r="D868" s="1146"/>
      <c r="E868" s="1146"/>
      <c r="F868" s="1146"/>
      <c r="G868" s="1146"/>
      <c r="I868" s="296"/>
      <c r="J868" s="650"/>
      <c r="K868" s="650"/>
      <c r="L868" s="650"/>
      <c r="M868" s="650"/>
      <c r="N868" s="650"/>
    </row>
    <row r="869" spans="3:14">
      <c r="C869" s="1146"/>
      <c r="D869" s="1146"/>
      <c r="E869" s="1146"/>
      <c r="F869" s="1146"/>
      <c r="G869" s="1146"/>
      <c r="I869" s="296"/>
      <c r="J869" s="650"/>
      <c r="K869" s="650"/>
      <c r="L869" s="650"/>
      <c r="M869" s="650"/>
      <c r="N869" s="650"/>
    </row>
    <row r="870" spans="3:14">
      <c r="C870" s="1146"/>
      <c r="D870" s="1146"/>
      <c r="E870" s="1146"/>
      <c r="F870" s="1146"/>
      <c r="G870" s="1146"/>
      <c r="I870" s="296"/>
      <c r="J870" s="650"/>
      <c r="K870" s="650"/>
      <c r="L870" s="650"/>
      <c r="M870" s="650"/>
      <c r="N870" s="650"/>
    </row>
    <row r="871" spans="3:14">
      <c r="C871" s="1146"/>
      <c r="D871" s="1146"/>
      <c r="E871" s="1146"/>
      <c r="F871" s="1146"/>
      <c r="G871" s="1146"/>
      <c r="I871" s="296"/>
      <c r="J871" s="650"/>
      <c r="K871" s="650"/>
      <c r="L871" s="650"/>
      <c r="M871" s="650"/>
      <c r="N871" s="650"/>
    </row>
    <row r="872" spans="3:14">
      <c r="C872" s="1146"/>
      <c r="D872" s="1146"/>
      <c r="E872" s="1146"/>
      <c r="F872" s="1146"/>
      <c r="G872" s="1146"/>
      <c r="I872" s="296"/>
      <c r="J872" s="650"/>
      <c r="K872" s="650"/>
      <c r="L872" s="650"/>
      <c r="M872" s="650"/>
      <c r="N872" s="650"/>
    </row>
    <row r="873" spans="3:14">
      <c r="C873" s="1146"/>
      <c r="D873" s="1146"/>
      <c r="E873" s="1146"/>
      <c r="F873" s="1146"/>
      <c r="G873" s="1146"/>
      <c r="I873" s="296"/>
      <c r="J873" s="650"/>
      <c r="K873" s="650"/>
      <c r="L873" s="650"/>
      <c r="M873" s="650"/>
      <c r="N873" s="650"/>
    </row>
    <row r="874" spans="3:14">
      <c r="C874" s="1146"/>
      <c r="D874" s="1146"/>
      <c r="E874" s="1146"/>
      <c r="F874" s="1146"/>
      <c r="G874" s="1146"/>
      <c r="I874" s="296"/>
      <c r="J874" s="650"/>
      <c r="K874" s="650"/>
      <c r="L874" s="650"/>
      <c r="M874" s="650"/>
      <c r="N874" s="650"/>
    </row>
    <row r="875" spans="3:14">
      <c r="C875" s="1146"/>
      <c r="D875" s="1146"/>
      <c r="E875" s="1146"/>
      <c r="F875" s="1146"/>
      <c r="G875" s="1146"/>
      <c r="I875" s="296"/>
      <c r="J875" s="650"/>
      <c r="K875" s="650"/>
      <c r="L875" s="650"/>
      <c r="M875" s="650"/>
      <c r="N875" s="650"/>
    </row>
    <row r="876" spans="3:14">
      <c r="C876" s="1146"/>
      <c r="D876" s="1146"/>
      <c r="E876" s="1146"/>
      <c r="F876" s="1146"/>
      <c r="G876" s="1146"/>
      <c r="I876" s="296"/>
      <c r="J876" s="650"/>
      <c r="K876" s="650"/>
      <c r="L876" s="650"/>
      <c r="M876" s="650"/>
      <c r="N876" s="650"/>
    </row>
    <row r="877" spans="3:14">
      <c r="C877" s="1146"/>
      <c r="D877" s="1146"/>
      <c r="E877" s="1146"/>
      <c r="F877" s="1146"/>
      <c r="G877" s="1146"/>
      <c r="I877" s="296"/>
      <c r="J877" s="650"/>
      <c r="K877" s="650"/>
      <c r="L877" s="650"/>
      <c r="M877" s="650"/>
      <c r="N877" s="650"/>
    </row>
    <row r="878" spans="3:14">
      <c r="C878" s="1146"/>
      <c r="D878" s="1146"/>
      <c r="E878" s="1146"/>
      <c r="F878" s="1146"/>
      <c r="G878" s="1146"/>
      <c r="I878" s="296"/>
      <c r="J878" s="650"/>
      <c r="K878" s="650"/>
      <c r="L878" s="650"/>
      <c r="M878" s="650"/>
      <c r="N878" s="650"/>
    </row>
    <row r="879" spans="3:14">
      <c r="C879" s="1146"/>
      <c r="D879" s="1146"/>
      <c r="E879" s="1146"/>
      <c r="F879" s="1146"/>
      <c r="G879" s="1146"/>
      <c r="I879" s="296"/>
      <c r="J879" s="650"/>
      <c r="K879" s="650"/>
      <c r="L879" s="650"/>
      <c r="M879" s="650"/>
      <c r="N879" s="650"/>
    </row>
    <row r="880" spans="3:14">
      <c r="C880" s="1146"/>
      <c r="D880" s="1146"/>
      <c r="E880" s="1146"/>
      <c r="F880" s="1146"/>
      <c r="G880" s="1146"/>
      <c r="I880" s="296"/>
      <c r="J880" s="650"/>
      <c r="K880" s="650"/>
      <c r="L880" s="650"/>
      <c r="M880" s="650"/>
      <c r="N880" s="650"/>
    </row>
    <row r="881" spans="3:14">
      <c r="C881" s="1146"/>
      <c r="D881" s="1146"/>
      <c r="E881" s="1146"/>
      <c r="F881" s="1146"/>
      <c r="G881" s="1146"/>
      <c r="I881" s="296"/>
      <c r="J881" s="650"/>
      <c r="K881" s="650"/>
      <c r="L881" s="650"/>
      <c r="M881" s="650"/>
      <c r="N881" s="650"/>
    </row>
    <row r="882" spans="3:14">
      <c r="C882" s="1146"/>
      <c r="D882" s="1146"/>
      <c r="E882" s="1146"/>
      <c r="F882" s="1146"/>
      <c r="G882" s="1146"/>
      <c r="I882" s="296"/>
      <c r="J882" s="650"/>
      <c r="K882" s="650"/>
      <c r="L882" s="650"/>
      <c r="M882" s="650"/>
      <c r="N882" s="650"/>
    </row>
    <row r="883" spans="3:14">
      <c r="C883" s="1146"/>
      <c r="D883" s="1146"/>
      <c r="E883" s="1146"/>
      <c r="F883" s="1146"/>
      <c r="G883" s="1146"/>
      <c r="I883" s="296"/>
      <c r="J883" s="650"/>
      <c r="K883" s="650"/>
      <c r="L883" s="650"/>
      <c r="M883" s="650"/>
      <c r="N883" s="650"/>
    </row>
    <row r="884" spans="3:14">
      <c r="C884" s="1146"/>
      <c r="D884" s="1146"/>
      <c r="E884" s="1146"/>
      <c r="F884" s="1146"/>
      <c r="G884" s="1146"/>
      <c r="I884" s="296"/>
      <c r="J884" s="650"/>
      <c r="K884" s="650"/>
      <c r="L884" s="650"/>
      <c r="M884" s="650"/>
      <c r="N884" s="650"/>
    </row>
    <row r="885" spans="3:14">
      <c r="C885" s="1146"/>
      <c r="D885" s="1146"/>
      <c r="E885" s="1146"/>
      <c r="F885" s="1146"/>
      <c r="G885" s="1146"/>
      <c r="I885" s="296"/>
      <c r="J885" s="650"/>
      <c r="K885" s="650"/>
      <c r="L885" s="650"/>
      <c r="M885" s="650"/>
      <c r="N885" s="650"/>
    </row>
    <row r="886" spans="3:14">
      <c r="C886" s="1146"/>
      <c r="D886" s="1146"/>
      <c r="E886" s="1146"/>
      <c r="F886" s="1146"/>
      <c r="G886" s="1146"/>
      <c r="I886" s="296"/>
      <c r="J886" s="650"/>
      <c r="K886" s="650"/>
      <c r="L886" s="650"/>
      <c r="M886" s="650"/>
      <c r="N886" s="650"/>
    </row>
    <row r="887" spans="3:14">
      <c r="C887" s="1146"/>
      <c r="D887" s="1146"/>
      <c r="E887" s="1146"/>
      <c r="F887" s="1146"/>
      <c r="G887" s="1146"/>
      <c r="I887" s="296"/>
      <c r="J887" s="650"/>
      <c r="K887" s="650"/>
      <c r="L887" s="650"/>
      <c r="M887" s="650"/>
      <c r="N887" s="650"/>
    </row>
    <row r="888" spans="3:14">
      <c r="C888" s="1146"/>
      <c r="D888" s="1146"/>
      <c r="E888" s="1146"/>
      <c r="F888" s="1146"/>
      <c r="G888" s="1146"/>
      <c r="I888" s="296"/>
      <c r="J888" s="650"/>
      <c r="K888" s="650"/>
      <c r="L888" s="650"/>
      <c r="M888" s="650"/>
      <c r="N888" s="650"/>
    </row>
    <row r="889" spans="3:14">
      <c r="C889" s="1146"/>
      <c r="D889" s="1146"/>
      <c r="E889" s="1146"/>
      <c r="F889" s="1146"/>
      <c r="G889" s="1146"/>
      <c r="I889" s="296"/>
      <c r="J889" s="650"/>
      <c r="K889" s="650"/>
      <c r="L889" s="650"/>
      <c r="M889" s="650"/>
      <c r="N889" s="650"/>
    </row>
    <row r="890" spans="3:14">
      <c r="C890" s="1146"/>
      <c r="D890" s="1146"/>
      <c r="E890" s="1146"/>
      <c r="F890" s="1146"/>
      <c r="G890" s="1146"/>
      <c r="I890" s="296"/>
      <c r="J890" s="650"/>
      <c r="K890" s="650"/>
      <c r="L890" s="650"/>
      <c r="M890" s="650"/>
      <c r="N890" s="650"/>
    </row>
    <row r="891" spans="3:14">
      <c r="C891" s="1146"/>
      <c r="D891" s="1146"/>
      <c r="E891" s="1146"/>
      <c r="F891" s="1146"/>
      <c r="G891" s="1146"/>
      <c r="I891" s="296"/>
      <c r="J891" s="650"/>
      <c r="K891" s="650"/>
      <c r="L891" s="650"/>
      <c r="M891" s="650"/>
      <c r="N891" s="650"/>
    </row>
    <row r="892" spans="3:14">
      <c r="C892" s="1146"/>
      <c r="D892" s="1146"/>
      <c r="E892" s="1146"/>
      <c r="F892" s="1146"/>
      <c r="G892" s="1146"/>
      <c r="I892" s="296"/>
      <c r="J892" s="650"/>
      <c r="K892" s="650"/>
      <c r="L892" s="650"/>
      <c r="M892" s="650"/>
      <c r="N892" s="650"/>
    </row>
    <row r="893" spans="3:14">
      <c r="C893" s="1146"/>
      <c r="D893" s="1146"/>
      <c r="E893" s="1146"/>
      <c r="F893" s="1146"/>
      <c r="G893" s="1146"/>
      <c r="I893" s="296"/>
      <c r="J893" s="650"/>
      <c r="K893" s="650"/>
      <c r="L893" s="650"/>
      <c r="M893" s="650"/>
      <c r="N893" s="650"/>
    </row>
    <row r="894" spans="3:14">
      <c r="C894" s="1146"/>
      <c r="D894" s="1146"/>
      <c r="E894" s="1146"/>
      <c r="F894" s="1146"/>
      <c r="G894" s="1146"/>
      <c r="I894" s="296"/>
      <c r="J894" s="650"/>
      <c r="K894" s="650"/>
      <c r="L894" s="650"/>
      <c r="M894" s="650"/>
      <c r="N894" s="650"/>
    </row>
    <row r="895" spans="3:14">
      <c r="C895" s="1146"/>
      <c r="D895" s="1146"/>
      <c r="E895" s="1146"/>
      <c r="F895" s="1146"/>
      <c r="G895" s="1146"/>
      <c r="I895" s="296"/>
      <c r="J895" s="650"/>
      <c r="K895" s="650"/>
      <c r="L895" s="650"/>
      <c r="M895" s="650"/>
      <c r="N895" s="650"/>
    </row>
    <row r="896" spans="3:14">
      <c r="C896" s="1146"/>
      <c r="D896" s="1146"/>
      <c r="E896" s="1146"/>
      <c r="F896" s="1146"/>
      <c r="G896" s="1146"/>
      <c r="I896" s="296"/>
      <c r="J896" s="650"/>
      <c r="K896" s="650"/>
      <c r="L896" s="650"/>
      <c r="M896" s="650"/>
      <c r="N896" s="650"/>
    </row>
    <row r="897" spans="3:14">
      <c r="C897" s="1146"/>
      <c r="D897" s="1146"/>
      <c r="E897" s="1146"/>
      <c r="F897" s="1146"/>
      <c r="G897" s="1146"/>
      <c r="I897" s="296"/>
      <c r="J897" s="650"/>
      <c r="K897" s="650"/>
      <c r="L897" s="650"/>
      <c r="M897" s="650"/>
      <c r="N897" s="650"/>
    </row>
    <row r="898" spans="3:14">
      <c r="C898" s="1146"/>
      <c r="D898" s="1146"/>
      <c r="E898" s="1146"/>
      <c r="F898" s="1146"/>
      <c r="G898" s="1146"/>
      <c r="I898" s="296"/>
      <c r="J898" s="650"/>
      <c r="K898" s="650"/>
      <c r="L898" s="650"/>
      <c r="M898" s="650"/>
      <c r="N898" s="650"/>
    </row>
    <row r="899" spans="3:14">
      <c r="C899" s="1146"/>
      <c r="D899" s="1146"/>
      <c r="E899" s="1146"/>
      <c r="F899" s="1146"/>
      <c r="G899" s="1146"/>
      <c r="I899" s="296"/>
      <c r="J899" s="650"/>
      <c r="K899" s="650"/>
      <c r="L899" s="650"/>
      <c r="M899" s="650"/>
      <c r="N899" s="650"/>
    </row>
    <row r="900" spans="3:14">
      <c r="C900" s="1146"/>
      <c r="D900" s="1146"/>
      <c r="E900" s="1146"/>
      <c r="F900" s="1146"/>
      <c r="G900" s="1146"/>
      <c r="I900" s="296"/>
      <c r="J900" s="650"/>
      <c r="K900" s="650"/>
      <c r="L900" s="650"/>
      <c r="M900" s="650"/>
      <c r="N900" s="650"/>
    </row>
    <row r="901" spans="3:14">
      <c r="C901" s="1146"/>
      <c r="D901" s="1146"/>
      <c r="E901" s="1146"/>
      <c r="F901" s="1146"/>
      <c r="G901" s="1146"/>
      <c r="I901" s="296"/>
      <c r="J901" s="650"/>
      <c r="K901" s="650"/>
      <c r="L901" s="650"/>
      <c r="M901" s="650"/>
      <c r="N901" s="650"/>
    </row>
    <row r="902" spans="3:14">
      <c r="C902" s="1146"/>
      <c r="D902" s="1146"/>
      <c r="E902" s="1146"/>
      <c r="F902" s="1146"/>
      <c r="G902" s="1146"/>
      <c r="I902" s="296"/>
      <c r="J902" s="650"/>
      <c r="K902" s="650"/>
      <c r="L902" s="650"/>
      <c r="M902" s="650"/>
      <c r="N902" s="650"/>
    </row>
    <row r="903" spans="3:14">
      <c r="C903" s="1146"/>
      <c r="D903" s="1146"/>
      <c r="E903" s="1146"/>
      <c r="F903" s="1146"/>
      <c r="G903" s="1146"/>
      <c r="I903" s="296"/>
      <c r="J903" s="650"/>
      <c r="K903" s="650"/>
      <c r="L903" s="650"/>
      <c r="M903" s="650"/>
      <c r="N903" s="650"/>
    </row>
    <row r="904" spans="3:14">
      <c r="C904" s="1146"/>
      <c r="D904" s="1146"/>
      <c r="E904" s="1146"/>
      <c r="F904" s="1146"/>
      <c r="G904" s="1146"/>
      <c r="I904" s="296"/>
      <c r="J904" s="650"/>
      <c r="K904" s="650"/>
      <c r="L904" s="650"/>
      <c r="M904" s="650"/>
      <c r="N904" s="650"/>
    </row>
    <row r="905" spans="3:14">
      <c r="C905" s="1146"/>
      <c r="D905" s="1146"/>
      <c r="E905" s="1146"/>
      <c r="F905" s="1146"/>
      <c r="G905" s="1146"/>
      <c r="I905" s="296"/>
      <c r="J905" s="650"/>
      <c r="K905" s="650"/>
      <c r="L905" s="650"/>
      <c r="M905" s="650"/>
      <c r="N905" s="650"/>
    </row>
    <row r="906" spans="3:14">
      <c r="C906" s="1146"/>
      <c r="D906" s="1146"/>
      <c r="E906" s="1146"/>
      <c r="F906" s="1146"/>
      <c r="G906" s="1146"/>
      <c r="I906" s="296"/>
      <c r="J906" s="650"/>
      <c r="K906" s="650"/>
      <c r="L906" s="650"/>
      <c r="M906" s="650"/>
      <c r="N906" s="650"/>
    </row>
    <row r="907" spans="3:14">
      <c r="C907" s="1146"/>
      <c r="D907" s="1146"/>
      <c r="E907" s="1146"/>
      <c r="F907" s="1146"/>
      <c r="G907" s="1146"/>
      <c r="I907" s="296"/>
      <c r="J907" s="650"/>
      <c r="K907" s="650"/>
      <c r="L907" s="650"/>
      <c r="M907" s="650"/>
      <c r="N907" s="650"/>
    </row>
    <row r="908" spans="3:14">
      <c r="C908" s="1146"/>
      <c r="D908" s="1146"/>
      <c r="E908" s="1146"/>
      <c r="F908" s="1146"/>
      <c r="G908" s="1146"/>
      <c r="I908" s="296"/>
      <c r="J908" s="650"/>
      <c r="K908" s="650"/>
      <c r="L908" s="650"/>
      <c r="M908" s="650"/>
      <c r="N908" s="650"/>
    </row>
    <row r="909" spans="3:14">
      <c r="C909" s="1146"/>
      <c r="D909" s="1146"/>
      <c r="E909" s="1146"/>
      <c r="F909" s="1146"/>
      <c r="G909" s="1146"/>
      <c r="I909" s="296"/>
      <c r="J909" s="650"/>
      <c r="K909" s="650"/>
      <c r="L909" s="650"/>
      <c r="M909" s="650"/>
      <c r="N909" s="650"/>
    </row>
    <row r="910" spans="3:14">
      <c r="C910" s="1146"/>
      <c r="D910" s="1146"/>
      <c r="E910" s="1146"/>
      <c r="F910" s="1146"/>
      <c r="G910" s="1146"/>
      <c r="I910" s="296"/>
      <c r="J910" s="650"/>
      <c r="K910" s="650"/>
      <c r="L910" s="650"/>
      <c r="M910" s="650"/>
      <c r="N910" s="650"/>
    </row>
    <row r="911" spans="3:14">
      <c r="C911" s="1146"/>
      <c r="D911" s="1146"/>
      <c r="E911" s="1146"/>
      <c r="F911" s="1146"/>
      <c r="G911" s="1146"/>
      <c r="I911" s="296"/>
      <c r="J911" s="650"/>
      <c r="K911" s="650"/>
      <c r="L911" s="650"/>
      <c r="M911" s="650"/>
      <c r="N911" s="650"/>
    </row>
    <row r="912" spans="3:14">
      <c r="C912" s="1146"/>
      <c r="D912" s="1146"/>
      <c r="E912" s="1146"/>
      <c r="F912" s="1146"/>
      <c r="G912" s="1146"/>
      <c r="I912" s="296"/>
      <c r="J912" s="650"/>
      <c r="K912" s="650"/>
      <c r="L912" s="650"/>
      <c r="M912" s="650"/>
      <c r="N912" s="650"/>
    </row>
    <row r="913" spans="3:14">
      <c r="C913" s="1146"/>
      <c r="D913" s="1146"/>
      <c r="E913" s="1146"/>
      <c r="F913" s="1146"/>
      <c r="G913" s="1146"/>
      <c r="I913" s="296"/>
      <c r="J913" s="650"/>
      <c r="K913" s="650"/>
      <c r="L913" s="650"/>
      <c r="M913" s="650"/>
      <c r="N913" s="650"/>
    </row>
    <row r="914" spans="3:14">
      <c r="C914" s="1146"/>
      <c r="D914" s="1146"/>
      <c r="E914" s="1146"/>
      <c r="F914" s="1146"/>
      <c r="G914" s="1146"/>
      <c r="I914" s="296"/>
      <c r="J914" s="650"/>
      <c r="K914" s="650"/>
      <c r="L914" s="650"/>
      <c r="M914" s="650"/>
      <c r="N914" s="650"/>
    </row>
    <row r="915" spans="3:14">
      <c r="C915" s="1146"/>
      <c r="D915" s="1146"/>
      <c r="E915" s="1146"/>
      <c r="F915" s="1146"/>
      <c r="G915" s="1146"/>
      <c r="I915" s="296"/>
      <c r="J915" s="650"/>
      <c r="K915" s="650"/>
      <c r="L915" s="650"/>
      <c r="M915" s="650"/>
      <c r="N915" s="650"/>
    </row>
    <row r="916" spans="3:14">
      <c r="C916" s="1146"/>
      <c r="D916" s="1146"/>
      <c r="E916" s="1146"/>
      <c r="F916" s="1146"/>
      <c r="G916" s="1146"/>
      <c r="I916" s="296"/>
      <c r="J916" s="650"/>
      <c r="K916" s="650"/>
      <c r="L916" s="650"/>
      <c r="M916" s="650"/>
      <c r="N916" s="650"/>
    </row>
    <row r="917" spans="3:14">
      <c r="C917" s="1146"/>
      <c r="D917" s="1146"/>
      <c r="E917" s="1146"/>
      <c r="F917" s="1146"/>
      <c r="G917" s="1146"/>
      <c r="I917" s="296"/>
      <c r="J917" s="650"/>
      <c r="K917" s="650"/>
      <c r="L917" s="650"/>
      <c r="M917" s="650"/>
      <c r="N917" s="650"/>
    </row>
    <row r="918" spans="3:14">
      <c r="C918" s="1146"/>
      <c r="D918" s="1146"/>
      <c r="E918" s="1146"/>
      <c r="F918" s="1146"/>
      <c r="G918" s="1146"/>
      <c r="I918" s="296"/>
      <c r="J918" s="650"/>
      <c r="K918" s="650"/>
      <c r="L918" s="650"/>
      <c r="M918" s="650"/>
      <c r="N918" s="650"/>
    </row>
    <row r="919" spans="3:14">
      <c r="C919" s="1146"/>
      <c r="D919" s="1146"/>
      <c r="E919" s="1146"/>
      <c r="F919" s="1146"/>
      <c r="G919" s="1146"/>
      <c r="I919" s="296"/>
      <c r="J919" s="650"/>
      <c r="K919" s="650"/>
      <c r="L919" s="650"/>
      <c r="M919" s="650"/>
      <c r="N919" s="650"/>
    </row>
    <row r="920" spans="3:14">
      <c r="C920" s="1146"/>
      <c r="D920" s="1146"/>
      <c r="E920" s="1146"/>
      <c r="F920" s="1146"/>
      <c r="G920" s="1146"/>
      <c r="I920" s="296"/>
      <c r="J920" s="650"/>
      <c r="K920" s="650"/>
      <c r="L920" s="650"/>
      <c r="M920" s="650"/>
      <c r="N920" s="650"/>
    </row>
    <row r="921" spans="3:14">
      <c r="C921" s="1146"/>
      <c r="D921" s="1146"/>
      <c r="E921" s="1146"/>
      <c r="F921" s="1146"/>
      <c r="G921" s="1146"/>
      <c r="I921" s="296"/>
      <c r="J921" s="650"/>
      <c r="K921" s="650"/>
      <c r="L921" s="650"/>
      <c r="M921" s="650"/>
      <c r="N921" s="650"/>
    </row>
    <row r="922" spans="3:14">
      <c r="C922" s="1146"/>
      <c r="D922" s="1146"/>
      <c r="E922" s="1146"/>
      <c r="F922" s="1146"/>
      <c r="G922" s="1146"/>
      <c r="I922" s="296"/>
      <c r="J922" s="650"/>
      <c r="K922" s="650"/>
      <c r="L922" s="650"/>
      <c r="M922" s="650"/>
      <c r="N922" s="650"/>
    </row>
    <row r="923" spans="3:14">
      <c r="C923" s="1146"/>
      <c r="D923" s="1146"/>
      <c r="E923" s="1146"/>
      <c r="F923" s="1146"/>
      <c r="G923" s="1146"/>
      <c r="I923" s="296"/>
      <c r="J923" s="650"/>
      <c r="K923" s="650"/>
      <c r="L923" s="650"/>
      <c r="M923" s="650"/>
      <c r="N923" s="650"/>
    </row>
    <row r="924" spans="3:14">
      <c r="C924" s="1146"/>
      <c r="D924" s="1146"/>
      <c r="E924" s="1146"/>
      <c r="F924" s="1146"/>
      <c r="G924" s="1146"/>
      <c r="I924" s="296"/>
      <c r="J924" s="650"/>
      <c r="K924" s="650"/>
      <c r="L924" s="650"/>
      <c r="M924" s="650"/>
      <c r="N924" s="650"/>
    </row>
    <row r="925" spans="3:14">
      <c r="C925" s="1146"/>
      <c r="D925" s="1146"/>
      <c r="E925" s="1146"/>
      <c r="F925" s="1146"/>
      <c r="G925" s="1146"/>
      <c r="I925" s="296"/>
      <c r="J925" s="650"/>
      <c r="K925" s="650"/>
      <c r="L925" s="650"/>
      <c r="M925" s="650"/>
      <c r="N925" s="650"/>
    </row>
    <row r="926" spans="3:14">
      <c r="C926" s="1146"/>
      <c r="D926" s="1146"/>
      <c r="E926" s="1146"/>
      <c r="F926" s="1146"/>
      <c r="G926" s="1146"/>
      <c r="I926" s="296"/>
      <c r="J926" s="650"/>
      <c r="K926" s="650"/>
      <c r="L926" s="650"/>
      <c r="M926" s="650"/>
      <c r="N926" s="650"/>
    </row>
    <row r="927" spans="3:14">
      <c r="C927" s="1146"/>
      <c r="D927" s="1146"/>
      <c r="E927" s="1146"/>
      <c r="F927" s="1146"/>
      <c r="G927" s="1146"/>
      <c r="I927" s="296"/>
      <c r="J927" s="650"/>
      <c r="K927" s="650"/>
      <c r="L927" s="650"/>
      <c r="M927" s="650"/>
      <c r="N927" s="650"/>
    </row>
    <row r="928" spans="3:14">
      <c r="C928" s="1146"/>
      <c r="D928" s="1146"/>
      <c r="E928" s="1146"/>
      <c r="F928" s="1146"/>
      <c r="G928" s="1146"/>
      <c r="I928" s="296"/>
      <c r="J928" s="650"/>
      <c r="K928" s="650"/>
      <c r="L928" s="650"/>
      <c r="M928" s="650"/>
      <c r="N928" s="650"/>
    </row>
    <row r="929" spans="3:14">
      <c r="C929" s="1146"/>
      <c r="D929" s="1146"/>
      <c r="E929" s="1146"/>
      <c r="F929" s="1146"/>
      <c r="G929" s="1146"/>
      <c r="I929" s="296"/>
      <c r="J929" s="650"/>
      <c r="K929" s="650"/>
      <c r="L929" s="650"/>
      <c r="M929" s="650"/>
      <c r="N929" s="650"/>
    </row>
    <row r="930" spans="3:14">
      <c r="C930" s="1146"/>
      <c r="D930" s="1146"/>
      <c r="E930" s="1146"/>
      <c r="F930" s="1146"/>
      <c r="G930" s="1146"/>
      <c r="I930" s="296"/>
      <c r="J930" s="650"/>
      <c r="K930" s="650"/>
      <c r="L930" s="650"/>
      <c r="M930" s="650"/>
      <c r="N930" s="650"/>
    </row>
    <row r="931" spans="3:14">
      <c r="C931" s="1146"/>
      <c r="D931" s="1146"/>
      <c r="E931" s="1146"/>
      <c r="F931" s="1146"/>
      <c r="G931" s="1146"/>
      <c r="I931" s="296"/>
      <c r="J931" s="650"/>
      <c r="K931" s="650"/>
      <c r="L931" s="650"/>
      <c r="M931" s="650"/>
      <c r="N931" s="650"/>
    </row>
    <row r="932" spans="3:14">
      <c r="C932" s="1146"/>
      <c r="D932" s="1146"/>
      <c r="E932" s="1146"/>
      <c r="F932" s="1146"/>
      <c r="G932" s="1146"/>
      <c r="I932" s="296"/>
      <c r="J932" s="650"/>
      <c r="K932" s="650"/>
      <c r="L932" s="650"/>
      <c r="M932" s="650"/>
      <c r="N932" s="650"/>
    </row>
    <row r="933" spans="3:14">
      <c r="C933" s="1146"/>
      <c r="D933" s="1146"/>
      <c r="E933" s="1146"/>
      <c r="F933" s="1146"/>
      <c r="G933" s="1146"/>
      <c r="I933" s="296"/>
      <c r="J933" s="650"/>
      <c r="K933" s="650"/>
      <c r="L933" s="650"/>
      <c r="M933" s="650"/>
      <c r="N933" s="650"/>
    </row>
    <row r="934" spans="3:14">
      <c r="C934" s="1146"/>
      <c r="D934" s="1146"/>
      <c r="E934" s="1146"/>
      <c r="F934" s="1146"/>
      <c r="G934" s="1146"/>
      <c r="I934" s="296"/>
      <c r="J934" s="650"/>
      <c r="K934" s="650"/>
      <c r="L934" s="650"/>
      <c r="M934" s="650"/>
      <c r="N934" s="650"/>
    </row>
    <row r="935" spans="3:14">
      <c r="C935" s="1146"/>
      <c r="D935" s="1146"/>
      <c r="E935" s="1146"/>
      <c r="F935" s="1146"/>
      <c r="G935" s="1146"/>
      <c r="I935" s="296"/>
      <c r="J935" s="650"/>
      <c r="K935" s="650"/>
      <c r="L935" s="650"/>
      <c r="M935" s="650"/>
      <c r="N935" s="650"/>
    </row>
    <row r="936" spans="3:14">
      <c r="C936" s="1146"/>
      <c r="D936" s="1146"/>
      <c r="E936" s="1146"/>
      <c r="F936" s="1146"/>
      <c r="G936" s="1146"/>
      <c r="I936" s="296"/>
      <c r="J936" s="650"/>
      <c r="K936" s="650"/>
      <c r="L936" s="650"/>
      <c r="M936" s="650"/>
      <c r="N936" s="650"/>
    </row>
    <row r="937" spans="3:14">
      <c r="C937" s="1146"/>
      <c r="D937" s="1146"/>
      <c r="E937" s="1146"/>
      <c r="F937" s="1146"/>
      <c r="G937" s="1146"/>
      <c r="I937" s="296"/>
      <c r="J937" s="650"/>
      <c r="K937" s="650"/>
      <c r="L937" s="650"/>
      <c r="M937" s="650"/>
      <c r="N937" s="650"/>
    </row>
    <row r="938" spans="3:14">
      <c r="C938" s="1146"/>
      <c r="D938" s="1146"/>
      <c r="E938" s="1146"/>
      <c r="F938" s="1146"/>
      <c r="G938" s="1146"/>
      <c r="I938" s="296"/>
      <c r="J938" s="650"/>
      <c r="K938" s="650"/>
      <c r="L938" s="650"/>
      <c r="M938" s="650"/>
      <c r="N938" s="650"/>
    </row>
    <row r="939" spans="3:14">
      <c r="C939" s="1146"/>
      <c r="D939" s="1146"/>
      <c r="E939" s="1146"/>
      <c r="F939" s="1146"/>
      <c r="G939" s="1146"/>
      <c r="I939" s="296"/>
      <c r="J939" s="650"/>
      <c r="K939" s="650"/>
      <c r="L939" s="650"/>
      <c r="M939" s="650"/>
      <c r="N939" s="650"/>
    </row>
    <row r="940" spans="3:14">
      <c r="C940" s="1146"/>
      <c r="D940" s="1146"/>
      <c r="E940" s="1146"/>
      <c r="F940" s="1146"/>
      <c r="G940" s="1146"/>
      <c r="I940" s="296"/>
      <c r="J940" s="650"/>
      <c r="K940" s="650"/>
      <c r="L940" s="650"/>
      <c r="M940" s="650"/>
      <c r="N940" s="650"/>
    </row>
    <row r="941" spans="3:14">
      <c r="C941" s="1146"/>
      <c r="D941" s="1146"/>
      <c r="E941" s="1146"/>
      <c r="F941" s="1146"/>
      <c r="G941" s="1146"/>
      <c r="I941" s="296"/>
      <c r="J941" s="650"/>
      <c r="K941" s="650"/>
      <c r="L941" s="650"/>
      <c r="M941" s="650"/>
      <c r="N941" s="650"/>
    </row>
    <row r="942" spans="3:14">
      <c r="C942" s="1146"/>
      <c r="D942" s="1146"/>
      <c r="E942" s="1146"/>
      <c r="F942" s="1146"/>
      <c r="G942" s="1146"/>
      <c r="I942" s="296"/>
      <c r="J942" s="650"/>
      <c r="K942" s="650"/>
      <c r="L942" s="650"/>
      <c r="M942" s="650"/>
      <c r="N942" s="650"/>
    </row>
    <row r="943" spans="3:14">
      <c r="C943" s="1146"/>
      <c r="D943" s="1146"/>
      <c r="E943" s="1146"/>
      <c r="F943" s="1146"/>
      <c r="G943" s="1146"/>
      <c r="I943" s="296"/>
      <c r="J943" s="650"/>
      <c r="K943" s="650"/>
      <c r="L943" s="650"/>
      <c r="M943" s="650"/>
      <c r="N943" s="650"/>
    </row>
    <row r="944" spans="3:14">
      <c r="C944" s="1146"/>
      <c r="D944" s="1146"/>
      <c r="E944" s="1146"/>
      <c r="F944" s="1146"/>
      <c r="G944" s="1146"/>
      <c r="I944" s="296"/>
      <c r="J944" s="650"/>
      <c r="K944" s="650"/>
      <c r="L944" s="650"/>
      <c r="M944" s="650"/>
      <c r="N944" s="650"/>
    </row>
    <row r="945" spans="3:14">
      <c r="C945" s="1146"/>
      <c r="D945" s="1146"/>
      <c r="E945" s="1146"/>
      <c r="F945" s="1146"/>
      <c r="G945" s="1146"/>
      <c r="I945" s="296"/>
      <c r="J945" s="650"/>
      <c r="K945" s="650"/>
      <c r="L945" s="650"/>
      <c r="M945" s="650"/>
      <c r="N945" s="650"/>
    </row>
    <row r="946" spans="3:14">
      <c r="C946" s="1146"/>
      <c r="D946" s="1146"/>
      <c r="E946" s="1146"/>
      <c r="F946" s="1146"/>
      <c r="G946" s="1146"/>
      <c r="I946" s="296"/>
      <c r="J946" s="650"/>
      <c r="K946" s="650"/>
      <c r="L946" s="650"/>
      <c r="M946" s="650"/>
      <c r="N946" s="650"/>
    </row>
    <row r="947" spans="3:14">
      <c r="C947" s="1146"/>
      <c r="D947" s="1146"/>
      <c r="E947" s="1146"/>
      <c r="F947" s="1146"/>
      <c r="G947" s="1146"/>
      <c r="I947" s="296"/>
      <c r="J947" s="650"/>
      <c r="K947" s="650"/>
      <c r="L947" s="650"/>
      <c r="M947" s="650"/>
      <c r="N947" s="650"/>
    </row>
    <row r="948" spans="3:14">
      <c r="C948" s="1146"/>
      <c r="D948" s="1146"/>
      <c r="E948" s="1146"/>
      <c r="F948" s="1146"/>
      <c r="G948" s="1146"/>
      <c r="I948" s="296"/>
      <c r="J948" s="650"/>
      <c r="K948" s="650"/>
      <c r="L948" s="650"/>
      <c r="M948" s="650"/>
      <c r="N948" s="650"/>
    </row>
    <row r="949" spans="3:14">
      <c r="C949" s="1146"/>
      <c r="D949" s="1146"/>
      <c r="E949" s="1146"/>
      <c r="F949" s="1146"/>
      <c r="G949" s="1146"/>
      <c r="I949" s="296"/>
      <c r="J949" s="650"/>
      <c r="K949" s="650"/>
      <c r="L949" s="650"/>
      <c r="M949" s="650"/>
      <c r="N949" s="650"/>
    </row>
    <row r="950" spans="3:14">
      <c r="C950" s="1146"/>
      <c r="D950" s="1146"/>
      <c r="E950" s="1146"/>
      <c r="F950" s="1146"/>
      <c r="G950" s="1146"/>
      <c r="I950" s="296"/>
      <c r="J950" s="650"/>
      <c r="K950" s="650"/>
      <c r="L950" s="650"/>
      <c r="M950" s="650"/>
      <c r="N950" s="650"/>
    </row>
    <row r="951" spans="3:14">
      <c r="C951" s="1146"/>
      <c r="D951" s="1146"/>
      <c r="E951" s="1146"/>
      <c r="F951" s="1146"/>
      <c r="G951" s="1146"/>
      <c r="I951" s="296"/>
      <c r="J951" s="650"/>
      <c r="K951" s="650"/>
      <c r="L951" s="650"/>
      <c r="M951" s="650"/>
      <c r="N951" s="650"/>
    </row>
    <row r="952" spans="3:14">
      <c r="C952" s="1146"/>
      <c r="D952" s="1146"/>
      <c r="E952" s="1146"/>
      <c r="F952" s="1146"/>
      <c r="G952" s="1146"/>
      <c r="I952" s="296"/>
      <c r="J952" s="650"/>
      <c r="K952" s="650"/>
      <c r="L952" s="650"/>
      <c r="M952" s="650"/>
      <c r="N952" s="650"/>
    </row>
    <row r="953" spans="3:14">
      <c r="C953" s="1146"/>
      <c r="D953" s="1146"/>
      <c r="E953" s="1146"/>
      <c r="F953" s="1146"/>
      <c r="G953" s="1146"/>
      <c r="I953" s="296"/>
      <c r="J953" s="650"/>
      <c r="K953" s="650"/>
      <c r="L953" s="650"/>
      <c r="M953" s="650"/>
      <c r="N953" s="650"/>
    </row>
    <row r="954" spans="3:14">
      <c r="C954" s="1146"/>
      <c r="D954" s="1146"/>
      <c r="E954" s="1146"/>
      <c r="F954" s="1146"/>
      <c r="G954" s="1146"/>
      <c r="I954" s="296"/>
      <c r="J954" s="650"/>
      <c r="K954" s="650"/>
      <c r="L954" s="650"/>
      <c r="M954" s="650"/>
      <c r="N954" s="650"/>
    </row>
    <row r="955" spans="3:14">
      <c r="C955" s="1146"/>
      <c r="D955" s="1146"/>
      <c r="E955" s="1146"/>
      <c r="F955" s="1146"/>
      <c r="G955" s="1146"/>
      <c r="I955" s="296"/>
      <c r="J955" s="650"/>
      <c r="K955" s="650"/>
      <c r="L955" s="650"/>
      <c r="M955" s="650"/>
      <c r="N955" s="650"/>
    </row>
    <row r="956" spans="3:14">
      <c r="C956" s="1146"/>
      <c r="D956" s="1146"/>
      <c r="E956" s="1146"/>
      <c r="F956" s="1146"/>
      <c r="G956" s="1146"/>
      <c r="I956" s="296"/>
      <c r="J956" s="650"/>
      <c r="K956" s="650"/>
      <c r="L956" s="650"/>
      <c r="M956" s="650"/>
      <c r="N956" s="650"/>
    </row>
    <row r="957" spans="3:14">
      <c r="C957" s="1146"/>
      <c r="D957" s="1146"/>
      <c r="E957" s="1146"/>
      <c r="F957" s="1146"/>
      <c r="G957" s="1146"/>
      <c r="I957" s="296"/>
      <c r="J957" s="650"/>
      <c r="K957" s="650"/>
      <c r="L957" s="650"/>
      <c r="M957" s="650"/>
      <c r="N957" s="650"/>
    </row>
    <row r="958" spans="3:14">
      <c r="C958" s="1146"/>
      <c r="D958" s="1146"/>
      <c r="E958" s="1146"/>
      <c r="F958" s="1146"/>
      <c r="G958" s="1146"/>
      <c r="I958" s="296"/>
      <c r="J958" s="650"/>
      <c r="K958" s="650"/>
      <c r="L958" s="650"/>
      <c r="M958" s="650"/>
      <c r="N958" s="650"/>
    </row>
    <row r="959" spans="3:14">
      <c r="C959" s="1146"/>
      <c r="D959" s="1146"/>
      <c r="E959" s="1146"/>
      <c r="F959" s="1146"/>
      <c r="G959" s="1146"/>
      <c r="I959" s="296"/>
      <c r="J959" s="650"/>
      <c r="K959" s="650"/>
      <c r="L959" s="650"/>
      <c r="M959" s="650"/>
      <c r="N959" s="650"/>
    </row>
    <row r="960" spans="3:14">
      <c r="C960" s="1146"/>
      <c r="D960" s="1146"/>
      <c r="E960" s="1146"/>
      <c r="F960" s="1146"/>
      <c r="G960" s="1146"/>
      <c r="I960" s="296"/>
      <c r="J960" s="650"/>
      <c r="K960" s="650"/>
      <c r="L960" s="650"/>
      <c r="M960" s="650"/>
      <c r="N960" s="650"/>
    </row>
    <row r="961" spans="3:14">
      <c r="C961" s="1146"/>
      <c r="D961" s="1146"/>
      <c r="E961" s="1146"/>
      <c r="F961" s="1146"/>
      <c r="G961" s="1146"/>
      <c r="I961" s="296"/>
      <c r="J961" s="650"/>
      <c r="K961" s="650"/>
      <c r="L961" s="650"/>
      <c r="M961" s="650"/>
      <c r="N961" s="650"/>
    </row>
    <row r="962" spans="3:14">
      <c r="C962" s="1146"/>
      <c r="D962" s="1146"/>
      <c r="E962" s="1146"/>
      <c r="F962" s="1146"/>
      <c r="G962" s="1146"/>
      <c r="I962" s="296"/>
      <c r="J962" s="650"/>
      <c r="K962" s="650"/>
      <c r="L962" s="650"/>
      <c r="M962" s="650"/>
      <c r="N962" s="650"/>
    </row>
    <row r="963" spans="3:14">
      <c r="C963" s="1146"/>
      <c r="D963" s="1146"/>
      <c r="E963" s="1146"/>
      <c r="F963" s="1146"/>
      <c r="G963" s="1146"/>
      <c r="I963" s="296"/>
      <c r="J963" s="650"/>
      <c r="K963" s="650"/>
      <c r="L963" s="650"/>
      <c r="M963" s="650"/>
      <c r="N963" s="650"/>
    </row>
    <row r="964" spans="3:14">
      <c r="C964" s="1146"/>
      <c r="D964" s="1146"/>
      <c r="E964" s="1146"/>
      <c r="F964" s="1146"/>
      <c r="G964" s="1146"/>
      <c r="I964" s="296"/>
      <c r="J964" s="650"/>
      <c r="K964" s="650"/>
      <c r="L964" s="650"/>
      <c r="M964" s="650"/>
      <c r="N964" s="650"/>
    </row>
    <row r="965" spans="3:14">
      <c r="C965" s="1146"/>
      <c r="D965" s="1146"/>
      <c r="E965" s="1146"/>
      <c r="F965" s="1146"/>
      <c r="G965" s="1146"/>
      <c r="I965" s="296"/>
      <c r="J965" s="650"/>
      <c r="K965" s="650"/>
      <c r="L965" s="650"/>
      <c r="M965" s="650"/>
      <c r="N965" s="650"/>
    </row>
    <row r="966" spans="3:14">
      <c r="C966" s="1146"/>
      <c r="D966" s="1146"/>
      <c r="E966" s="1146"/>
      <c r="F966" s="1146"/>
      <c r="G966" s="1146"/>
      <c r="I966" s="296"/>
      <c r="J966" s="650"/>
      <c r="K966" s="650"/>
      <c r="L966" s="650"/>
      <c r="M966" s="650"/>
      <c r="N966" s="650"/>
    </row>
    <row r="967" spans="3:14">
      <c r="C967" s="1146"/>
      <c r="D967" s="1146"/>
      <c r="E967" s="1146"/>
      <c r="F967" s="1146"/>
      <c r="G967" s="1146"/>
      <c r="I967" s="296"/>
      <c r="J967" s="650"/>
      <c r="K967" s="650"/>
      <c r="L967" s="650"/>
      <c r="M967" s="650"/>
      <c r="N967" s="650"/>
    </row>
    <row r="968" spans="3:14">
      <c r="C968" s="1146"/>
      <c r="D968" s="1146"/>
      <c r="E968" s="1146"/>
      <c r="F968" s="1146"/>
      <c r="G968" s="1146"/>
      <c r="I968" s="296"/>
      <c r="J968" s="650"/>
      <c r="K968" s="650"/>
      <c r="L968" s="650"/>
      <c r="M968" s="650"/>
      <c r="N968" s="650"/>
    </row>
    <row r="969" spans="3:14">
      <c r="C969" s="1146"/>
      <c r="D969" s="1146"/>
      <c r="E969" s="1146"/>
      <c r="F969" s="1146"/>
      <c r="G969" s="1146"/>
      <c r="I969" s="296"/>
      <c r="J969" s="650"/>
      <c r="K969" s="650"/>
      <c r="L969" s="650"/>
      <c r="M969" s="650"/>
      <c r="N969" s="650"/>
    </row>
    <row r="970" spans="3:14">
      <c r="C970" s="1146"/>
      <c r="D970" s="1146"/>
      <c r="E970" s="1146"/>
      <c r="F970" s="1146"/>
      <c r="G970" s="1146"/>
      <c r="I970" s="296"/>
      <c r="J970" s="650"/>
      <c r="K970" s="650"/>
      <c r="L970" s="650"/>
      <c r="M970" s="650"/>
      <c r="N970" s="650"/>
    </row>
    <row r="971" spans="3:14">
      <c r="C971" s="1146"/>
      <c r="D971" s="1146"/>
      <c r="E971" s="1146"/>
      <c r="F971" s="1146"/>
      <c r="G971" s="1146"/>
      <c r="I971" s="296"/>
      <c r="J971" s="650"/>
      <c r="K971" s="650"/>
      <c r="L971" s="650"/>
      <c r="M971" s="650"/>
      <c r="N971" s="650"/>
    </row>
    <row r="972" spans="3:14">
      <c r="C972" s="1146"/>
      <c r="D972" s="1146"/>
      <c r="E972" s="1146"/>
      <c r="F972" s="1146"/>
      <c r="G972" s="1146"/>
      <c r="I972" s="296"/>
      <c r="J972" s="650"/>
      <c r="K972" s="650"/>
      <c r="L972" s="650"/>
      <c r="M972" s="650"/>
      <c r="N972" s="650"/>
    </row>
    <row r="973" spans="3:14">
      <c r="C973" s="1146"/>
      <c r="D973" s="1146"/>
      <c r="E973" s="1146"/>
      <c r="F973" s="1146"/>
      <c r="G973" s="1146"/>
      <c r="I973" s="296"/>
      <c r="J973" s="650"/>
      <c r="K973" s="650"/>
      <c r="L973" s="650"/>
      <c r="M973" s="650"/>
      <c r="N973" s="650"/>
    </row>
    <row r="974" spans="3:14">
      <c r="C974" s="1146"/>
      <c r="D974" s="1146"/>
      <c r="E974" s="1146"/>
      <c r="F974" s="1146"/>
      <c r="G974" s="1146"/>
      <c r="I974" s="296"/>
      <c r="J974" s="650"/>
      <c r="K974" s="650"/>
      <c r="L974" s="650"/>
      <c r="M974" s="650"/>
      <c r="N974" s="650"/>
    </row>
    <row r="975" spans="3:14">
      <c r="C975" s="1146"/>
      <c r="D975" s="1146"/>
      <c r="E975" s="1146"/>
      <c r="F975" s="1146"/>
      <c r="G975" s="1146"/>
      <c r="I975" s="296"/>
      <c r="J975" s="650"/>
      <c r="K975" s="650"/>
      <c r="L975" s="650"/>
      <c r="M975" s="650"/>
      <c r="N975" s="650"/>
    </row>
    <row r="976" spans="3:14">
      <c r="C976" s="1146"/>
      <c r="D976" s="1146"/>
      <c r="E976" s="1146"/>
      <c r="F976" s="1146"/>
      <c r="G976" s="1146"/>
      <c r="I976" s="296"/>
      <c r="J976" s="650"/>
      <c r="K976" s="650"/>
      <c r="L976" s="650"/>
      <c r="M976" s="650"/>
      <c r="N976" s="650"/>
    </row>
    <row r="977" spans="3:14">
      <c r="C977" s="1146"/>
      <c r="D977" s="1146"/>
      <c r="E977" s="1146"/>
      <c r="F977" s="1146"/>
      <c r="G977" s="1146"/>
      <c r="I977" s="296"/>
      <c r="J977" s="650"/>
      <c r="K977" s="650"/>
      <c r="L977" s="650"/>
      <c r="M977" s="650"/>
      <c r="N977" s="650"/>
    </row>
    <row r="978" spans="3:14">
      <c r="C978" s="1146"/>
      <c r="D978" s="1146"/>
      <c r="E978" s="1146"/>
      <c r="F978" s="1146"/>
      <c r="G978" s="1146"/>
      <c r="I978" s="296"/>
      <c r="J978" s="650"/>
      <c r="K978" s="650"/>
      <c r="L978" s="650"/>
      <c r="M978" s="650"/>
      <c r="N978" s="650"/>
    </row>
    <row r="979" spans="3:14">
      <c r="C979" s="1146"/>
      <c r="D979" s="1146"/>
      <c r="E979" s="1146"/>
      <c r="F979" s="1146"/>
      <c r="G979" s="1146"/>
      <c r="I979" s="296"/>
      <c r="J979" s="650"/>
      <c r="K979" s="650"/>
      <c r="L979" s="650"/>
      <c r="M979" s="650"/>
      <c r="N979" s="650"/>
    </row>
    <row r="980" spans="3:14">
      <c r="C980" s="1146"/>
      <c r="D980" s="1146"/>
      <c r="E980" s="1146"/>
      <c r="F980" s="1146"/>
      <c r="G980" s="1146"/>
      <c r="I980" s="296"/>
      <c r="J980" s="650"/>
      <c r="K980" s="650"/>
      <c r="L980" s="650"/>
      <c r="M980" s="650"/>
      <c r="N980" s="650"/>
    </row>
    <row r="981" spans="3:14">
      <c r="C981" s="1146"/>
      <c r="D981" s="1146"/>
      <c r="E981" s="1146"/>
      <c r="F981" s="1146"/>
      <c r="G981" s="1146"/>
      <c r="I981" s="296"/>
      <c r="J981" s="650"/>
      <c r="K981" s="650"/>
      <c r="L981" s="650"/>
      <c r="M981" s="650"/>
      <c r="N981" s="650"/>
    </row>
    <row r="982" spans="3:14">
      <c r="C982" s="1146"/>
      <c r="D982" s="1146"/>
      <c r="E982" s="1146"/>
      <c r="F982" s="1146"/>
      <c r="G982" s="1146"/>
      <c r="I982" s="296"/>
      <c r="J982" s="650"/>
      <c r="K982" s="650"/>
      <c r="L982" s="650"/>
      <c r="M982" s="650"/>
      <c r="N982" s="650"/>
    </row>
    <row r="983" spans="3:14">
      <c r="C983" s="1146"/>
      <c r="D983" s="1146"/>
      <c r="E983" s="1146"/>
      <c r="F983" s="1146"/>
      <c r="G983" s="1146"/>
      <c r="I983" s="296"/>
      <c r="J983" s="650"/>
      <c r="K983" s="650"/>
      <c r="L983" s="650"/>
      <c r="M983" s="650"/>
      <c r="N983" s="650"/>
    </row>
    <row r="984" spans="3:14">
      <c r="C984" s="1146"/>
      <c r="D984" s="1146"/>
      <c r="E984" s="1146"/>
      <c r="F984" s="1146"/>
      <c r="G984" s="1146"/>
      <c r="I984" s="296"/>
      <c r="J984" s="650"/>
      <c r="K984" s="650"/>
      <c r="L984" s="650"/>
      <c r="M984" s="650"/>
      <c r="N984" s="650"/>
    </row>
    <row r="985" spans="3:14">
      <c r="C985" s="1146"/>
      <c r="D985" s="1146"/>
      <c r="E985" s="1146"/>
      <c r="F985" s="1146"/>
      <c r="G985" s="1146"/>
      <c r="I985" s="296"/>
      <c r="J985" s="650"/>
      <c r="K985" s="650"/>
      <c r="L985" s="650"/>
      <c r="M985" s="650"/>
      <c r="N985" s="650"/>
    </row>
    <row r="986" spans="3:14">
      <c r="C986" s="1146"/>
      <c r="D986" s="1146"/>
      <c r="E986" s="1146"/>
      <c r="F986" s="1146"/>
      <c r="G986" s="1146"/>
      <c r="I986" s="296"/>
      <c r="J986" s="650"/>
      <c r="K986" s="650"/>
      <c r="L986" s="650"/>
      <c r="M986" s="650"/>
      <c r="N986" s="650"/>
    </row>
    <row r="987" spans="3:14">
      <c r="C987" s="1146"/>
      <c r="D987" s="1146"/>
      <c r="E987" s="1146"/>
      <c r="F987" s="1146"/>
      <c r="G987" s="1146"/>
      <c r="I987" s="296"/>
      <c r="J987" s="650"/>
      <c r="K987" s="650"/>
      <c r="L987" s="650"/>
      <c r="M987" s="650"/>
      <c r="N987" s="650"/>
    </row>
    <row r="988" spans="3:14">
      <c r="C988" s="1146"/>
      <c r="D988" s="1146"/>
      <c r="E988" s="1146"/>
      <c r="F988" s="1146"/>
      <c r="G988" s="1146"/>
      <c r="I988" s="296"/>
      <c r="J988" s="650"/>
      <c r="K988" s="650"/>
      <c r="L988" s="650"/>
      <c r="M988" s="650"/>
      <c r="N988" s="650"/>
    </row>
    <row r="989" spans="3:14">
      <c r="C989" s="1146"/>
      <c r="D989" s="1146"/>
      <c r="E989" s="1146"/>
      <c r="F989" s="1146"/>
      <c r="G989" s="1146"/>
      <c r="I989" s="296"/>
      <c r="J989" s="650"/>
      <c r="K989" s="650"/>
      <c r="L989" s="650"/>
      <c r="M989" s="650"/>
      <c r="N989" s="650"/>
    </row>
    <row r="990" spans="3:14">
      <c r="C990" s="1146"/>
      <c r="D990" s="1146"/>
      <c r="E990" s="1146"/>
      <c r="F990" s="1146"/>
      <c r="G990" s="1146"/>
      <c r="I990" s="296"/>
      <c r="J990" s="650"/>
      <c r="K990" s="650"/>
      <c r="L990" s="650"/>
      <c r="M990" s="650"/>
      <c r="N990" s="650"/>
    </row>
    <row r="991" spans="3:14">
      <c r="C991" s="1146"/>
      <c r="D991" s="1146"/>
      <c r="E991" s="1146"/>
      <c r="F991" s="1146"/>
      <c r="G991" s="1146"/>
      <c r="I991" s="296"/>
      <c r="J991" s="650"/>
      <c r="K991" s="650"/>
      <c r="L991" s="650"/>
      <c r="M991" s="650"/>
      <c r="N991" s="650"/>
    </row>
    <row r="992" spans="3:14">
      <c r="C992" s="1146"/>
      <c r="D992" s="1146"/>
      <c r="E992" s="1146"/>
      <c r="F992" s="1146"/>
      <c r="G992" s="1146"/>
      <c r="I992" s="296"/>
      <c r="J992" s="650"/>
      <c r="K992" s="650"/>
      <c r="L992" s="650"/>
      <c r="M992" s="650"/>
      <c r="N992" s="650"/>
    </row>
    <row r="993" spans="3:14">
      <c r="C993" s="1146"/>
      <c r="D993" s="1146"/>
      <c r="E993" s="1146"/>
      <c r="F993" s="1146"/>
      <c r="G993" s="1146"/>
      <c r="I993" s="296"/>
      <c r="J993" s="650"/>
      <c r="K993" s="650"/>
      <c r="L993" s="650"/>
      <c r="M993" s="650"/>
      <c r="N993" s="650"/>
    </row>
    <row r="994" spans="3:14">
      <c r="C994" s="1146"/>
      <c r="D994" s="1146"/>
      <c r="E994" s="1146"/>
      <c r="F994" s="1146"/>
      <c r="G994" s="1146"/>
      <c r="I994" s="296"/>
      <c r="J994" s="650"/>
      <c r="K994" s="650"/>
      <c r="L994" s="650"/>
      <c r="M994" s="650"/>
      <c r="N994" s="650"/>
    </row>
    <row r="995" spans="3:14">
      <c r="C995" s="1146"/>
      <c r="D995" s="1146"/>
      <c r="E995" s="1146"/>
      <c r="F995" s="1146"/>
      <c r="G995" s="1146"/>
      <c r="I995" s="296"/>
      <c r="J995" s="650"/>
      <c r="K995" s="650"/>
      <c r="L995" s="650"/>
      <c r="M995" s="650"/>
      <c r="N995" s="650"/>
    </row>
    <row r="996" spans="3:14">
      <c r="C996" s="1146"/>
      <c r="D996" s="1146"/>
      <c r="E996" s="1146"/>
      <c r="F996" s="1146"/>
      <c r="G996" s="1146"/>
      <c r="I996" s="296"/>
      <c r="J996" s="650"/>
      <c r="K996" s="650"/>
      <c r="L996" s="650"/>
      <c r="M996" s="650"/>
      <c r="N996" s="650"/>
    </row>
    <row r="997" spans="3:14">
      <c r="C997" s="1146"/>
      <c r="D997" s="1146"/>
      <c r="E997" s="1146"/>
      <c r="F997" s="1146"/>
      <c r="G997" s="1146"/>
      <c r="I997" s="296"/>
      <c r="J997" s="650"/>
      <c r="K997" s="650"/>
      <c r="L997" s="650"/>
      <c r="M997" s="650"/>
      <c r="N997" s="650"/>
    </row>
    <row r="998" spans="3:14">
      <c r="C998" s="1146"/>
      <c r="D998" s="1146"/>
      <c r="E998" s="1146"/>
      <c r="F998" s="1146"/>
      <c r="G998" s="1146"/>
      <c r="I998" s="296"/>
      <c r="J998" s="650"/>
      <c r="K998" s="650"/>
      <c r="L998" s="650"/>
      <c r="M998" s="650"/>
      <c r="N998" s="650"/>
    </row>
    <row r="999" spans="3:14">
      <c r="C999" s="1146"/>
      <c r="D999" s="1146"/>
      <c r="E999" s="1146"/>
      <c r="F999" s="1146"/>
      <c r="G999" s="1146"/>
      <c r="I999" s="296"/>
      <c r="J999" s="650"/>
      <c r="K999" s="650"/>
      <c r="L999" s="650"/>
      <c r="M999" s="650"/>
      <c r="N999" s="650"/>
    </row>
    <row r="1000" spans="3:14">
      <c r="C1000" s="1146"/>
      <c r="D1000" s="1146"/>
      <c r="E1000" s="1146"/>
      <c r="F1000" s="1146"/>
      <c r="G1000" s="1146"/>
      <c r="I1000" s="296"/>
      <c r="J1000" s="650"/>
      <c r="K1000" s="650"/>
      <c r="L1000" s="650"/>
      <c r="M1000" s="650"/>
      <c r="N1000" s="650"/>
    </row>
    <row r="1001" spans="3:14">
      <c r="C1001" s="1146"/>
      <c r="D1001" s="1146"/>
      <c r="E1001" s="1146"/>
      <c r="F1001" s="1146"/>
      <c r="G1001" s="1146"/>
      <c r="I1001" s="296"/>
      <c r="J1001" s="650"/>
      <c r="K1001" s="650"/>
      <c r="L1001" s="650"/>
      <c r="M1001" s="650"/>
      <c r="N1001" s="650"/>
    </row>
    <row r="1002" spans="3:14">
      <c r="C1002" s="1146"/>
      <c r="D1002" s="1146"/>
      <c r="E1002" s="1146"/>
      <c r="F1002" s="1146"/>
      <c r="G1002" s="1146"/>
      <c r="I1002" s="296"/>
      <c r="J1002" s="650"/>
      <c r="K1002" s="650"/>
      <c r="L1002" s="650"/>
      <c r="M1002" s="650"/>
      <c r="N1002" s="650"/>
    </row>
    <row r="1003" spans="3:14">
      <c r="C1003" s="1146"/>
      <c r="D1003" s="1146"/>
      <c r="E1003" s="1146"/>
      <c r="F1003" s="1146"/>
      <c r="G1003" s="1146"/>
      <c r="I1003" s="296"/>
      <c r="J1003" s="650"/>
      <c r="K1003" s="650"/>
      <c r="L1003" s="650"/>
      <c r="M1003" s="650"/>
      <c r="N1003" s="650"/>
    </row>
    <row r="1004" spans="3:14">
      <c r="C1004" s="1146"/>
      <c r="D1004" s="1146"/>
      <c r="E1004" s="1146"/>
      <c r="F1004" s="1146"/>
      <c r="G1004" s="1146"/>
      <c r="I1004" s="296"/>
      <c r="J1004" s="650"/>
      <c r="K1004" s="650"/>
      <c r="L1004" s="650"/>
      <c r="M1004" s="650"/>
      <c r="N1004" s="650"/>
    </row>
    <row r="1005" spans="3:14">
      <c r="C1005" s="1146"/>
      <c r="D1005" s="1146"/>
      <c r="E1005" s="1146"/>
      <c r="F1005" s="1146"/>
      <c r="G1005" s="1146"/>
      <c r="I1005" s="296"/>
      <c r="J1005" s="650"/>
      <c r="K1005" s="650"/>
      <c r="L1005" s="650"/>
      <c r="M1005" s="650"/>
      <c r="N1005" s="650"/>
    </row>
    <row r="1006" spans="3:14">
      <c r="C1006" s="1146"/>
      <c r="D1006" s="1146"/>
      <c r="E1006" s="1146"/>
      <c r="F1006" s="1146"/>
      <c r="G1006" s="1146"/>
      <c r="I1006" s="296"/>
      <c r="J1006" s="650"/>
      <c r="K1006" s="650"/>
      <c r="L1006" s="650"/>
      <c r="M1006" s="650"/>
      <c r="N1006" s="650"/>
    </row>
    <row r="1007" spans="3:14">
      <c r="C1007" s="1146"/>
      <c r="D1007" s="1146"/>
      <c r="E1007" s="1146"/>
      <c r="F1007" s="1146"/>
      <c r="G1007" s="1146"/>
      <c r="I1007" s="296"/>
      <c r="J1007" s="650"/>
      <c r="K1007" s="650"/>
      <c r="L1007" s="650"/>
      <c r="M1007" s="650"/>
      <c r="N1007" s="650"/>
    </row>
    <row r="1008" spans="3:14">
      <c r="C1008" s="1146"/>
      <c r="D1008" s="1146"/>
      <c r="E1008" s="1146"/>
      <c r="F1008" s="1146"/>
      <c r="G1008" s="1146"/>
      <c r="I1008" s="296"/>
      <c r="J1008" s="650"/>
      <c r="K1008" s="650"/>
      <c r="L1008" s="650"/>
      <c r="M1008" s="650"/>
      <c r="N1008" s="650"/>
    </row>
    <row r="1009" spans="3:14">
      <c r="C1009" s="1146"/>
      <c r="D1009" s="1146"/>
      <c r="E1009" s="1146"/>
      <c r="F1009" s="1146"/>
      <c r="G1009" s="1146"/>
      <c r="I1009" s="296"/>
      <c r="J1009" s="650"/>
      <c r="K1009" s="650"/>
      <c r="L1009" s="650"/>
      <c r="M1009" s="650"/>
      <c r="N1009" s="650"/>
    </row>
    <row r="1010" spans="3:14">
      <c r="C1010" s="1146"/>
      <c r="D1010" s="1146"/>
      <c r="E1010" s="1146"/>
      <c r="F1010" s="1146"/>
      <c r="G1010" s="1146"/>
      <c r="I1010" s="296"/>
      <c r="J1010" s="650"/>
      <c r="K1010" s="650"/>
      <c r="L1010" s="650"/>
      <c r="M1010" s="650"/>
      <c r="N1010" s="650"/>
    </row>
    <row r="1011" spans="3:14">
      <c r="C1011" s="1146"/>
      <c r="D1011" s="1146"/>
      <c r="E1011" s="1146"/>
      <c r="F1011" s="1146"/>
      <c r="G1011" s="1146"/>
      <c r="I1011" s="296"/>
      <c r="J1011" s="650"/>
      <c r="K1011" s="650"/>
      <c r="L1011" s="650"/>
      <c r="M1011" s="650"/>
      <c r="N1011" s="650"/>
    </row>
    <row r="1012" spans="3:14">
      <c r="C1012" s="1146"/>
      <c r="D1012" s="1146"/>
      <c r="E1012" s="1146"/>
      <c r="F1012" s="1146"/>
      <c r="G1012" s="1146"/>
      <c r="I1012" s="296"/>
      <c r="J1012" s="650"/>
      <c r="K1012" s="650"/>
      <c r="L1012" s="650"/>
      <c r="M1012" s="650"/>
      <c r="N1012" s="650"/>
    </row>
    <row r="1013" spans="3:14">
      <c r="C1013" s="1146"/>
      <c r="D1013" s="1146"/>
      <c r="E1013" s="1146"/>
      <c r="F1013" s="1146"/>
      <c r="G1013" s="1146"/>
      <c r="I1013" s="296"/>
      <c r="J1013" s="650"/>
      <c r="K1013" s="650"/>
      <c r="L1013" s="650"/>
      <c r="M1013" s="650"/>
      <c r="N1013" s="650"/>
    </row>
    <row r="1014" spans="3:14">
      <c r="C1014" s="1146"/>
      <c r="D1014" s="1146"/>
      <c r="E1014" s="1146"/>
      <c r="F1014" s="1146"/>
      <c r="G1014" s="1146"/>
      <c r="I1014" s="296"/>
      <c r="J1014" s="650"/>
      <c r="K1014" s="650"/>
      <c r="L1014" s="650"/>
      <c r="M1014" s="650"/>
      <c r="N1014" s="650"/>
    </row>
    <row r="1015" spans="3:14">
      <c r="C1015" s="1146"/>
      <c r="D1015" s="1146"/>
      <c r="E1015" s="1146"/>
      <c r="F1015" s="1146"/>
      <c r="G1015" s="1146"/>
      <c r="I1015" s="296"/>
      <c r="J1015" s="650"/>
      <c r="K1015" s="650"/>
      <c r="L1015" s="650"/>
      <c r="M1015" s="650"/>
      <c r="N1015" s="650"/>
    </row>
    <row r="1016" spans="3:14">
      <c r="C1016" s="1146"/>
      <c r="D1016" s="1146"/>
      <c r="E1016" s="1146"/>
      <c r="F1016" s="1146"/>
      <c r="G1016" s="1146"/>
      <c r="I1016" s="296"/>
      <c r="J1016" s="650"/>
      <c r="K1016" s="650"/>
      <c r="L1016" s="650"/>
      <c r="M1016" s="650"/>
      <c r="N1016" s="650"/>
    </row>
    <row r="1017" spans="3:14">
      <c r="C1017" s="1146"/>
      <c r="D1017" s="1146"/>
      <c r="E1017" s="1146"/>
      <c r="F1017" s="1146"/>
      <c r="G1017" s="1146"/>
      <c r="I1017" s="296"/>
      <c r="J1017" s="650"/>
      <c r="K1017" s="650"/>
      <c r="L1017" s="650"/>
      <c r="M1017" s="650"/>
      <c r="N1017" s="650"/>
    </row>
    <row r="1018" spans="3:14">
      <c r="C1018" s="1146"/>
      <c r="D1018" s="1146"/>
      <c r="E1018" s="1146"/>
      <c r="F1018" s="1146"/>
      <c r="G1018" s="1146"/>
      <c r="I1018" s="296"/>
      <c r="J1018" s="650"/>
      <c r="K1018" s="650"/>
      <c r="L1018" s="650"/>
      <c r="M1018" s="650"/>
      <c r="N1018" s="650"/>
    </row>
    <row r="1019" spans="3:14">
      <c r="C1019" s="1146"/>
      <c r="D1019" s="1146"/>
      <c r="E1019" s="1146"/>
      <c r="F1019" s="1146"/>
      <c r="G1019" s="1146"/>
      <c r="I1019" s="296"/>
      <c r="J1019" s="650"/>
      <c r="K1019" s="650"/>
      <c r="L1019" s="650"/>
      <c r="M1019" s="650"/>
      <c r="N1019" s="650"/>
    </row>
    <row r="1020" spans="3:14">
      <c r="C1020" s="1146"/>
      <c r="D1020" s="1146"/>
      <c r="E1020" s="1146"/>
      <c r="F1020" s="1146"/>
      <c r="G1020" s="1146"/>
      <c r="I1020" s="296"/>
      <c r="J1020" s="650"/>
      <c r="K1020" s="650"/>
      <c r="L1020" s="650"/>
      <c r="M1020" s="650"/>
      <c r="N1020" s="650"/>
    </row>
    <row r="1021" spans="3:14">
      <c r="C1021" s="1146"/>
      <c r="D1021" s="1146"/>
      <c r="E1021" s="1146"/>
      <c r="F1021" s="1146"/>
      <c r="G1021" s="1146"/>
      <c r="I1021" s="296"/>
      <c r="J1021" s="650"/>
      <c r="K1021" s="650"/>
      <c r="L1021" s="650"/>
      <c r="M1021" s="650"/>
      <c r="N1021" s="650"/>
    </row>
    <row r="1022" spans="3:14">
      <c r="C1022" s="1146"/>
      <c r="D1022" s="1146"/>
      <c r="E1022" s="1146"/>
      <c r="F1022" s="1146"/>
      <c r="G1022" s="1146"/>
      <c r="I1022" s="296"/>
      <c r="J1022" s="650"/>
      <c r="K1022" s="650"/>
      <c r="L1022" s="650"/>
      <c r="M1022" s="650"/>
      <c r="N1022" s="650"/>
    </row>
    <row r="1023" spans="3:14">
      <c r="C1023" s="1146"/>
      <c r="D1023" s="1146"/>
      <c r="E1023" s="1146"/>
      <c r="F1023" s="1146"/>
      <c r="G1023" s="1146"/>
      <c r="I1023" s="296"/>
      <c r="J1023" s="650"/>
      <c r="K1023" s="650"/>
      <c r="L1023" s="650"/>
      <c r="M1023" s="650"/>
      <c r="N1023" s="650"/>
    </row>
    <row r="1024" spans="3:14">
      <c r="C1024" s="1146"/>
      <c r="D1024" s="1146"/>
      <c r="E1024" s="1146"/>
      <c r="F1024" s="1146"/>
      <c r="G1024" s="1146"/>
      <c r="I1024" s="296"/>
      <c r="J1024" s="650"/>
      <c r="K1024" s="650"/>
      <c r="L1024" s="650"/>
      <c r="M1024" s="650"/>
      <c r="N1024" s="650"/>
    </row>
    <row r="1025" spans="3:14">
      <c r="C1025" s="1146"/>
      <c r="D1025" s="1146"/>
      <c r="E1025" s="1146"/>
      <c r="F1025" s="1146"/>
      <c r="G1025" s="1146"/>
      <c r="I1025" s="296"/>
      <c r="J1025" s="650"/>
      <c r="K1025" s="650"/>
      <c r="L1025" s="650"/>
      <c r="M1025" s="650"/>
      <c r="N1025" s="650"/>
    </row>
    <row r="1026" spans="3:14">
      <c r="C1026" s="1146"/>
      <c r="D1026" s="1146"/>
      <c r="E1026" s="1146"/>
      <c r="F1026" s="1146"/>
      <c r="G1026" s="1146"/>
      <c r="I1026" s="296"/>
      <c r="J1026" s="650"/>
      <c r="K1026" s="650"/>
      <c r="L1026" s="650"/>
      <c r="M1026" s="650"/>
      <c r="N1026" s="650"/>
    </row>
    <row r="1027" spans="3:14">
      <c r="C1027" s="1146"/>
      <c r="D1027" s="1146"/>
      <c r="E1027" s="1146"/>
      <c r="F1027" s="1146"/>
      <c r="G1027" s="1146"/>
      <c r="I1027" s="296"/>
      <c r="J1027" s="650"/>
      <c r="K1027" s="650"/>
      <c r="L1027" s="650"/>
      <c r="M1027" s="650"/>
      <c r="N1027" s="650"/>
    </row>
    <row r="1028" spans="3:14">
      <c r="C1028" s="1146"/>
      <c r="D1028" s="1146"/>
      <c r="E1028" s="1146"/>
      <c r="F1028" s="1146"/>
      <c r="G1028" s="1146"/>
      <c r="I1028" s="296"/>
      <c r="J1028" s="650"/>
      <c r="K1028" s="650"/>
      <c r="L1028" s="650"/>
      <c r="M1028" s="650"/>
      <c r="N1028" s="650"/>
    </row>
    <row r="1029" spans="3:14">
      <c r="I1029" s="296"/>
      <c r="J1029" s="650"/>
      <c r="K1029" s="650"/>
      <c r="L1029" s="650"/>
      <c r="M1029" s="650"/>
      <c r="N1029" s="650"/>
    </row>
    <row r="1030" spans="3:14">
      <c r="I1030" s="296"/>
      <c r="J1030" s="650"/>
      <c r="K1030" s="650"/>
      <c r="L1030" s="650"/>
      <c r="M1030" s="650"/>
      <c r="N1030" s="650"/>
    </row>
    <row r="1031" spans="3:14">
      <c r="I1031" s="296"/>
      <c r="J1031" s="650"/>
      <c r="K1031" s="650"/>
      <c r="L1031" s="650"/>
      <c r="M1031" s="650"/>
      <c r="N1031" s="650"/>
    </row>
    <row r="1032" spans="3:14">
      <c r="I1032" s="296"/>
      <c r="J1032" s="650"/>
      <c r="K1032" s="650"/>
      <c r="L1032" s="650"/>
      <c r="M1032" s="650"/>
      <c r="N1032" s="650"/>
    </row>
    <row r="1033" spans="3:14">
      <c r="I1033" s="296"/>
      <c r="J1033" s="650"/>
      <c r="K1033" s="650"/>
      <c r="L1033" s="650"/>
      <c r="M1033" s="650"/>
      <c r="N1033" s="650"/>
    </row>
    <row r="1034" spans="3:14">
      <c r="I1034" s="296"/>
      <c r="J1034" s="650"/>
      <c r="K1034" s="650"/>
      <c r="L1034" s="650"/>
      <c r="M1034" s="650"/>
      <c r="N1034" s="650"/>
    </row>
    <row r="1035" spans="3:14">
      <c r="I1035" s="296"/>
      <c r="J1035" s="650"/>
      <c r="K1035" s="650"/>
      <c r="L1035" s="650"/>
      <c r="M1035" s="650"/>
      <c r="N1035" s="650"/>
    </row>
    <row r="1036" spans="3:14">
      <c r="I1036" s="296"/>
      <c r="J1036" s="650"/>
      <c r="K1036" s="650"/>
      <c r="L1036" s="650"/>
      <c r="M1036" s="650"/>
      <c r="N1036" s="650"/>
    </row>
    <row r="1037" spans="3:14">
      <c r="I1037" s="296"/>
      <c r="J1037" s="650"/>
      <c r="K1037" s="650"/>
      <c r="L1037" s="650"/>
      <c r="M1037" s="650"/>
      <c r="N1037" s="650"/>
    </row>
    <row r="1038" spans="3:14">
      <c r="I1038" s="296"/>
      <c r="J1038" s="650"/>
      <c r="K1038" s="650"/>
      <c r="L1038" s="650"/>
      <c r="M1038" s="650"/>
      <c r="N1038" s="650"/>
    </row>
    <row r="1039" spans="3:14">
      <c r="I1039" s="296"/>
      <c r="J1039" s="650"/>
      <c r="K1039" s="650"/>
      <c r="L1039" s="650"/>
      <c r="M1039" s="650"/>
      <c r="N1039" s="650"/>
    </row>
    <row r="1040" spans="3:14">
      <c r="I1040" s="296"/>
      <c r="J1040" s="650"/>
      <c r="K1040" s="650"/>
      <c r="L1040" s="650"/>
      <c r="M1040" s="650"/>
      <c r="N1040" s="650"/>
    </row>
    <row r="1041" spans="9:14">
      <c r="I1041" s="83"/>
      <c r="J1041" s="1146"/>
      <c r="K1041" s="1146"/>
      <c r="L1041" s="1146"/>
      <c r="M1041" s="1146"/>
      <c r="N1041" s="1146"/>
    </row>
    <row r="1042" spans="9:14">
      <c r="I1042" s="83"/>
      <c r="J1042" s="1146"/>
      <c r="K1042" s="1146"/>
      <c r="L1042" s="1146"/>
      <c r="M1042" s="1146"/>
      <c r="N1042" s="1146"/>
    </row>
  </sheetData>
  <pageMargins left="0.75" right="0.75" top="1" bottom="1" header="0.5" footer="0.5"/>
  <pageSetup orientation="portrait" horizontalDpi="1200" verticalDpi="1200" r:id="rId1"/>
  <headerFooter alignWithMargins="0"/>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9">
    <tabColor theme="2" tint="-9.9978637043366805E-2"/>
  </sheetPr>
  <dimension ref="A1:I122"/>
  <sheetViews>
    <sheetView zoomScale="75" zoomScaleNormal="75" workbookViewId="0"/>
  </sheetViews>
  <sheetFormatPr defaultColWidth="8.6640625" defaultRowHeight="13.2"/>
  <cols>
    <col min="1" max="1" width="19.33203125" style="598" customWidth="1"/>
    <col min="2" max="2" width="13.5546875" style="598" customWidth="1"/>
    <col min="3" max="3" width="13.33203125" style="598" customWidth="1"/>
    <col min="4" max="4" width="12" style="598" bestFit="1" customWidth="1"/>
    <col min="5" max="5" width="8.6640625" style="598"/>
    <col min="6" max="6" width="9.6640625" style="8" customWidth="1"/>
    <col min="7" max="7" width="7" style="8" customWidth="1"/>
    <col min="8" max="16384" width="8.6640625" style="598"/>
  </cols>
  <sheetData>
    <row r="1" spans="1:1" ht="14.4">
      <c r="A1" s="138" t="s">
        <v>859</v>
      </c>
    </row>
    <row r="22" spans="1:9">
      <c r="A22" s="232" t="s">
        <v>499</v>
      </c>
    </row>
    <row r="24" spans="1:9">
      <c r="A24" s="347"/>
      <c r="B24" s="1150" t="s">
        <v>860</v>
      </c>
      <c r="C24" s="1150" t="s">
        <v>860</v>
      </c>
      <c r="D24" s="1151" t="s">
        <v>860</v>
      </c>
    </row>
    <row r="25" spans="1:9">
      <c r="A25" s="1145" t="s">
        <v>364</v>
      </c>
      <c r="B25" s="1146" t="s">
        <v>365</v>
      </c>
      <c r="C25" s="1146" t="s">
        <v>365</v>
      </c>
      <c r="D25" s="227" t="s">
        <v>500</v>
      </c>
      <c r="F25" s="305" t="s">
        <v>509</v>
      </c>
      <c r="G25" s="1151"/>
    </row>
    <row r="26" spans="1:9">
      <c r="A26" s="1147" t="s">
        <v>510</v>
      </c>
      <c r="B26" s="1148" t="s">
        <v>368</v>
      </c>
      <c r="C26" s="1148" t="s">
        <v>501</v>
      </c>
      <c r="D26" s="96" t="s">
        <v>857</v>
      </c>
      <c r="F26" s="592" t="s">
        <v>857</v>
      </c>
      <c r="G26" s="55" t="s">
        <v>508</v>
      </c>
      <c r="I26" s="584"/>
    </row>
    <row r="27" spans="1:9">
      <c r="A27" s="1155" t="s">
        <v>502</v>
      </c>
      <c r="B27" s="590">
        <v>1</v>
      </c>
      <c r="C27" s="587">
        <v>5</v>
      </c>
      <c r="D27" s="588" t="e">
        <v>#N/A</v>
      </c>
      <c r="F27" s="739">
        <v>1822.7113543573141</v>
      </c>
      <c r="G27" s="227">
        <v>1</v>
      </c>
      <c r="I27" s="584"/>
    </row>
    <row r="28" spans="1:9">
      <c r="A28" s="1155" t="s">
        <v>503</v>
      </c>
      <c r="B28" s="590" t="e">
        <v>#N/A</v>
      </c>
      <c r="C28" s="587" t="e">
        <v>#N/A</v>
      </c>
      <c r="D28" s="588" t="e">
        <v>#N/A</v>
      </c>
      <c r="F28" s="739">
        <v>1415.148567047604</v>
      </c>
      <c r="G28" s="227">
        <v>3</v>
      </c>
    </row>
    <row r="29" spans="1:9">
      <c r="A29" s="1155" t="s">
        <v>504</v>
      </c>
      <c r="B29" s="590">
        <v>1</v>
      </c>
      <c r="C29" s="587">
        <v>36.799999999999997</v>
      </c>
      <c r="D29" s="588" t="e">
        <v>#N/A</v>
      </c>
      <c r="F29" s="739">
        <v>1389.4359723474483</v>
      </c>
      <c r="G29" s="227">
        <v>4</v>
      </c>
    </row>
    <row r="30" spans="1:9">
      <c r="A30" s="1155" t="s">
        <v>505</v>
      </c>
      <c r="B30" s="589">
        <v>11</v>
      </c>
      <c r="C30" s="587">
        <v>812.12999999999988</v>
      </c>
      <c r="D30" s="588">
        <v>1694.981756691933</v>
      </c>
      <c r="F30" s="739">
        <v>1499.8310572997327</v>
      </c>
      <c r="G30" s="227">
        <v>4</v>
      </c>
    </row>
    <row r="31" spans="1:9">
      <c r="A31" s="1155" t="s">
        <v>506</v>
      </c>
      <c r="B31" s="589">
        <v>43</v>
      </c>
      <c r="C31" s="587">
        <v>6747.0599999999995</v>
      </c>
      <c r="D31" s="588">
        <v>1526.8828594180532</v>
      </c>
      <c r="F31" s="739">
        <v>1503.0060120240482</v>
      </c>
      <c r="G31" s="227">
        <v>4</v>
      </c>
    </row>
    <row r="32" spans="1:9">
      <c r="A32" s="1155" t="s">
        <v>507</v>
      </c>
      <c r="B32" s="589">
        <v>40</v>
      </c>
      <c r="C32" s="587">
        <v>11070.355000000003</v>
      </c>
      <c r="D32" s="588">
        <v>1495.4347798792235</v>
      </c>
      <c r="F32" s="739">
        <v>1629.4576741974913</v>
      </c>
      <c r="G32" s="227">
        <v>4</v>
      </c>
    </row>
    <row r="33" spans="1:7">
      <c r="A33" s="159"/>
      <c r="B33" s="586"/>
      <c r="C33" s="587"/>
      <c r="D33" s="588"/>
      <c r="F33" s="739">
        <v>1638.0453484185321</v>
      </c>
      <c r="G33" s="227">
        <v>4</v>
      </c>
    </row>
    <row r="34" spans="1:7">
      <c r="A34" s="1147" t="s">
        <v>99</v>
      </c>
      <c r="B34" s="1163">
        <v>96</v>
      </c>
      <c r="C34" s="1164">
        <v>18671.345000000001</v>
      </c>
      <c r="D34" s="458"/>
      <c r="F34" s="739">
        <v>1650</v>
      </c>
      <c r="G34" s="591">
        <v>4</v>
      </c>
    </row>
    <row r="35" spans="1:7">
      <c r="F35" s="739">
        <v>1653.2529291222804</v>
      </c>
      <c r="G35" s="227">
        <v>4</v>
      </c>
    </row>
    <row r="36" spans="1:7">
      <c r="F36" s="739">
        <v>1674.5141165158095</v>
      </c>
      <c r="G36" s="227">
        <v>4</v>
      </c>
    </row>
    <row r="37" spans="1:7">
      <c r="F37" s="739">
        <v>1723.2421481442184</v>
      </c>
      <c r="G37" s="227">
        <v>4</v>
      </c>
    </row>
    <row r="38" spans="1:7">
      <c r="F38" s="739">
        <v>2104.724662242123</v>
      </c>
      <c r="G38" s="227">
        <v>4</v>
      </c>
    </row>
    <row r="39" spans="1:7">
      <c r="F39" s="739">
        <v>2141.6105381775046</v>
      </c>
      <c r="G39" s="227">
        <v>4</v>
      </c>
    </row>
    <row r="40" spans="1:7">
      <c r="F40" s="739">
        <v>983.67671387430687</v>
      </c>
      <c r="G40" s="227">
        <v>5</v>
      </c>
    </row>
    <row r="41" spans="1:7">
      <c r="F41" s="739">
        <v>1197.8499620314858</v>
      </c>
      <c r="G41" s="227">
        <v>5</v>
      </c>
    </row>
    <row r="42" spans="1:7">
      <c r="F42" s="739">
        <v>1215.1409029048759</v>
      </c>
      <c r="G42" s="227">
        <v>5</v>
      </c>
    </row>
    <row r="43" spans="1:7">
      <c r="F43" s="739">
        <v>1215.1409029048762</v>
      </c>
      <c r="G43" s="227">
        <v>5</v>
      </c>
    </row>
    <row r="44" spans="1:7">
      <c r="F44" s="739">
        <v>1220.0323687357723</v>
      </c>
      <c r="G44" s="227">
        <v>5</v>
      </c>
    </row>
    <row r="45" spans="1:7">
      <c r="F45" s="739">
        <v>1238.0305583775457</v>
      </c>
      <c r="G45" s="227">
        <v>5</v>
      </c>
    </row>
    <row r="46" spans="1:7">
      <c r="F46" s="739">
        <v>1249.156649996952</v>
      </c>
      <c r="G46" s="227">
        <v>5</v>
      </c>
    </row>
    <row r="47" spans="1:7">
      <c r="F47" s="739">
        <v>1254.8904364139373</v>
      </c>
      <c r="G47" s="227">
        <v>5</v>
      </c>
    </row>
    <row r="48" spans="1:7">
      <c r="F48" s="739">
        <v>1265.6703579651783</v>
      </c>
      <c r="G48" s="227">
        <v>5</v>
      </c>
    </row>
    <row r="49" spans="6:7">
      <c r="F49" s="739">
        <v>1265.6703579651783</v>
      </c>
      <c r="G49" s="227">
        <v>5</v>
      </c>
    </row>
    <row r="50" spans="6:7">
      <c r="F50" s="739">
        <v>1354.062186559679</v>
      </c>
      <c r="G50" s="227">
        <v>5</v>
      </c>
    </row>
    <row r="51" spans="6:7">
      <c r="F51" s="739">
        <v>1372.536414827744</v>
      </c>
      <c r="G51" s="227">
        <v>5</v>
      </c>
    </row>
    <row r="52" spans="6:7">
      <c r="F52" s="739">
        <v>1399.4169096209914</v>
      </c>
      <c r="G52" s="227">
        <v>5</v>
      </c>
    </row>
    <row r="53" spans="6:7">
      <c r="F53" s="739">
        <v>1428.1696938197815</v>
      </c>
      <c r="G53" s="227">
        <v>5</v>
      </c>
    </row>
    <row r="54" spans="6:7">
      <c r="F54" s="739">
        <v>1468.9504566641601</v>
      </c>
      <c r="G54" s="227">
        <v>5</v>
      </c>
    </row>
    <row r="55" spans="6:7">
      <c r="F55" s="739">
        <v>1471.9139310124585</v>
      </c>
      <c r="G55" s="227">
        <v>5</v>
      </c>
    </row>
    <row r="56" spans="6:7">
      <c r="F56" s="739">
        <v>1474.7862652499016</v>
      </c>
      <c r="G56" s="227">
        <v>5</v>
      </c>
    </row>
    <row r="57" spans="6:7">
      <c r="F57" s="739">
        <v>1523.8971906754334</v>
      </c>
      <c r="G57" s="227">
        <v>5</v>
      </c>
    </row>
    <row r="58" spans="6:7">
      <c r="F58" s="739">
        <v>1529.7434933333336</v>
      </c>
      <c r="G58" s="227">
        <v>5</v>
      </c>
    </row>
    <row r="59" spans="6:7">
      <c r="F59" s="739">
        <v>1529.8885511651467</v>
      </c>
      <c r="G59" s="227">
        <v>5</v>
      </c>
    </row>
    <row r="60" spans="6:7">
      <c r="F60" s="739">
        <v>1548.7989859950962</v>
      </c>
      <c r="G60" s="227">
        <v>5</v>
      </c>
    </row>
    <row r="61" spans="6:7">
      <c r="F61" s="739">
        <v>1554.2237694339753</v>
      </c>
      <c r="G61" s="227">
        <v>5</v>
      </c>
    </row>
    <row r="62" spans="6:7">
      <c r="F62" s="739">
        <v>1560.2584383305129</v>
      </c>
      <c r="G62" s="227">
        <v>5</v>
      </c>
    </row>
    <row r="63" spans="6:7">
      <c r="F63" s="739">
        <v>1560.2584383305132</v>
      </c>
      <c r="G63" s="227">
        <v>5</v>
      </c>
    </row>
    <row r="64" spans="6:7">
      <c r="F64" s="739">
        <v>1567.7646880022687</v>
      </c>
      <c r="G64" s="227">
        <v>5</v>
      </c>
    </row>
    <row r="65" spans="6:7">
      <c r="F65" s="739">
        <v>1597.1332827086476</v>
      </c>
      <c r="G65" s="227">
        <v>5</v>
      </c>
    </row>
    <row r="66" spans="6:7">
      <c r="F66" s="739">
        <v>1598.1077346885818</v>
      </c>
      <c r="G66" s="227">
        <v>5</v>
      </c>
    </row>
    <row r="67" spans="6:7">
      <c r="F67" s="739">
        <v>1616.9778700274837</v>
      </c>
      <c r="G67" s="227">
        <v>5</v>
      </c>
    </row>
    <row r="68" spans="6:7">
      <c r="F68" s="739">
        <v>1634.9062318404408</v>
      </c>
      <c r="G68" s="227">
        <v>5</v>
      </c>
    </row>
    <row r="69" spans="6:7">
      <c r="F69" s="739">
        <v>1638.0453484185318</v>
      </c>
      <c r="G69" s="227">
        <v>5</v>
      </c>
    </row>
    <row r="70" spans="6:7">
      <c r="F70" s="739">
        <v>1665.5884843353092</v>
      </c>
      <c r="G70" s="227">
        <v>5</v>
      </c>
    </row>
    <row r="71" spans="6:7">
      <c r="F71" s="739">
        <v>1698.6084888446217</v>
      </c>
      <c r="G71" s="227">
        <v>5</v>
      </c>
    </row>
    <row r="72" spans="6:7">
      <c r="F72" s="739">
        <v>1723.8887730652671</v>
      </c>
      <c r="G72" s="227">
        <v>5</v>
      </c>
    </row>
    <row r="73" spans="6:7">
      <c r="F73" s="739">
        <v>1735.7142857142858</v>
      </c>
      <c r="G73" s="227">
        <v>5</v>
      </c>
    </row>
    <row r="74" spans="6:7">
      <c r="F74" s="739">
        <v>1751.8760483297247</v>
      </c>
      <c r="G74" s="227">
        <v>5</v>
      </c>
    </row>
    <row r="75" spans="6:7">
      <c r="F75" s="739">
        <v>1763.801330328148</v>
      </c>
      <c r="G75" s="227">
        <v>5</v>
      </c>
    </row>
    <row r="76" spans="6:7">
      <c r="F76" s="739">
        <v>1797.5782313855516</v>
      </c>
      <c r="G76" s="227">
        <v>5</v>
      </c>
    </row>
    <row r="77" spans="6:7">
      <c r="F77" s="739">
        <v>1810.4578326473488</v>
      </c>
      <c r="G77" s="227">
        <v>5</v>
      </c>
    </row>
    <row r="78" spans="6:7">
      <c r="F78" s="739">
        <v>1816.0953235529885</v>
      </c>
      <c r="G78" s="227">
        <v>5</v>
      </c>
    </row>
    <row r="79" spans="6:7">
      <c r="F79" s="739">
        <v>1933.2103980236495</v>
      </c>
      <c r="G79" s="227">
        <v>5</v>
      </c>
    </row>
    <row r="80" spans="6:7">
      <c r="F80" s="739">
        <v>1933.720613770794</v>
      </c>
      <c r="G80" s="227">
        <v>5</v>
      </c>
    </row>
    <row r="81" spans="6:7">
      <c r="F81" s="739">
        <v>1960.6743505571358</v>
      </c>
      <c r="G81" s="227">
        <v>5</v>
      </c>
    </row>
    <row r="82" spans="6:7">
      <c r="F82" s="739">
        <v>2055.6894973954668</v>
      </c>
      <c r="G82" s="227">
        <v>5</v>
      </c>
    </row>
    <row r="83" spans="6:7">
      <c r="F83" s="739">
        <v>1102.1372045094613</v>
      </c>
      <c r="G83" s="227">
        <v>6</v>
      </c>
    </row>
    <row r="84" spans="6:7">
      <c r="F84" s="739">
        <v>1159.5187632464781</v>
      </c>
      <c r="G84" s="227">
        <v>6</v>
      </c>
    </row>
    <row r="85" spans="6:7">
      <c r="F85" s="739">
        <v>1180.6009225782323</v>
      </c>
      <c r="G85" s="227">
        <v>6</v>
      </c>
    </row>
    <row r="86" spans="6:7">
      <c r="F86" s="739">
        <v>1183.5788015307235</v>
      </c>
      <c r="G86" s="227">
        <v>6</v>
      </c>
    </row>
    <row r="87" spans="6:7">
      <c r="F87" s="739">
        <v>1199.3764407790143</v>
      </c>
      <c r="G87" s="227">
        <v>6</v>
      </c>
    </row>
    <row r="88" spans="6:7">
      <c r="F88" s="739">
        <v>1234.8178137651821</v>
      </c>
      <c r="G88" s="227">
        <v>6</v>
      </c>
    </row>
    <row r="89" spans="6:7">
      <c r="F89" s="739">
        <v>1260.3921481718303</v>
      </c>
      <c r="G89" s="227">
        <v>6</v>
      </c>
    </row>
    <row r="90" spans="6:7">
      <c r="F90" s="739">
        <v>1261.9680851063831</v>
      </c>
      <c r="G90" s="227">
        <v>6</v>
      </c>
    </row>
    <row r="91" spans="6:7">
      <c r="F91" s="739">
        <v>1263.7163921687666</v>
      </c>
      <c r="G91" s="227">
        <v>6</v>
      </c>
    </row>
    <row r="92" spans="6:7">
      <c r="F92" s="739">
        <v>1295.3104150025456</v>
      </c>
      <c r="G92" s="227">
        <v>6</v>
      </c>
    </row>
    <row r="93" spans="6:7">
      <c r="F93" s="739">
        <v>1310.4460717601603</v>
      </c>
      <c r="G93" s="227">
        <v>6</v>
      </c>
    </row>
    <row r="94" spans="6:7">
      <c r="F94" s="739">
        <v>1312.6964889704386</v>
      </c>
      <c r="G94" s="227">
        <v>6</v>
      </c>
    </row>
    <row r="95" spans="6:7">
      <c r="F95" s="739">
        <v>1336.2640429837415</v>
      </c>
      <c r="G95" s="227">
        <v>6</v>
      </c>
    </row>
    <row r="96" spans="6:7">
      <c r="F96" s="739">
        <v>1339.6439561475634</v>
      </c>
      <c r="G96" s="227">
        <v>6</v>
      </c>
    </row>
    <row r="97" spans="6:7">
      <c r="F97" s="739">
        <v>1399.7134670487108</v>
      </c>
      <c r="G97" s="227">
        <v>6</v>
      </c>
    </row>
    <row r="98" spans="6:7">
      <c r="F98" s="739">
        <v>1400.1566933488841</v>
      </c>
      <c r="G98" s="227">
        <v>6</v>
      </c>
    </row>
    <row r="99" spans="6:7">
      <c r="F99" s="739">
        <v>1425.6034904980879</v>
      </c>
      <c r="G99" s="227">
        <v>6</v>
      </c>
    </row>
    <row r="100" spans="6:7">
      <c r="F100" s="739">
        <v>1445.3834998917314</v>
      </c>
      <c r="G100" s="227">
        <v>6</v>
      </c>
    </row>
    <row r="101" spans="6:7">
      <c r="F101" s="739">
        <v>1454.3911400612931</v>
      </c>
      <c r="G101" s="227">
        <v>6</v>
      </c>
    </row>
    <row r="102" spans="6:7">
      <c r="F102" s="739">
        <v>1469.5126902173536</v>
      </c>
      <c r="G102" s="227">
        <v>6</v>
      </c>
    </row>
    <row r="103" spans="6:7">
      <c r="F103" s="739">
        <v>1500.9674056375004</v>
      </c>
      <c r="G103" s="227">
        <v>6</v>
      </c>
    </row>
    <row r="104" spans="6:7">
      <c r="F104" s="739">
        <v>1508.8115033677777</v>
      </c>
      <c r="G104" s="227">
        <v>6</v>
      </c>
    </row>
    <row r="105" spans="6:7">
      <c r="F105" s="739">
        <v>1547.538197971932</v>
      </c>
      <c r="G105" s="227">
        <v>6</v>
      </c>
    </row>
    <row r="106" spans="6:7">
      <c r="F106" s="739">
        <v>1574.7314690237797</v>
      </c>
      <c r="G106" s="227">
        <v>6</v>
      </c>
    </row>
    <row r="107" spans="6:7">
      <c r="F107" s="739">
        <v>1577.7643416089172</v>
      </c>
      <c r="G107" s="227">
        <v>6</v>
      </c>
    </row>
    <row r="108" spans="6:7">
      <c r="F108" s="739">
        <v>1581.0387849676194</v>
      </c>
      <c r="G108" s="591">
        <v>6</v>
      </c>
    </row>
    <row r="109" spans="6:7">
      <c r="F109" s="739">
        <v>1587.5119978730531</v>
      </c>
      <c r="G109" s="227">
        <v>6</v>
      </c>
    </row>
    <row r="110" spans="6:7">
      <c r="F110" s="739">
        <v>1601.3821184710687</v>
      </c>
      <c r="G110" s="227">
        <v>6</v>
      </c>
    </row>
    <row r="111" spans="6:7">
      <c r="F111" s="739">
        <v>1632.8400667222684</v>
      </c>
      <c r="G111" s="227">
        <v>6</v>
      </c>
    </row>
    <row r="112" spans="6:7">
      <c r="F112" s="739">
        <v>1654.5514311926604</v>
      </c>
      <c r="G112" s="227">
        <v>6</v>
      </c>
    </row>
    <row r="113" spans="6:7">
      <c r="F113" s="739">
        <v>1673.5253751876276</v>
      </c>
      <c r="G113" s="227">
        <v>6</v>
      </c>
    </row>
    <row r="114" spans="6:7">
      <c r="F114" s="739">
        <v>1692.4603174603176</v>
      </c>
      <c r="G114" s="227">
        <v>6</v>
      </c>
    </row>
    <row r="115" spans="6:7">
      <c r="F115" s="739">
        <v>1721.4784423612964</v>
      </c>
      <c r="G115" s="227">
        <v>6</v>
      </c>
    </row>
    <row r="116" spans="6:7">
      <c r="F116" s="739">
        <v>1748.6571076362461</v>
      </c>
      <c r="G116" s="227">
        <v>6</v>
      </c>
    </row>
    <row r="117" spans="6:7">
      <c r="F117" s="739">
        <v>1763.0715504587156</v>
      </c>
      <c r="G117" s="227">
        <v>6</v>
      </c>
    </row>
    <row r="118" spans="6:7">
      <c r="F118" s="739">
        <v>1774.8928198258538</v>
      </c>
      <c r="G118" s="227">
        <v>6</v>
      </c>
    </row>
    <row r="119" spans="6:7">
      <c r="F119" s="739">
        <v>1798.8534625628884</v>
      </c>
      <c r="G119" s="227">
        <v>6</v>
      </c>
    </row>
    <row r="120" spans="6:7">
      <c r="F120" s="739">
        <v>1814.6464612259692</v>
      </c>
      <c r="G120" s="227">
        <v>6</v>
      </c>
    </row>
    <row r="121" spans="6:7">
      <c r="F121" s="739">
        <v>1823.970999767756</v>
      </c>
      <c r="G121" s="227">
        <v>6</v>
      </c>
    </row>
    <row r="122" spans="6:7">
      <c r="F122" s="740">
        <v>1835.5888945666156</v>
      </c>
      <c r="G122" s="96">
        <v>6</v>
      </c>
    </row>
  </sheetData>
  <pageMargins left="0.75" right="0.75" top="1" bottom="1" header="0.5" footer="0.5"/>
  <headerFooter alignWithMargins="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9.9978637043366805E-2"/>
  </sheetPr>
  <dimension ref="A1:G219"/>
  <sheetViews>
    <sheetView zoomScale="75" zoomScaleNormal="75" workbookViewId="0"/>
  </sheetViews>
  <sheetFormatPr defaultColWidth="8.6640625" defaultRowHeight="13.2"/>
  <cols>
    <col min="1" max="1" width="12.109375" style="3" customWidth="1"/>
    <col min="2" max="2" width="11.6640625" style="3" bestFit="1" customWidth="1"/>
    <col min="3" max="3" width="11.6640625" style="3" customWidth="1"/>
    <col min="4" max="4" width="12" style="3" bestFit="1" customWidth="1"/>
    <col min="5" max="5" width="8.6640625" style="3"/>
    <col min="6" max="6" width="9.6640625" style="7" customWidth="1"/>
    <col min="7" max="7" width="7" style="7" customWidth="1"/>
    <col min="8" max="16384" width="8.6640625" style="3"/>
  </cols>
  <sheetData>
    <row r="1" spans="1:1" ht="14.4">
      <c r="A1" s="138" t="s">
        <v>882</v>
      </c>
    </row>
    <row r="22" spans="1:7">
      <c r="A22" s="232" t="s">
        <v>514</v>
      </c>
    </row>
    <row r="23" spans="1:7">
      <c r="F23" s="3"/>
      <c r="G23" s="3"/>
    </row>
    <row r="24" spans="1:7">
      <c r="A24" s="1176"/>
      <c r="B24" s="185" t="s">
        <v>0</v>
      </c>
      <c r="C24" s="185" t="s">
        <v>0</v>
      </c>
      <c r="F24" s="3"/>
      <c r="G24" s="3"/>
    </row>
    <row r="25" spans="1:7">
      <c r="A25" s="183"/>
      <c r="B25" s="187" t="s">
        <v>614</v>
      </c>
      <c r="C25" s="187" t="s">
        <v>614</v>
      </c>
      <c r="F25" s="3"/>
      <c r="G25" s="3"/>
    </row>
    <row r="26" spans="1:7">
      <c r="A26" s="183" t="s">
        <v>511</v>
      </c>
      <c r="B26" s="187" t="s">
        <v>615</v>
      </c>
      <c r="C26" s="187" t="s">
        <v>615</v>
      </c>
      <c r="F26" s="3"/>
      <c r="G26" s="3"/>
    </row>
    <row r="27" spans="1:7">
      <c r="A27" s="183" t="s">
        <v>512</v>
      </c>
      <c r="B27" s="187" t="s">
        <v>883</v>
      </c>
      <c r="C27" s="187" t="s">
        <v>884</v>
      </c>
      <c r="F27" s="3"/>
      <c r="G27" s="3"/>
    </row>
    <row r="28" spans="1:7">
      <c r="A28" s="184" t="s">
        <v>513</v>
      </c>
      <c r="B28" s="188" t="s">
        <v>616</v>
      </c>
      <c r="C28" s="188" t="s">
        <v>616</v>
      </c>
      <c r="F28" s="3"/>
      <c r="G28" s="3"/>
    </row>
    <row r="29" spans="1:7">
      <c r="A29" s="185">
        <v>2020</v>
      </c>
      <c r="B29" s="693">
        <v>7.9298370429252785</v>
      </c>
      <c r="C29" s="693" t="s">
        <v>617</v>
      </c>
      <c r="F29" s="3"/>
      <c r="G29" s="3"/>
    </row>
    <row r="30" spans="1:7">
      <c r="A30" s="187">
        <v>2020</v>
      </c>
      <c r="B30" s="694">
        <v>10.339933097205824</v>
      </c>
      <c r="C30" s="694" t="s">
        <v>617</v>
      </c>
      <c r="F30" s="3"/>
      <c r="G30" s="3"/>
    </row>
    <row r="31" spans="1:7">
      <c r="A31" s="187">
        <v>2020</v>
      </c>
      <c r="B31" s="694">
        <v>11.154049207673062</v>
      </c>
      <c r="C31" s="694" t="s">
        <v>617</v>
      </c>
      <c r="F31" s="3"/>
      <c r="G31" s="3"/>
    </row>
    <row r="32" spans="1:7">
      <c r="A32" s="187">
        <v>2020</v>
      </c>
      <c r="B32" s="694">
        <v>11.355559984057393</v>
      </c>
      <c r="C32" s="694" t="s">
        <v>617</v>
      </c>
      <c r="F32" s="3"/>
      <c r="G32" s="3"/>
    </row>
    <row r="33" spans="1:7">
      <c r="A33" s="187">
        <v>2019</v>
      </c>
      <c r="B33" s="694">
        <v>12.230638777975086</v>
      </c>
      <c r="C33" s="694" t="s">
        <v>617</v>
      </c>
      <c r="F33" s="3"/>
      <c r="G33" s="3"/>
    </row>
    <row r="34" spans="1:7">
      <c r="A34" s="187">
        <v>2020</v>
      </c>
      <c r="B34" s="694">
        <v>12.504685646500594</v>
      </c>
      <c r="C34" s="694" t="s">
        <v>617</v>
      </c>
      <c r="F34" s="3"/>
      <c r="G34" s="3"/>
    </row>
    <row r="35" spans="1:7">
      <c r="A35" s="187">
        <v>2019</v>
      </c>
      <c r="B35" s="694">
        <v>13.972581254562119</v>
      </c>
      <c r="C35" s="694" t="s">
        <v>617</v>
      </c>
      <c r="F35" s="3"/>
      <c r="G35" s="3"/>
    </row>
    <row r="36" spans="1:7">
      <c r="A36" s="187">
        <v>2012</v>
      </c>
      <c r="B36" s="694">
        <v>15.426819619000984</v>
      </c>
      <c r="C36" s="694" t="s">
        <v>617</v>
      </c>
      <c r="F36" s="3"/>
      <c r="G36" s="3"/>
    </row>
    <row r="37" spans="1:7">
      <c r="A37" s="187">
        <v>2019</v>
      </c>
      <c r="B37" s="694">
        <v>15.502437452063926</v>
      </c>
      <c r="C37" s="694" t="s">
        <v>617</v>
      </c>
      <c r="F37" s="3"/>
      <c r="G37" s="3"/>
    </row>
    <row r="38" spans="1:7">
      <c r="A38" s="187">
        <v>2009</v>
      </c>
      <c r="B38" s="694">
        <v>15.537816387006821</v>
      </c>
      <c r="C38" s="694" t="s">
        <v>617</v>
      </c>
      <c r="F38" s="3"/>
      <c r="G38" s="3"/>
    </row>
    <row r="39" spans="1:7">
      <c r="A39" s="187">
        <v>2019</v>
      </c>
      <c r="B39" s="694">
        <v>15.660527375497175</v>
      </c>
      <c r="C39" s="694" t="s">
        <v>617</v>
      </c>
      <c r="F39" s="3"/>
      <c r="G39" s="3"/>
    </row>
    <row r="40" spans="1:7">
      <c r="A40" s="187">
        <v>2012</v>
      </c>
      <c r="B40" s="694">
        <v>15.940234010736738</v>
      </c>
      <c r="C40" s="694" t="s">
        <v>617</v>
      </c>
      <c r="F40" s="3"/>
      <c r="G40" s="3"/>
    </row>
    <row r="41" spans="1:7">
      <c r="A41" s="187">
        <v>2009</v>
      </c>
      <c r="B41" s="694">
        <v>16.383977393736927</v>
      </c>
      <c r="C41" s="694" t="s">
        <v>617</v>
      </c>
      <c r="F41" s="3"/>
      <c r="G41" s="3"/>
    </row>
    <row r="42" spans="1:7">
      <c r="A42" s="187">
        <v>2019</v>
      </c>
      <c r="B42" s="694">
        <v>16.449043687169549</v>
      </c>
      <c r="C42" s="694" t="s">
        <v>617</v>
      </c>
      <c r="F42" s="3"/>
      <c r="G42" s="3"/>
    </row>
    <row r="43" spans="1:7">
      <c r="A43" s="187">
        <v>2020</v>
      </c>
      <c r="B43" s="694">
        <v>17.221370887337986</v>
      </c>
      <c r="C43" s="694" t="s">
        <v>617</v>
      </c>
      <c r="F43" s="3"/>
      <c r="G43" s="3"/>
    </row>
    <row r="44" spans="1:7">
      <c r="A44" s="187">
        <v>2010</v>
      </c>
      <c r="B44" s="694">
        <v>18.163689271160823</v>
      </c>
      <c r="C44" s="694" t="s">
        <v>617</v>
      </c>
      <c r="F44" s="3"/>
      <c r="G44" s="3"/>
    </row>
    <row r="45" spans="1:7">
      <c r="A45" s="187">
        <v>2018</v>
      </c>
      <c r="B45" s="694">
        <v>18.658834562079861</v>
      </c>
      <c r="C45" s="694" t="s">
        <v>617</v>
      </c>
      <c r="F45" s="3"/>
      <c r="G45" s="3"/>
    </row>
    <row r="46" spans="1:7">
      <c r="A46" s="187">
        <v>2019</v>
      </c>
      <c r="B46" s="694">
        <v>19.048962059403763</v>
      </c>
      <c r="C46" s="694" t="s">
        <v>617</v>
      </c>
      <c r="F46" s="3"/>
      <c r="G46" s="3"/>
    </row>
    <row r="47" spans="1:7">
      <c r="A47" s="187">
        <v>2018</v>
      </c>
      <c r="B47" s="694">
        <v>19.267256206358002</v>
      </c>
      <c r="C47" s="694" t="s">
        <v>617</v>
      </c>
      <c r="F47" s="3"/>
      <c r="G47" s="3"/>
    </row>
    <row r="48" spans="1:7">
      <c r="A48" s="187">
        <v>2018</v>
      </c>
      <c r="B48" s="694">
        <v>20.155518728403113</v>
      </c>
      <c r="C48" s="694" t="s">
        <v>617</v>
      </c>
      <c r="F48" s="3"/>
      <c r="G48" s="3"/>
    </row>
    <row r="49" spans="1:7">
      <c r="A49" s="187">
        <v>2008</v>
      </c>
      <c r="B49" s="694">
        <v>20.318106807671068</v>
      </c>
      <c r="C49" s="694" t="s">
        <v>617</v>
      </c>
      <c r="F49" s="3"/>
      <c r="G49" s="3"/>
    </row>
    <row r="50" spans="1:7">
      <c r="A50" s="187">
        <v>2008</v>
      </c>
      <c r="B50" s="694">
        <v>20.357940550106012</v>
      </c>
      <c r="C50" s="694" t="s">
        <v>617</v>
      </c>
      <c r="F50" s="3"/>
      <c r="G50" s="3"/>
    </row>
    <row r="51" spans="1:7">
      <c r="A51" s="187">
        <v>2007</v>
      </c>
      <c r="B51" s="694">
        <v>20.369165275670532</v>
      </c>
      <c r="C51" s="694" t="s">
        <v>617</v>
      </c>
      <c r="F51" s="3"/>
      <c r="G51" s="3"/>
    </row>
    <row r="52" spans="1:7">
      <c r="A52" s="187">
        <v>2008</v>
      </c>
      <c r="B52" s="694">
        <v>21.102298055486308</v>
      </c>
      <c r="C52" s="694" t="s">
        <v>617</v>
      </c>
      <c r="F52" s="3"/>
      <c r="G52" s="3"/>
    </row>
    <row r="53" spans="1:7">
      <c r="A53" s="187">
        <v>2009</v>
      </c>
      <c r="B53" s="694">
        <v>21.347610334759583</v>
      </c>
      <c r="C53" s="694" t="s">
        <v>617</v>
      </c>
      <c r="F53" s="3"/>
      <c r="G53" s="3"/>
    </row>
    <row r="54" spans="1:7">
      <c r="A54" s="187">
        <v>2019</v>
      </c>
      <c r="B54" s="694">
        <v>21.504990723272378</v>
      </c>
      <c r="C54" s="694" t="s">
        <v>617</v>
      </c>
      <c r="F54" s="3"/>
      <c r="G54" s="3"/>
    </row>
    <row r="55" spans="1:7">
      <c r="A55" s="187">
        <v>2020</v>
      </c>
      <c r="B55" s="694">
        <v>21.644222646822204</v>
      </c>
      <c r="C55" s="694" t="s">
        <v>617</v>
      </c>
      <c r="F55" s="3"/>
      <c r="G55" s="3"/>
    </row>
    <row r="56" spans="1:7">
      <c r="A56" s="187">
        <v>2020</v>
      </c>
      <c r="B56" s="694">
        <v>21.675045992115638</v>
      </c>
      <c r="C56" s="694" t="s">
        <v>617</v>
      </c>
      <c r="F56" s="3"/>
      <c r="G56" s="3"/>
    </row>
    <row r="57" spans="1:7">
      <c r="A57" s="187">
        <v>2008</v>
      </c>
      <c r="B57" s="694">
        <v>21.789222868564178</v>
      </c>
      <c r="C57" s="694" t="s">
        <v>617</v>
      </c>
      <c r="F57" s="3"/>
      <c r="G57" s="3"/>
    </row>
    <row r="58" spans="1:7">
      <c r="A58" s="187">
        <v>2012</v>
      </c>
      <c r="B58" s="694">
        <v>22.090013856477761</v>
      </c>
      <c r="C58" s="694" t="s">
        <v>617</v>
      </c>
      <c r="F58" s="3"/>
      <c r="G58" s="3"/>
    </row>
    <row r="59" spans="1:7">
      <c r="A59" s="187">
        <v>2020</v>
      </c>
      <c r="B59" s="694">
        <v>22.356604395604396</v>
      </c>
      <c r="C59" s="694" t="s">
        <v>617</v>
      </c>
      <c r="F59" s="3"/>
      <c r="G59" s="3"/>
    </row>
    <row r="60" spans="1:7">
      <c r="A60" s="187">
        <v>2012</v>
      </c>
      <c r="B60" s="694">
        <v>22.393260287977512</v>
      </c>
      <c r="C60" s="694" t="s">
        <v>617</v>
      </c>
      <c r="F60" s="3"/>
      <c r="G60" s="3"/>
    </row>
    <row r="61" spans="1:7">
      <c r="A61" s="187">
        <v>2010</v>
      </c>
      <c r="B61" s="694">
        <v>22.456048572540563</v>
      </c>
      <c r="C61" s="694" t="s">
        <v>617</v>
      </c>
      <c r="F61" s="3"/>
      <c r="G61" s="3"/>
    </row>
    <row r="62" spans="1:7">
      <c r="A62" s="187">
        <v>2019</v>
      </c>
      <c r="B62" s="694">
        <v>22.647996966391943</v>
      </c>
      <c r="C62" s="694" t="s">
        <v>617</v>
      </c>
      <c r="F62" s="3"/>
      <c r="G62" s="3"/>
    </row>
    <row r="63" spans="1:7">
      <c r="A63" s="187">
        <v>2008</v>
      </c>
      <c r="B63" s="694">
        <v>22.682182880267852</v>
      </c>
      <c r="C63" s="694" t="s">
        <v>617</v>
      </c>
      <c r="F63" s="3"/>
      <c r="G63" s="3"/>
    </row>
    <row r="64" spans="1:7">
      <c r="A64" s="187">
        <v>2007</v>
      </c>
      <c r="B64" s="694">
        <v>23.035483727442802</v>
      </c>
      <c r="C64" s="694" t="s">
        <v>617</v>
      </c>
      <c r="F64" s="3"/>
      <c r="G64" s="3"/>
    </row>
    <row r="65" spans="1:7">
      <c r="A65" s="187">
        <v>2010</v>
      </c>
      <c r="B65" s="694">
        <v>23.176739231146108</v>
      </c>
      <c r="C65" s="694" t="s">
        <v>617</v>
      </c>
      <c r="F65" s="3"/>
      <c r="G65" s="3"/>
    </row>
    <row r="66" spans="1:7">
      <c r="A66" s="187">
        <v>2016</v>
      </c>
      <c r="B66" s="694">
        <v>23.348676784597721</v>
      </c>
      <c r="C66" s="694" t="s">
        <v>617</v>
      </c>
      <c r="F66" s="865"/>
      <c r="G66" s="866"/>
    </row>
    <row r="67" spans="1:7">
      <c r="A67" s="187">
        <v>2019</v>
      </c>
      <c r="B67" s="694">
        <v>23.725238750559647</v>
      </c>
      <c r="C67" s="694" t="s">
        <v>617</v>
      </c>
      <c r="F67" s="865"/>
      <c r="G67" s="866"/>
    </row>
    <row r="68" spans="1:7">
      <c r="A68" s="187">
        <v>2011</v>
      </c>
      <c r="B68" s="694">
        <v>23.8069169439825</v>
      </c>
      <c r="C68" s="694" t="s">
        <v>617</v>
      </c>
      <c r="F68" s="865"/>
      <c r="G68" s="866"/>
    </row>
    <row r="69" spans="1:7">
      <c r="A69" s="187">
        <v>2008</v>
      </c>
      <c r="B69" s="694">
        <v>24.401373030687918</v>
      </c>
      <c r="C69" s="694" t="s">
        <v>617</v>
      </c>
      <c r="F69" s="865"/>
      <c r="G69" s="866"/>
    </row>
    <row r="70" spans="1:7">
      <c r="A70" s="187">
        <v>2007</v>
      </c>
      <c r="B70" s="694">
        <v>24.545149242674956</v>
      </c>
      <c r="C70" s="694" t="s">
        <v>617</v>
      </c>
    </row>
    <row r="71" spans="1:7">
      <c r="A71" s="187">
        <v>2020</v>
      </c>
      <c r="B71" s="694">
        <v>24.551706422018349</v>
      </c>
      <c r="C71" s="694" t="s">
        <v>617</v>
      </c>
    </row>
    <row r="72" spans="1:7">
      <c r="A72" s="187">
        <v>2020</v>
      </c>
      <c r="B72" s="694">
        <v>24.986590476190475</v>
      </c>
      <c r="C72" s="694" t="s">
        <v>617</v>
      </c>
    </row>
    <row r="73" spans="1:7">
      <c r="A73" s="187">
        <v>2008</v>
      </c>
      <c r="B73" s="694">
        <v>25.149724317696528</v>
      </c>
      <c r="C73" s="694" t="s">
        <v>617</v>
      </c>
    </row>
    <row r="74" spans="1:7">
      <c r="A74" s="187">
        <v>2018</v>
      </c>
      <c r="B74" s="694">
        <v>25.173751019406819</v>
      </c>
      <c r="C74" s="694" t="s">
        <v>617</v>
      </c>
    </row>
    <row r="75" spans="1:7">
      <c r="A75" s="187">
        <v>2008</v>
      </c>
      <c r="B75" s="694">
        <v>25.423346241801589</v>
      </c>
      <c r="C75" s="694" t="s">
        <v>617</v>
      </c>
    </row>
    <row r="76" spans="1:7">
      <c r="A76" s="187">
        <v>2020</v>
      </c>
      <c r="B76" s="694">
        <v>25.635398019801979</v>
      </c>
      <c r="C76" s="694" t="s">
        <v>617</v>
      </c>
    </row>
    <row r="77" spans="1:7">
      <c r="A77" s="187">
        <v>2015</v>
      </c>
      <c r="B77" s="694">
        <v>25.93103045562755</v>
      </c>
      <c r="C77" s="694" t="s">
        <v>617</v>
      </c>
    </row>
    <row r="78" spans="1:7">
      <c r="A78" s="187">
        <v>2017</v>
      </c>
      <c r="B78" s="694">
        <v>26.024955261787824</v>
      </c>
      <c r="C78" s="694" t="s">
        <v>617</v>
      </c>
    </row>
    <row r="79" spans="1:7">
      <c r="A79" s="187">
        <v>2008</v>
      </c>
      <c r="B79" s="694">
        <v>26.18961321899328</v>
      </c>
      <c r="C79" s="694" t="s">
        <v>617</v>
      </c>
    </row>
    <row r="80" spans="1:7">
      <c r="A80" s="187">
        <v>2016</v>
      </c>
      <c r="B80" s="694">
        <v>26.275425103310216</v>
      </c>
      <c r="C80" s="694" t="s">
        <v>617</v>
      </c>
    </row>
    <row r="81" spans="1:3">
      <c r="A81" s="187">
        <v>2018</v>
      </c>
      <c r="B81" s="694">
        <v>26.392458922153661</v>
      </c>
      <c r="C81" s="694" t="s">
        <v>617</v>
      </c>
    </row>
    <row r="82" spans="1:3">
      <c r="A82" s="187">
        <v>2012</v>
      </c>
      <c r="B82" s="694">
        <v>26.399456653903687</v>
      </c>
      <c r="C82" s="694" t="s">
        <v>617</v>
      </c>
    </row>
    <row r="83" spans="1:3">
      <c r="A83" s="187">
        <v>2018</v>
      </c>
      <c r="B83" s="694">
        <v>26.435937481747832</v>
      </c>
      <c r="C83" s="694" t="s">
        <v>617</v>
      </c>
    </row>
    <row r="84" spans="1:3">
      <c r="A84" s="187">
        <v>2019</v>
      </c>
      <c r="B84" s="694">
        <v>26.614742942596045</v>
      </c>
      <c r="C84" s="694" t="s">
        <v>617</v>
      </c>
    </row>
    <row r="85" spans="1:3">
      <c r="A85" s="187">
        <v>2020</v>
      </c>
      <c r="B85" s="694">
        <v>26.667386666666665</v>
      </c>
      <c r="C85" s="694" t="s">
        <v>617</v>
      </c>
    </row>
    <row r="86" spans="1:3">
      <c r="A86" s="187">
        <v>2015</v>
      </c>
      <c r="B86" s="694">
        <v>26.702695228549647</v>
      </c>
      <c r="C86" s="694" t="s">
        <v>617</v>
      </c>
    </row>
    <row r="87" spans="1:3">
      <c r="A87" s="187">
        <v>2016</v>
      </c>
      <c r="B87" s="694">
        <v>27.083126220510458</v>
      </c>
      <c r="C87" s="694" t="s">
        <v>617</v>
      </c>
    </row>
    <row r="88" spans="1:3">
      <c r="A88" s="187">
        <v>2005</v>
      </c>
      <c r="B88" s="694">
        <v>27.218500775374164</v>
      </c>
      <c r="C88" s="694" t="s">
        <v>617</v>
      </c>
    </row>
    <row r="89" spans="1:3">
      <c r="A89" s="187">
        <v>2011</v>
      </c>
      <c r="B89" s="694">
        <v>27.363121566637666</v>
      </c>
      <c r="C89" s="694" t="s">
        <v>617</v>
      </c>
    </row>
    <row r="90" spans="1:3">
      <c r="A90" s="187">
        <v>2004</v>
      </c>
      <c r="B90" s="694">
        <v>27.481463481868907</v>
      </c>
      <c r="C90" s="694" t="s">
        <v>617</v>
      </c>
    </row>
    <row r="91" spans="1:3">
      <c r="A91" s="187">
        <v>2017</v>
      </c>
      <c r="B91" s="694">
        <v>27.541905334387604</v>
      </c>
      <c r="C91" s="694" t="s">
        <v>617</v>
      </c>
    </row>
    <row r="92" spans="1:3">
      <c r="A92" s="187">
        <v>2006</v>
      </c>
      <c r="B92" s="694">
        <v>27.545703826067804</v>
      </c>
      <c r="C92" s="694" t="s">
        <v>617</v>
      </c>
    </row>
    <row r="93" spans="1:3">
      <c r="A93" s="187">
        <v>2016</v>
      </c>
      <c r="B93" s="694">
        <v>27.675873868668809</v>
      </c>
      <c r="C93" s="694" t="s">
        <v>617</v>
      </c>
    </row>
    <row r="94" spans="1:3">
      <c r="A94" s="187">
        <v>2006</v>
      </c>
      <c r="B94" s="694">
        <v>27.692560065113483</v>
      </c>
      <c r="C94" s="694" t="s">
        <v>617</v>
      </c>
    </row>
    <row r="95" spans="1:3">
      <c r="A95" s="187">
        <v>2014</v>
      </c>
      <c r="B95" s="694">
        <v>28.042399862516159</v>
      </c>
      <c r="C95" s="694" t="s">
        <v>617</v>
      </c>
    </row>
    <row r="96" spans="1:3">
      <c r="A96" s="187">
        <v>2007</v>
      </c>
      <c r="B96" s="694">
        <v>28.42669277149745</v>
      </c>
      <c r="C96" s="694" t="s">
        <v>617</v>
      </c>
    </row>
    <row r="97" spans="1:3">
      <c r="A97" s="187">
        <v>2011</v>
      </c>
      <c r="B97" s="694">
        <v>28.67664765899254</v>
      </c>
      <c r="C97" s="694" t="s">
        <v>617</v>
      </c>
    </row>
    <row r="98" spans="1:3">
      <c r="A98" s="187">
        <v>2015</v>
      </c>
      <c r="B98" s="694">
        <v>28.904783444035008</v>
      </c>
      <c r="C98" s="694" t="s">
        <v>617</v>
      </c>
    </row>
    <row r="99" spans="1:3">
      <c r="A99" s="187">
        <v>2014</v>
      </c>
      <c r="B99" s="694">
        <v>29.107637366614803</v>
      </c>
      <c r="C99" s="694" t="s">
        <v>617</v>
      </c>
    </row>
    <row r="100" spans="1:3">
      <c r="A100" s="187">
        <v>2014</v>
      </c>
      <c r="B100" s="694">
        <v>29.477412192754297</v>
      </c>
      <c r="C100" s="694" t="s">
        <v>617</v>
      </c>
    </row>
    <row r="101" spans="1:3">
      <c r="A101" s="187">
        <v>2008</v>
      </c>
      <c r="B101" s="694">
        <v>29.682636116063456</v>
      </c>
      <c r="C101" s="694" t="s">
        <v>617</v>
      </c>
    </row>
    <row r="102" spans="1:3">
      <c r="A102" s="187">
        <v>2020</v>
      </c>
      <c r="B102" s="694">
        <v>29.738346666666665</v>
      </c>
      <c r="C102" s="694" t="s">
        <v>617</v>
      </c>
    </row>
    <row r="103" spans="1:3">
      <c r="A103" s="187">
        <v>2009</v>
      </c>
      <c r="B103" s="694">
        <v>29.747879573263301</v>
      </c>
      <c r="C103" s="694" t="s">
        <v>617</v>
      </c>
    </row>
    <row r="104" spans="1:3">
      <c r="A104" s="187">
        <v>2009</v>
      </c>
      <c r="B104" s="694">
        <v>29.835078128403676</v>
      </c>
      <c r="C104" s="694" t="s">
        <v>617</v>
      </c>
    </row>
    <row r="105" spans="1:3">
      <c r="A105" s="187">
        <v>2012</v>
      </c>
      <c r="B105" s="694">
        <v>29.986291767643479</v>
      </c>
      <c r="C105" s="694" t="s">
        <v>617</v>
      </c>
    </row>
    <row r="106" spans="1:3">
      <c r="A106" s="187">
        <v>2016</v>
      </c>
      <c r="B106" s="694">
        <v>30.028574221839591</v>
      </c>
      <c r="C106" s="694" t="s">
        <v>617</v>
      </c>
    </row>
    <row r="107" spans="1:3">
      <c r="A107" s="187">
        <v>2009</v>
      </c>
      <c r="B107" s="694">
        <v>30.221913791965761</v>
      </c>
      <c r="C107" s="694" t="s">
        <v>617</v>
      </c>
    </row>
    <row r="108" spans="1:3">
      <c r="A108" s="187">
        <v>2020</v>
      </c>
      <c r="B108" s="694">
        <v>31.097653846153847</v>
      </c>
      <c r="C108" s="694" t="s">
        <v>617</v>
      </c>
    </row>
    <row r="109" spans="1:3">
      <c r="A109" s="187">
        <v>2020</v>
      </c>
      <c r="B109" s="694">
        <v>31.324909090909092</v>
      </c>
      <c r="C109" s="694" t="s">
        <v>617</v>
      </c>
    </row>
    <row r="110" spans="1:3">
      <c r="A110" s="187">
        <v>2008</v>
      </c>
      <c r="B110" s="694">
        <v>31.803046429247168</v>
      </c>
      <c r="C110" s="694" t="s">
        <v>617</v>
      </c>
    </row>
    <row r="111" spans="1:3">
      <c r="A111" s="187">
        <v>2006</v>
      </c>
      <c r="B111" s="694">
        <v>31.880555190412132</v>
      </c>
      <c r="C111" s="694" t="s">
        <v>617</v>
      </c>
    </row>
    <row r="112" spans="1:3">
      <c r="A112" s="187">
        <v>2009</v>
      </c>
      <c r="B112" s="694">
        <v>31.998244775008661</v>
      </c>
      <c r="C112" s="694" t="s">
        <v>617</v>
      </c>
    </row>
    <row r="113" spans="1:3">
      <c r="A113" s="187">
        <v>2008</v>
      </c>
      <c r="B113" s="694">
        <v>32.371342583495455</v>
      </c>
      <c r="C113" s="694" t="s">
        <v>617</v>
      </c>
    </row>
    <row r="114" spans="1:3">
      <c r="A114" s="187">
        <v>2012</v>
      </c>
      <c r="B114" s="694">
        <v>32.715920543591253</v>
      </c>
      <c r="C114" s="694" t="s">
        <v>617</v>
      </c>
    </row>
    <row r="115" spans="1:3">
      <c r="A115" s="187">
        <v>2015</v>
      </c>
      <c r="B115" s="694">
        <v>33.213699631414961</v>
      </c>
      <c r="C115" s="694" t="s">
        <v>617</v>
      </c>
    </row>
    <row r="116" spans="1:3">
      <c r="A116" s="187">
        <v>2010</v>
      </c>
      <c r="B116" s="694">
        <v>33.855987233722288</v>
      </c>
      <c r="C116" s="694" t="s">
        <v>617</v>
      </c>
    </row>
    <row r="117" spans="1:3">
      <c r="A117" s="187">
        <v>2014</v>
      </c>
      <c r="B117" s="694">
        <v>35.096871743044176</v>
      </c>
      <c r="C117" s="694" t="s">
        <v>617</v>
      </c>
    </row>
    <row r="118" spans="1:3">
      <c r="A118" s="187">
        <v>2011</v>
      </c>
      <c r="B118" s="694">
        <v>35.99321685309134</v>
      </c>
      <c r="C118" s="694" t="s">
        <v>617</v>
      </c>
    </row>
    <row r="119" spans="1:3">
      <c r="A119" s="187">
        <v>2017</v>
      </c>
      <c r="B119" s="694">
        <v>36.674774874501104</v>
      </c>
      <c r="C119" s="694" t="s">
        <v>617</v>
      </c>
    </row>
    <row r="120" spans="1:3">
      <c r="A120" s="187">
        <v>2014</v>
      </c>
      <c r="B120" s="694">
        <v>36.790739003832371</v>
      </c>
      <c r="C120" s="694" t="s">
        <v>617</v>
      </c>
    </row>
    <row r="121" spans="1:3">
      <c r="A121" s="187">
        <v>2020</v>
      </c>
      <c r="B121" s="694">
        <v>38.359277708592778</v>
      </c>
      <c r="C121" s="694" t="s">
        <v>617</v>
      </c>
    </row>
    <row r="122" spans="1:3">
      <c r="A122" s="187">
        <v>2014</v>
      </c>
      <c r="B122" s="694">
        <v>39.334527497705444</v>
      </c>
      <c r="C122" s="694" t="s">
        <v>617</v>
      </c>
    </row>
    <row r="123" spans="1:3">
      <c r="A123" s="187">
        <v>2012</v>
      </c>
      <c r="B123" s="694">
        <v>40.33834823981487</v>
      </c>
      <c r="C123" s="694" t="s">
        <v>617</v>
      </c>
    </row>
    <row r="124" spans="1:3">
      <c r="A124" s="187">
        <v>2012</v>
      </c>
      <c r="B124" s="694">
        <v>40.716134192741272</v>
      </c>
      <c r="C124" s="694" t="s">
        <v>617</v>
      </c>
    </row>
    <row r="125" spans="1:3">
      <c r="A125" s="187">
        <v>2014</v>
      </c>
      <c r="B125" s="694">
        <v>42.602839479225558</v>
      </c>
      <c r="C125" s="694" t="s">
        <v>617</v>
      </c>
    </row>
    <row r="126" spans="1:3">
      <c r="A126" s="187">
        <v>2005</v>
      </c>
      <c r="B126" s="694">
        <v>43.082290429149005</v>
      </c>
      <c r="C126" s="694" t="s">
        <v>617</v>
      </c>
    </row>
    <row r="127" spans="1:3">
      <c r="A127" s="187">
        <v>2009</v>
      </c>
      <c r="B127" s="694">
        <v>43.382029794991936</v>
      </c>
      <c r="C127" s="694" t="s">
        <v>617</v>
      </c>
    </row>
    <row r="128" spans="1:3">
      <c r="A128" s="187">
        <v>2015</v>
      </c>
      <c r="B128" s="694">
        <v>44.259548955361659</v>
      </c>
      <c r="C128" s="694" t="s">
        <v>617</v>
      </c>
    </row>
    <row r="129" spans="1:3">
      <c r="A129" s="187">
        <v>2008</v>
      </c>
      <c r="B129" s="694">
        <v>44.26051706419485</v>
      </c>
      <c r="C129" s="694" t="s">
        <v>617</v>
      </c>
    </row>
    <row r="130" spans="1:3">
      <c r="A130" s="187">
        <v>2010</v>
      </c>
      <c r="B130" s="694">
        <v>44.547848996886934</v>
      </c>
      <c r="C130" s="694" t="s">
        <v>617</v>
      </c>
    </row>
    <row r="131" spans="1:3">
      <c r="A131" s="187">
        <v>2006</v>
      </c>
      <c r="B131" s="694">
        <v>45.623926311522375</v>
      </c>
      <c r="C131" s="694" t="s">
        <v>617</v>
      </c>
    </row>
    <row r="132" spans="1:3">
      <c r="A132" s="187">
        <v>2012</v>
      </c>
      <c r="B132" s="694">
        <v>45.727137389148886</v>
      </c>
      <c r="C132" s="694" t="s">
        <v>617</v>
      </c>
    </row>
    <row r="133" spans="1:3">
      <c r="A133" s="187">
        <v>2001</v>
      </c>
      <c r="B133" s="694">
        <v>48.199579425179223</v>
      </c>
      <c r="C133" s="694" t="s">
        <v>617</v>
      </c>
    </row>
    <row r="134" spans="1:3">
      <c r="A134" s="187">
        <v>2009</v>
      </c>
      <c r="B134" s="694">
        <v>50.770644471959493</v>
      </c>
      <c r="C134" s="694" t="s">
        <v>617</v>
      </c>
    </row>
    <row r="135" spans="1:3">
      <c r="A135" s="187">
        <v>2008</v>
      </c>
      <c r="B135" s="694">
        <v>51.66603715212554</v>
      </c>
      <c r="C135" s="694" t="s">
        <v>617</v>
      </c>
    </row>
    <row r="136" spans="1:3">
      <c r="A136" s="187">
        <v>2014</v>
      </c>
      <c r="B136" s="694">
        <v>53.325125763526216</v>
      </c>
      <c r="C136" s="694" t="s">
        <v>617</v>
      </c>
    </row>
    <row r="137" spans="1:3">
      <c r="A137" s="187">
        <v>2012</v>
      </c>
      <c r="B137" s="694">
        <v>57.689132185856515</v>
      </c>
      <c r="C137" s="694" t="s">
        <v>617</v>
      </c>
    </row>
    <row r="138" spans="1:3">
      <c r="A138" s="187">
        <v>2012</v>
      </c>
      <c r="B138" s="694">
        <v>58.812260874310468</v>
      </c>
      <c r="C138" s="694" t="s">
        <v>617</v>
      </c>
    </row>
    <row r="139" spans="1:3">
      <c r="A139" s="187">
        <v>1999</v>
      </c>
      <c r="B139" s="694">
        <v>64.64439392161681</v>
      </c>
      <c r="C139" s="694" t="s">
        <v>617</v>
      </c>
    </row>
    <row r="140" spans="1:3">
      <c r="A140" s="187">
        <v>2012</v>
      </c>
      <c r="B140" s="694" t="s">
        <v>617</v>
      </c>
      <c r="C140" s="694">
        <v>68.164198620559304</v>
      </c>
    </row>
    <row r="141" spans="1:3">
      <c r="A141" s="187">
        <v>2007</v>
      </c>
      <c r="B141" s="694" t="s">
        <v>617</v>
      </c>
      <c r="C141" s="694">
        <v>33.850895166987122</v>
      </c>
    </row>
    <row r="142" spans="1:3">
      <c r="A142" s="187">
        <v>2007</v>
      </c>
      <c r="B142" s="694" t="s">
        <v>617</v>
      </c>
      <c r="C142" s="694">
        <v>100.99076508155365</v>
      </c>
    </row>
    <row r="143" spans="1:3">
      <c r="A143" s="187">
        <v>2006</v>
      </c>
      <c r="B143" s="694" t="s">
        <v>617</v>
      </c>
      <c r="C143" s="694">
        <v>132.05103122140628</v>
      </c>
    </row>
    <row r="144" spans="1:3">
      <c r="A144" s="187">
        <v>2004</v>
      </c>
      <c r="B144" s="694" t="s">
        <v>617</v>
      </c>
      <c r="C144" s="694">
        <v>58.729326412812412</v>
      </c>
    </row>
    <row r="145" spans="1:3">
      <c r="A145" s="187">
        <v>2002</v>
      </c>
      <c r="B145" s="694" t="s">
        <v>617</v>
      </c>
      <c r="C145" s="694">
        <v>8.2359331163403979</v>
      </c>
    </row>
    <row r="146" spans="1:3">
      <c r="A146" s="187">
        <v>2002</v>
      </c>
      <c r="B146" s="694" t="s">
        <v>617</v>
      </c>
      <c r="C146" s="694">
        <v>7.5513977134079262</v>
      </c>
    </row>
    <row r="147" spans="1:3">
      <c r="A147" s="187">
        <v>2002</v>
      </c>
      <c r="B147" s="694" t="s">
        <v>617</v>
      </c>
      <c r="C147" s="694">
        <v>38.548510662935911</v>
      </c>
    </row>
    <row r="148" spans="1:3">
      <c r="A148" s="187">
        <v>2002</v>
      </c>
      <c r="B148" s="694" t="s">
        <v>617</v>
      </c>
      <c r="C148" s="694">
        <v>42.914696233633698</v>
      </c>
    </row>
    <row r="149" spans="1:3">
      <c r="A149" s="187">
        <v>2002</v>
      </c>
      <c r="B149" s="694" t="s">
        <v>617</v>
      </c>
      <c r="C149" s="694">
        <v>37.851553826701888</v>
      </c>
    </row>
    <row r="150" spans="1:3">
      <c r="A150" s="187">
        <v>2002</v>
      </c>
      <c r="B150" s="694" t="s">
        <v>617</v>
      </c>
      <c r="C150" s="694">
        <v>19.170832724735639</v>
      </c>
    </row>
    <row r="151" spans="1:3">
      <c r="A151" s="187">
        <v>2002</v>
      </c>
      <c r="B151" s="694" t="s">
        <v>617</v>
      </c>
      <c r="C151" s="694">
        <v>32.771657763636036</v>
      </c>
    </row>
    <row r="152" spans="1:3">
      <c r="A152" s="187">
        <v>2002</v>
      </c>
      <c r="B152" s="694" t="s">
        <v>617</v>
      </c>
      <c r="C152" s="694">
        <v>23.801194645172057</v>
      </c>
    </row>
    <row r="153" spans="1:3">
      <c r="A153" s="187">
        <v>2002</v>
      </c>
      <c r="B153" s="694" t="s">
        <v>617</v>
      </c>
      <c r="C153" s="694">
        <v>39.198229922232585</v>
      </c>
    </row>
    <row r="154" spans="1:3">
      <c r="A154" s="187">
        <v>2001</v>
      </c>
      <c r="B154" s="694" t="s">
        <v>617</v>
      </c>
      <c r="C154" s="694">
        <v>8.3883230637408452</v>
      </c>
    </row>
    <row r="155" spans="1:3">
      <c r="A155" s="187">
        <v>2001</v>
      </c>
      <c r="B155" s="694" t="s">
        <v>617</v>
      </c>
      <c r="C155" s="694">
        <v>4.9436621570551251</v>
      </c>
    </row>
    <row r="156" spans="1:3">
      <c r="A156" s="187">
        <v>2001</v>
      </c>
      <c r="B156" s="694" t="s">
        <v>617</v>
      </c>
      <c r="C156" s="694">
        <v>17.035439597892367</v>
      </c>
    </row>
    <row r="157" spans="1:3">
      <c r="A157" s="187">
        <v>2001</v>
      </c>
      <c r="B157" s="694" t="s">
        <v>617</v>
      </c>
      <c r="C157" s="694">
        <v>27.717392516619974</v>
      </c>
    </row>
    <row r="158" spans="1:3">
      <c r="A158" s="187">
        <v>2001</v>
      </c>
      <c r="B158" s="694" t="s">
        <v>617</v>
      </c>
      <c r="C158" s="694">
        <v>41.576089105545094</v>
      </c>
    </row>
    <row r="159" spans="1:3">
      <c r="A159" s="187">
        <v>2001</v>
      </c>
      <c r="B159" s="694" t="s">
        <v>617</v>
      </c>
      <c r="C159" s="694">
        <v>27.036740342247057</v>
      </c>
    </row>
    <row r="160" spans="1:3">
      <c r="A160" s="187">
        <v>2001</v>
      </c>
      <c r="B160" s="694" t="s">
        <v>617</v>
      </c>
      <c r="C160" s="694">
        <v>64.851581018988668</v>
      </c>
    </row>
    <row r="161" spans="1:3">
      <c r="A161" s="187">
        <v>2001</v>
      </c>
      <c r="B161" s="694" t="s">
        <v>617</v>
      </c>
      <c r="C161" s="694">
        <v>40.865541384489255</v>
      </c>
    </row>
    <row r="162" spans="1:3">
      <c r="A162" s="187">
        <v>2001</v>
      </c>
      <c r="B162" s="694" t="s">
        <v>617</v>
      </c>
      <c r="C162" s="694">
        <v>31.669354243976887</v>
      </c>
    </row>
    <row r="163" spans="1:3">
      <c r="A163" s="187">
        <v>2000</v>
      </c>
      <c r="B163" s="694" t="s">
        <v>617</v>
      </c>
      <c r="C163" s="694">
        <v>55.21068580034963</v>
      </c>
    </row>
    <row r="164" spans="1:3">
      <c r="A164" s="187">
        <v>2000</v>
      </c>
      <c r="B164" s="694" t="s">
        <v>617</v>
      </c>
      <c r="C164" s="694">
        <v>36.162902917354451</v>
      </c>
    </row>
    <row r="165" spans="1:3">
      <c r="A165" s="187">
        <v>2000</v>
      </c>
      <c r="B165" s="694" t="s">
        <v>617</v>
      </c>
      <c r="C165" s="694">
        <v>38.871559796217817</v>
      </c>
    </row>
    <row r="166" spans="1:3">
      <c r="A166" s="187">
        <v>2000</v>
      </c>
      <c r="B166" s="694" t="s">
        <v>617</v>
      </c>
      <c r="C166" s="694">
        <v>31.591548710005309</v>
      </c>
    </row>
    <row r="167" spans="1:3">
      <c r="A167" s="187">
        <v>2000</v>
      </c>
      <c r="B167" s="694" t="s">
        <v>617</v>
      </c>
      <c r="C167" s="694">
        <v>29.352959583454044</v>
      </c>
    </row>
    <row r="168" spans="1:3">
      <c r="A168" s="187">
        <v>2000</v>
      </c>
      <c r="B168" s="694" t="s">
        <v>617</v>
      </c>
      <c r="C168" s="694">
        <v>21.27264766868279</v>
      </c>
    </row>
    <row r="169" spans="1:3">
      <c r="A169" s="187">
        <v>1999</v>
      </c>
      <c r="B169" s="694" t="s">
        <v>617</v>
      </c>
      <c r="C169" s="694">
        <v>61.46332132881134</v>
      </c>
    </row>
    <row r="170" spans="1:3">
      <c r="A170" s="187">
        <v>1999</v>
      </c>
      <c r="B170" s="694" t="s">
        <v>617</v>
      </c>
      <c r="C170" s="694">
        <v>47.029989074939678</v>
      </c>
    </row>
    <row r="171" spans="1:3">
      <c r="A171" s="187">
        <v>1999</v>
      </c>
      <c r="B171" s="694" t="s">
        <v>617</v>
      </c>
      <c r="C171" s="694">
        <v>147.02894711530985</v>
      </c>
    </row>
    <row r="172" spans="1:3">
      <c r="A172" s="187">
        <v>1999</v>
      </c>
      <c r="B172" s="694" t="s">
        <v>617</v>
      </c>
      <c r="C172" s="694">
        <v>72.321974860359745</v>
      </c>
    </row>
    <row r="173" spans="1:3">
      <c r="A173" s="187">
        <v>1999</v>
      </c>
      <c r="B173" s="694" t="s">
        <v>617</v>
      </c>
      <c r="C173" s="694">
        <v>45.102468696933173</v>
      </c>
    </row>
    <row r="174" spans="1:3">
      <c r="A174" s="187">
        <v>1999</v>
      </c>
      <c r="B174" s="694" t="s">
        <v>617</v>
      </c>
      <c r="C174" s="694">
        <v>131.3246584120817</v>
      </c>
    </row>
    <row r="175" spans="1:3">
      <c r="A175" s="187">
        <v>1999</v>
      </c>
      <c r="B175" s="694" t="s">
        <v>617</v>
      </c>
      <c r="C175" s="694">
        <v>29.470442645508438</v>
      </c>
    </row>
    <row r="176" spans="1:3">
      <c r="A176" s="187">
        <v>1999</v>
      </c>
      <c r="B176" s="694" t="s">
        <v>617</v>
      </c>
      <c r="C176" s="694">
        <v>21.636395975093521</v>
      </c>
    </row>
    <row r="177" spans="1:3">
      <c r="A177" s="187">
        <v>1999</v>
      </c>
      <c r="B177" s="694" t="s">
        <v>617</v>
      </c>
      <c r="C177" s="694">
        <v>103.28098664491493</v>
      </c>
    </row>
    <row r="178" spans="1:3">
      <c r="A178" s="187">
        <v>1999</v>
      </c>
      <c r="B178" s="694" t="s">
        <v>617</v>
      </c>
      <c r="C178" s="694">
        <v>42.166579246297367</v>
      </c>
    </row>
    <row r="179" spans="1:3">
      <c r="A179" s="187">
        <v>1999</v>
      </c>
      <c r="B179" s="694" t="s">
        <v>617</v>
      </c>
      <c r="C179" s="694">
        <v>29.479202566324911</v>
      </c>
    </row>
    <row r="180" spans="1:3">
      <c r="A180" s="187">
        <v>1999</v>
      </c>
      <c r="B180" s="694" t="s">
        <v>617</v>
      </c>
      <c r="C180" s="694">
        <v>48.528502926173907</v>
      </c>
    </row>
    <row r="181" spans="1:3">
      <c r="A181" s="187">
        <v>1999</v>
      </c>
      <c r="B181" s="694" t="s">
        <v>617</v>
      </c>
      <c r="C181" s="694">
        <v>37.74690004573123</v>
      </c>
    </row>
    <row r="182" spans="1:3">
      <c r="A182" s="187">
        <v>1999</v>
      </c>
      <c r="B182" s="694" t="s">
        <v>617</v>
      </c>
      <c r="C182" s="694">
        <v>78.023713775457495</v>
      </c>
    </row>
    <row r="183" spans="1:3">
      <c r="A183" s="187">
        <v>1999</v>
      </c>
      <c r="B183" s="694" t="s">
        <v>617</v>
      </c>
      <c r="C183" s="694">
        <v>77.143070966898506</v>
      </c>
    </row>
    <row r="184" spans="1:3">
      <c r="A184" s="187">
        <v>1999</v>
      </c>
      <c r="B184" s="694" t="s">
        <v>617</v>
      </c>
      <c r="C184" s="694">
        <v>66.36872906363547</v>
      </c>
    </row>
    <row r="185" spans="1:3">
      <c r="A185" s="187">
        <v>1999</v>
      </c>
      <c r="B185" s="694" t="s">
        <v>617</v>
      </c>
      <c r="C185" s="694">
        <v>15.238035999917798</v>
      </c>
    </row>
    <row r="186" spans="1:3">
      <c r="A186" s="187">
        <v>1999</v>
      </c>
      <c r="B186" s="694" t="s">
        <v>617</v>
      </c>
      <c r="C186" s="694">
        <v>36.104914033881151</v>
      </c>
    </row>
    <row r="187" spans="1:3">
      <c r="A187" s="187">
        <v>1998</v>
      </c>
      <c r="B187" s="694" t="s">
        <v>617</v>
      </c>
      <c r="C187" s="694">
        <v>60.692234250415126</v>
      </c>
    </row>
    <row r="188" spans="1:3">
      <c r="A188" s="187">
        <v>1998</v>
      </c>
      <c r="B188" s="694" t="s">
        <v>617</v>
      </c>
      <c r="C188" s="694">
        <v>38.166927393453236</v>
      </c>
    </row>
    <row r="189" spans="1:3">
      <c r="A189" s="187">
        <v>1998</v>
      </c>
      <c r="B189" s="694" t="s">
        <v>617</v>
      </c>
      <c r="C189" s="694">
        <v>61.846719500780019</v>
      </c>
    </row>
    <row r="190" spans="1:3">
      <c r="A190" s="187">
        <v>1998</v>
      </c>
      <c r="B190" s="694" t="s">
        <v>617</v>
      </c>
      <c r="C190" s="694">
        <v>39.061539238329871</v>
      </c>
    </row>
    <row r="191" spans="1:3">
      <c r="A191" s="187">
        <v>1994</v>
      </c>
      <c r="B191" s="694" t="s">
        <v>617</v>
      </c>
      <c r="C191" s="694">
        <v>39.577205743249564</v>
      </c>
    </row>
    <row r="192" spans="1:3">
      <c r="A192" s="187">
        <v>1994</v>
      </c>
      <c r="B192" s="694" t="s">
        <v>617</v>
      </c>
      <c r="C192" s="694">
        <v>69.234557319480345</v>
      </c>
    </row>
    <row r="193" spans="1:3">
      <c r="A193" s="187">
        <v>1994</v>
      </c>
      <c r="B193" s="694" t="s">
        <v>617</v>
      </c>
      <c r="C193" s="694">
        <v>57.257024762693959</v>
      </c>
    </row>
    <row r="194" spans="1:3">
      <c r="A194" s="187">
        <v>1994</v>
      </c>
      <c r="B194" s="694" t="s">
        <v>617</v>
      </c>
      <c r="C194" s="694">
        <v>117.8380226195556</v>
      </c>
    </row>
    <row r="195" spans="1:3">
      <c r="A195" s="187">
        <v>1994</v>
      </c>
      <c r="B195" s="694" t="s">
        <v>617</v>
      </c>
      <c r="C195" s="694">
        <v>80.933279582913428</v>
      </c>
    </row>
    <row r="196" spans="1:3">
      <c r="A196" s="187">
        <v>1990</v>
      </c>
      <c r="B196" s="694" t="s">
        <v>617</v>
      </c>
      <c r="C196" s="694">
        <v>67.503914561424423</v>
      </c>
    </row>
    <row r="197" spans="1:3">
      <c r="A197" s="187">
        <v>1990</v>
      </c>
      <c r="B197" s="694" t="s">
        <v>617</v>
      </c>
      <c r="C197" s="694">
        <v>69.1096928960838</v>
      </c>
    </row>
    <row r="198" spans="1:3">
      <c r="A198" s="187">
        <v>1990</v>
      </c>
      <c r="B198" s="694" t="s">
        <v>617</v>
      </c>
      <c r="C198" s="694">
        <v>66.474053271370096</v>
      </c>
    </row>
    <row r="199" spans="1:3">
      <c r="A199" s="187">
        <v>1990</v>
      </c>
      <c r="B199" s="694" t="s">
        <v>617</v>
      </c>
      <c r="C199" s="694">
        <v>122.73042140964851</v>
      </c>
    </row>
    <row r="200" spans="1:3">
      <c r="A200" s="187">
        <v>1990</v>
      </c>
      <c r="B200" s="694" t="s">
        <v>617</v>
      </c>
      <c r="C200" s="694">
        <v>68.690735619498568</v>
      </c>
    </row>
    <row r="201" spans="1:3">
      <c r="A201" s="187">
        <v>1989</v>
      </c>
      <c r="B201" s="694" t="s">
        <v>617</v>
      </c>
      <c r="C201" s="694">
        <v>55.007325834139579</v>
      </c>
    </row>
    <row r="202" spans="1:3">
      <c r="A202" s="187">
        <v>1989</v>
      </c>
      <c r="B202" s="694" t="s">
        <v>617</v>
      </c>
      <c r="C202" s="694">
        <v>53.650218711436118</v>
      </c>
    </row>
    <row r="203" spans="1:3">
      <c r="A203" s="187">
        <v>1989</v>
      </c>
      <c r="B203" s="694" t="s">
        <v>617</v>
      </c>
      <c r="C203" s="694">
        <v>55.24518045486041</v>
      </c>
    </row>
    <row r="204" spans="1:3">
      <c r="A204" s="187">
        <v>1987</v>
      </c>
      <c r="B204" s="694" t="s">
        <v>617</v>
      </c>
      <c r="C204" s="694">
        <v>73.695635082899614</v>
      </c>
    </row>
    <row r="205" spans="1:3">
      <c r="A205" s="187">
        <v>1987</v>
      </c>
      <c r="B205" s="694" t="s">
        <v>617</v>
      </c>
      <c r="C205" s="694">
        <v>83.625053957797604</v>
      </c>
    </row>
    <row r="206" spans="1:3">
      <c r="A206" s="187">
        <v>1987</v>
      </c>
      <c r="B206" s="694" t="s">
        <v>617</v>
      </c>
      <c r="C206" s="694">
        <v>91.525401432951938</v>
      </c>
    </row>
    <row r="207" spans="1:3">
      <c r="A207" s="187">
        <v>1987</v>
      </c>
      <c r="B207" s="694" t="s">
        <v>617</v>
      </c>
      <c r="C207" s="694">
        <v>96.793907032065931</v>
      </c>
    </row>
    <row r="208" spans="1:3">
      <c r="A208" s="187">
        <v>1987</v>
      </c>
      <c r="B208" s="694" t="s">
        <v>617</v>
      </c>
      <c r="C208" s="694">
        <v>102.62634017716967</v>
      </c>
    </row>
    <row r="209" spans="1:3">
      <c r="A209" s="187">
        <v>1987</v>
      </c>
      <c r="B209" s="694" t="s">
        <v>617</v>
      </c>
      <c r="C209" s="694">
        <v>56.378035272469909</v>
      </c>
    </row>
    <row r="210" spans="1:3">
      <c r="A210" s="187">
        <v>1985</v>
      </c>
      <c r="B210" s="694" t="s">
        <v>617</v>
      </c>
      <c r="C210" s="694">
        <v>64.162415656568598</v>
      </c>
    </row>
    <row r="211" spans="1:3">
      <c r="A211" s="187">
        <v>1985</v>
      </c>
      <c r="B211" s="694" t="s">
        <v>617</v>
      </c>
      <c r="C211" s="694">
        <v>61.282388953502213</v>
      </c>
    </row>
    <row r="212" spans="1:3">
      <c r="A212" s="187">
        <v>1985</v>
      </c>
      <c r="B212" s="694" t="s">
        <v>617</v>
      </c>
      <c r="C212" s="694">
        <v>94.555367744234786</v>
      </c>
    </row>
    <row r="213" spans="1:3">
      <c r="A213" s="187">
        <v>1985</v>
      </c>
      <c r="B213" s="694" t="s">
        <v>617</v>
      </c>
      <c r="C213" s="694">
        <v>123.7933814950717</v>
      </c>
    </row>
    <row r="214" spans="1:3">
      <c r="A214" s="187">
        <v>1985</v>
      </c>
      <c r="B214" s="694" t="s">
        <v>617</v>
      </c>
      <c r="C214" s="694">
        <v>109.06359320257637</v>
      </c>
    </row>
    <row r="215" spans="1:3">
      <c r="A215" s="187">
        <v>1985</v>
      </c>
      <c r="B215" s="694" t="s">
        <v>617</v>
      </c>
      <c r="C215" s="694">
        <v>116.82852406195275</v>
      </c>
    </row>
    <row r="216" spans="1:3">
      <c r="A216" s="187">
        <v>1984</v>
      </c>
      <c r="B216" s="694" t="s">
        <v>617</v>
      </c>
      <c r="C216" s="694">
        <v>163.36044077018869</v>
      </c>
    </row>
    <row r="217" spans="1:3">
      <c r="A217" s="187">
        <v>1984</v>
      </c>
      <c r="B217" s="694" t="s">
        <v>617</v>
      </c>
      <c r="C217" s="694">
        <v>90.571145530434464</v>
      </c>
    </row>
    <row r="218" spans="1:3">
      <c r="A218" s="187">
        <v>1984</v>
      </c>
      <c r="B218" s="694" t="s">
        <v>617</v>
      </c>
      <c r="C218" s="694">
        <v>89.716120879603423</v>
      </c>
    </row>
    <row r="219" spans="1:3">
      <c r="A219" s="188">
        <v>1984</v>
      </c>
      <c r="B219" s="695" t="s">
        <v>617</v>
      </c>
      <c r="C219" s="695">
        <v>73.160272058832504</v>
      </c>
    </row>
  </sheetData>
  <pageMargins left="0.75" right="0.75" top="1" bottom="1" header="0.5" footer="0.5"/>
  <pageSetup orientation="portrait" r:id="rId1"/>
  <headerFooter alignWithMargins="0"/>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9.9978637043366805E-2"/>
  </sheetPr>
  <dimension ref="A1:U68"/>
  <sheetViews>
    <sheetView zoomScale="75" zoomScaleNormal="75" workbookViewId="0"/>
  </sheetViews>
  <sheetFormatPr defaultColWidth="8.6640625" defaultRowHeight="13.2"/>
  <cols>
    <col min="1" max="1" width="17.33203125" style="3" customWidth="1"/>
    <col min="2" max="2" width="11.6640625" style="3" bestFit="1" customWidth="1"/>
    <col min="3" max="3" width="10.44140625" style="3" bestFit="1" customWidth="1"/>
    <col min="4" max="4" width="12" style="3" bestFit="1" customWidth="1"/>
    <col min="5" max="5" width="8.6640625" style="3"/>
    <col min="6" max="6" width="9.6640625" style="7" customWidth="1"/>
    <col min="7" max="7" width="7" style="7" customWidth="1"/>
    <col min="8" max="16384" width="8.6640625" style="3"/>
  </cols>
  <sheetData>
    <row r="1" spans="1:1" ht="14.4">
      <c r="A1" s="138" t="s">
        <v>515</v>
      </c>
    </row>
    <row r="22" spans="1:21">
      <c r="A22" s="232" t="s">
        <v>520</v>
      </c>
    </row>
    <row r="23" spans="1:21">
      <c r="F23" s="3"/>
      <c r="G23" s="3"/>
    </row>
    <row r="24" spans="1:21">
      <c r="F24" s="3"/>
      <c r="G24" s="3"/>
    </row>
    <row r="25" spans="1:21">
      <c r="A25" s="867" t="s">
        <v>885</v>
      </c>
      <c r="F25" s="3"/>
      <c r="G25" s="3"/>
    </row>
    <row r="26" spans="1:21">
      <c r="A26" s="1603" t="s">
        <v>517</v>
      </c>
      <c r="B26" s="1605" t="s">
        <v>516</v>
      </c>
      <c r="C26" s="1606"/>
      <c r="D26" s="1606"/>
      <c r="E26" s="1606"/>
      <c r="F26" s="1606"/>
      <c r="G26" s="1606"/>
      <c r="H26" s="1606"/>
      <c r="I26" s="1606"/>
      <c r="J26" s="1606"/>
      <c r="K26" s="1606"/>
      <c r="L26" s="1606"/>
      <c r="M26" s="1606"/>
      <c r="N26" s="1606"/>
      <c r="O26" s="1606"/>
      <c r="P26" s="1606"/>
      <c r="Q26" s="1606"/>
      <c r="R26" s="1606"/>
      <c r="S26" s="1606"/>
      <c r="T26" s="1606"/>
      <c r="U26" s="1607"/>
    </row>
    <row r="27" spans="1:21">
      <c r="A27" s="1604"/>
      <c r="B27" s="184">
        <v>1</v>
      </c>
      <c r="C27" s="203">
        <v>2</v>
      </c>
      <c r="D27" s="203">
        <v>3</v>
      </c>
      <c r="E27" s="203">
        <v>4</v>
      </c>
      <c r="F27" s="203">
        <v>5</v>
      </c>
      <c r="G27" s="203">
        <v>6</v>
      </c>
      <c r="H27" s="203">
        <v>7</v>
      </c>
      <c r="I27" s="203">
        <v>8</v>
      </c>
      <c r="J27" s="203">
        <v>9</v>
      </c>
      <c r="K27" s="203">
        <v>10</v>
      </c>
      <c r="L27" s="203">
        <v>11</v>
      </c>
      <c r="M27" s="203">
        <v>12</v>
      </c>
      <c r="N27" s="203">
        <v>13</v>
      </c>
      <c r="O27" s="203">
        <v>14</v>
      </c>
      <c r="P27" s="203">
        <v>15</v>
      </c>
      <c r="Q27" s="203">
        <v>16</v>
      </c>
      <c r="R27" s="203">
        <v>17</v>
      </c>
      <c r="S27" s="203">
        <v>18</v>
      </c>
      <c r="T27" s="203">
        <v>19</v>
      </c>
      <c r="U27" s="24">
        <v>20</v>
      </c>
    </row>
    <row r="28" spans="1:21">
      <c r="A28" s="868" t="s">
        <v>788</v>
      </c>
      <c r="B28" s="869">
        <v>32.771657763636036</v>
      </c>
      <c r="C28" s="865">
        <v>34.409178533864811</v>
      </c>
      <c r="D28" s="865">
        <v>35.741006018816108</v>
      </c>
      <c r="E28" s="865">
        <v>45.125491626649968</v>
      </c>
      <c r="F28" s="865">
        <v>50.046385774986241</v>
      </c>
      <c r="G28" s="865">
        <v>55.985614118403952</v>
      </c>
      <c r="H28" s="865">
        <v>48.481769965951514</v>
      </c>
      <c r="I28" s="865">
        <v>45.916624299444223</v>
      </c>
      <c r="J28" s="865">
        <v>51.957244731192873</v>
      </c>
      <c r="K28" s="865">
        <v>59.867030446244847</v>
      </c>
      <c r="L28" s="865">
        <v>78.39507104871592</v>
      </c>
      <c r="M28" s="865">
        <v>74.73705102472988</v>
      </c>
      <c r="N28" s="865">
        <v>62.703764342146187</v>
      </c>
      <c r="O28" s="865">
        <v>43.65910847430753</v>
      </c>
      <c r="P28" s="865">
        <v>57.646194522214898</v>
      </c>
      <c r="Q28" s="865">
        <v>47.013917454159269</v>
      </c>
      <c r="R28" s="865">
        <v>44.423347468282287</v>
      </c>
      <c r="S28" s="865">
        <v>53.227122064450555</v>
      </c>
      <c r="T28" s="865">
        <v>40.191773580022385</v>
      </c>
      <c r="U28" s="870">
        <v>51.581715124442191</v>
      </c>
    </row>
    <row r="29" spans="1:21">
      <c r="A29" s="868" t="s">
        <v>886</v>
      </c>
      <c r="B29" s="869">
        <v>26.607648700050255</v>
      </c>
      <c r="C29" s="865">
        <v>27.926810890852394</v>
      </c>
      <c r="D29" s="865">
        <v>28.87469708940889</v>
      </c>
      <c r="E29" s="865">
        <v>28.34173478516923</v>
      </c>
      <c r="F29" s="865">
        <v>27.753798368461702</v>
      </c>
      <c r="G29" s="865">
        <v>29.259198618920216</v>
      </c>
      <c r="H29" s="865">
        <v>28.726833855582687</v>
      </c>
      <c r="I29" s="865">
        <v>26.968997882788422</v>
      </c>
      <c r="J29" s="865">
        <v>25.223093984910804</v>
      </c>
      <c r="K29" s="865">
        <v>20.441598765432097</v>
      </c>
      <c r="L29" s="865">
        <v>21.101929914738513</v>
      </c>
      <c r="M29" s="865">
        <v>23.220186700636038</v>
      </c>
      <c r="N29" s="865">
        <v>24.779711366641891</v>
      </c>
      <c r="O29" s="865">
        <v>23.66162962962963</v>
      </c>
      <c r="P29" s="865">
        <v>24.298787044754484</v>
      </c>
      <c r="Q29" s="865" t="s">
        <v>80</v>
      </c>
      <c r="R29" s="865" t="s">
        <v>80</v>
      </c>
      <c r="S29" s="865" t="s">
        <v>80</v>
      </c>
      <c r="T29" s="865" t="s">
        <v>80</v>
      </c>
      <c r="U29" s="870" t="s">
        <v>80</v>
      </c>
    </row>
    <row r="30" spans="1:21">
      <c r="A30" s="871" t="s">
        <v>887</v>
      </c>
      <c r="B30" s="872">
        <v>24.605524566032695</v>
      </c>
      <c r="C30" s="873">
        <v>26.917481587632007</v>
      </c>
      <c r="D30" s="873">
        <v>27.239927817709109</v>
      </c>
      <c r="E30" s="873">
        <v>28.149044342125997</v>
      </c>
      <c r="F30" s="873">
        <v>29.060458007420685</v>
      </c>
      <c r="G30" s="873">
        <v>30.817270930579799</v>
      </c>
      <c r="H30" s="873">
        <v>34.018168155279909</v>
      </c>
      <c r="I30" s="873" t="s">
        <v>80</v>
      </c>
      <c r="J30" s="873" t="s">
        <v>80</v>
      </c>
      <c r="K30" s="873" t="s">
        <v>80</v>
      </c>
      <c r="L30" s="873" t="s">
        <v>80</v>
      </c>
      <c r="M30" s="873" t="s">
        <v>80</v>
      </c>
      <c r="N30" s="873" t="s">
        <v>80</v>
      </c>
      <c r="O30" s="873" t="s">
        <v>80</v>
      </c>
      <c r="P30" s="873" t="s">
        <v>80</v>
      </c>
      <c r="Q30" s="873" t="s">
        <v>80</v>
      </c>
      <c r="R30" s="873" t="s">
        <v>80</v>
      </c>
      <c r="S30" s="873" t="s">
        <v>80</v>
      </c>
      <c r="T30" s="873" t="s">
        <v>80</v>
      </c>
      <c r="U30" s="874" t="s">
        <v>80</v>
      </c>
    </row>
    <row r="31" spans="1:21">
      <c r="A31" s="599" t="s">
        <v>518</v>
      </c>
      <c r="F31" s="3"/>
      <c r="G31" s="3"/>
    </row>
    <row r="32" spans="1:21">
      <c r="A32" s="875"/>
      <c r="F32" s="3"/>
      <c r="G32" s="3"/>
    </row>
    <row r="33" spans="1:21">
      <c r="A33" s="875"/>
      <c r="F33" s="3"/>
      <c r="G33" s="3"/>
    </row>
    <row r="34" spans="1:21">
      <c r="A34" s="107" t="s">
        <v>519</v>
      </c>
      <c r="F34" s="3"/>
      <c r="G34" s="3"/>
    </row>
    <row r="35" spans="1:21">
      <c r="A35" s="1603" t="s">
        <v>517</v>
      </c>
      <c r="B35" s="1605" t="s">
        <v>516</v>
      </c>
      <c r="C35" s="1606"/>
      <c r="D35" s="1606"/>
      <c r="E35" s="1606"/>
      <c r="F35" s="1606"/>
      <c r="G35" s="1606"/>
      <c r="H35" s="1606"/>
      <c r="I35" s="1606"/>
      <c r="J35" s="1606"/>
      <c r="K35" s="1606"/>
      <c r="L35" s="1606"/>
      <c r="M35" s="1606"/>
      <c r="N35" s="1606"/>
      <c r="O35" s="1606"/>
      <c r="P35" s="1606"/>
      <c r="Q35" s="1606"/>
      <c r="R35" s="1606"/>
      <c r="S35" s="1606"/>
      <c r="T35" s="1606"/>
      <c r="U35" s="1607"/>
    </row>
    <row r="36" spans="1:21">
      <c r="A36" s="1604"/>
      <c r="B36" s="184">
        <v>1</v>
      </c>
      <c r="C36" s="203">
        <v>2</v>
      </c>
      <c r="D36" s="203">
        <v>3</v>
      </c>
      <c r="E36" s="203">
        <v>4</v>
      </c>
      <c r="F36" s="203">
        <v>5</v>
      </c>
      <c r="G36" s="203">
        <v>6</v>
      </c>
      <c r="H36" s="203">
        <v>7</v>
      </c>
      <c r="I36" s="203">
        <v>8</v>
      </c>
      <c r="J36" s="203">
        <v>9</v>
      </c>
      <c r="K36" s="203">
        <v>10</v>
      </c>
      <c r="L36" s="203">
        <v>11</v>
      </c>
      <c r="M36" s="203">
        <v>12</v>
      </c>
      <c r="N36" s="203">
        <v>13</v>
      </c>
      <c r="O36" s="203">
        <v>14</v>
      </c>
      <c r="P36" s="203">
        <v>15</v>
      </c>
      <c r="Q36" s="203">
        <v>16</v>
      </c>
      <c r="R36" s="203">
        <v>17</v>
      </c>
      <c r="S36" s="203">
        <v>18</v>
      </c>
      <c r="T36" s="203">
        <v>19</v>
      </c>
      <c r="U36" s="24">
        <v>20</v>
      </c>
    </row>
    <row r="37" spans="1:21">
      <c r="A37" s="868" t="s">
        <v>788</v>
      </c>
      <c r="B37" s="183">
        <v>19</v>
      </c>
      <c r="C37" s="7">
        <v>32</v>
      </c>
      <c r="D37" s="7">
        <v>25</v>
      </c>
      <c r="E37" s="7">
        <v>23</v>
      </c>
      <c r="F37" s="7">
        <v>11</v>
      </c>
      <c r="G37" s="7">
        <v>8</v>
      </c>
      <c r="H37" s="7">
        <v>6</v>
      </c>
      <c r="I37" s="7">
        <v>8</v>
      </c>
      <c r="J37" s="7">
        <v>7</v>
      </c>
      <c r="K37" s="7">
        <v>9</v>
      </c>
      <c r="L37" s="7">
        <v>8</v>
      </c>
      <c r="M37" s="7">
        <v>9</v>
      </c>
      <c r="N37" s="7">
        <v>9</v>
      </c>
      <c r="O37" s="7">
        <v>9</v>
      </c>
      <c r="P37" s="7">
        <v>9</v>
      </c>
      <c r="Q37" s="7">
        <v>9</v>
      </c>
      <c r="R37" s="7">
        <v>6</v>
      </c>
      <c r="S37" s="7">
        <v>4</v>
      </c>
      <c r="T37" s="7">
        <v>3</v>
      </c>
      <c r="U37" s="61">
        <v>2</v>
      </c>
    </row>
    <row r="38" spans="1:21">
      <c r="A38" s="868" t="s">
        <v>886</v>
      </c>
      <c r="B38" s="183">
        <v>52</v>
      </c>
      <c r="C38" s="7">
        <v>54</v>
      </c>
      <c r="D38" s="7">
        <v>52</v>
      </c>
      <c r="E38" s="7">
        <v>52</v>
      </c>
      <c r="F38" s="7">
        <v>52</v>
      </c>
      <c r="G38" s="7">
        <v>52</v>
      </c>
      <c r="H38" s="7">
        <v>52</v>
      </c>
      <c r="I38" s="7">
        <v>52</v>
      </c>
      <c r="J38" s="7">
        <v>51</v>
      </c>
      <c r="K38" s="7">
        <v>39</v>
      </c>
      <c r="L38" s="7">
        <v>34</v>
      </c>
      <c r="M38" s="7">
        <v>31</v>
      </c>
      <c r="N38" s="7">
        <v>22</v>
      </c>
      <c r="O38" s="7">
        <v>7</v>
      </c>
      <c r="P38" s="7">
        <v>4</v>
      </c>
      <c r="Q38" s="7">
        <v>0</v>
      </c>
      <c r="R38" s="7">
        <v>0</v>
      </c>
      <c r="S38" s="7">
        <v>0</v>
      </c>
      <c r="T38" s="7">
        <v>0</v>
      </c>
      <c r="U38" s="61">
        <v>0</v>
      </c>
    </row>
    <row r="39" spans="1:21">
      <c r="A39" s="871" t="s">
        <v>887</v>
      </c>
      <c r="B39" s="184">
        <v>53</v>
      </c>
      <c r="C39" s="203">
        <v>36</v>
      </c>
      <c r="D39" s="203">
        <v>25</v>
      </c>
      <c r="E39" s="203">
        <v>20</v>
      </c>
      <c r="F39" s="203">
        <v>18</v>
      </c>
      <c r="G39" s="203">
        <v>13</v>
      </c>
      <c r="H39" s="203">
        <v>8</v>
      </c>
      <c r="I39" s="203">
        <v>0</v>
      </c>
      <c r="J39" s="203">
        <v>0</v>
      </c>
      <c r="K39" s="203">
        <v>0</v>
      </c>
      <c r="L39" s="203">
        <v>0</v>
      </c>
      <c r="M39" s="203">
        <v>0</v>
      </c>
      <c r="N39" s="203">
        <v>0</v>
      </c>
      <c r="O39" s="203">
        <v>0</v>
      </c>
      <c r="P39" s="203">
        <v>0</v>
      </c>
      <c r="Q39" s="203">
        <v>0</v>
      </c>
      <c r="R39" s="203">
        <v>0</v>
      </c>
      <c r="S39" s="203">
        <v>0</v>
      </c>
      <c r="T39" s="203">
        <v>0</v>
      </c>
      <c r="U39" s="24">
        <v>0</v>
      </c>
    </row>
    <row r="40" spans="1:21">
      <c r="F40" s="3"/>
      <c r="G40" s="3"/>
    </row>
    <row r="41" spans="1:21">
      <c r="F41" s="3"/>
      <c r="G41" s="3"/>
    </row>
    <row r="42" spans="1:21">
      <c r="F42" s="3"/>
      <c r="G42" s="3"/>
    </row>
    <row r="43" spans="1:21">
      <c r="F43" s="3"/>
      <c r="G43" s="3"/>
    </row>
    <row r="44" spans="1:21">
      <c r="F44" s="3"/>
      <c r="G44" s="3"/>
    </row>
    <row r="45" spans="1:21">
      <c r="F45" s="3"/>
      <c r="G45" s="3"/>
    </row>
    <row r="46" spans="1:21">
      <c r="F46" s="3"/>
      <c r="G46" s="3"/>
    </row>
    <row r="47" spans="1:21">
      <c r="F47" s="3"/>
      <c r="G47" s="3"/>
    </row>
    <row r="48" spans="1:21">
      <c r="F48" s="3"/>
      <c r="G48" s="3"/>
    </row>
    <row r="49" s="3" customFormat="1"/>
    <row r="50" s="3" customFormat="1"/>
    <row r="51" s="3" customFormat="1"/>
    <row r="52" s="3" customFormat="1"/>
    <row r="53" s="3" customFormat="1"/>
    <row r="54" s="3" customFormat="1"/>
    <row r="55" s="3" customFormat="1"/>
    <row r="56" s="3" customFormat="1"/>
    <row r="57" s="3" customFormat="1"/>
    <row r="58" s="3" customFormat="1"/>
    <row r="59" s="3" customFormat="1"/>
    <row r="60" s="3" customFormat="1"/>
    <row r="61" s="3" customFormat="1"/>
    <row r="62" s="3" customFormat="1"/>
    <row r="63" s="3" customFormat="1"/>
    <row r="64" s="3" customFormat="1"/>
    <row r="65" spans="6:7">
      <c r="F65" s="865"/>
      <c r="G65" s="866"/>
    </row>
    <row r="66" spans="6:7">
      <c r="F66" s="865"/>
      <c r="G66" s="866"/>
    </row>
    <row r="67" spans="6:7">
      <c r="F67" s="865"/>
      <c r="G67" s="866"/>
    </row>
    <row r="68" spans="6:7">
      <c r="F68" s="865"/>
      <c r="G68" s="866"/>
    </row>
  </sheetData>
  <mergeCells count="4">
    <mergeCell ref="A26:A27"/>
    <mergeCell ref="B26:U26"/>
    <mergeCell ref="A35:A36"/>
    <mergeCell ref="B35:U35"/>
  </mergeCells>
  <pageMargins left="0.75" right="0.75" top="1" bottom="1" header="0.5" footer="0.5"/>
  <pageSetup orientation="portrait" r:id="rId1"/>
  <headerFooter alignWithMargins="0"/>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3">
    <tabColor theme="5" tint="0.39997558519241921"/>
  </sheetPr>
  <dimension ref="A1:AE550"/>
  <sheetViews>
    <sheetView zoomScale="75" zoomScaleNormal="75" workbookViewId="0"/>
  </sheetViews>
  <sheetFormatPr defaultColWidth="8.6640625" defaultRowHeight="13.2"/>
  <cols>
    <col min="1" max="1" width="17.44140625" style="247" customWidth="1"/>
    <col min="2" max="2" width="13.44140625" style="247" bestFit="1" customWidth="1"/>
    <col min="3" max="3" width="6.6640625" style="601" bestFit="1" customWidth="1"/>
    <col min="4" max="4" width="14.109375" style="601" bestFit="1" customWidth="1"/>
    <col min="5" max="5" width="6.44140625" style="601" bestFit="1" customWidth="1"/>
    <col min="6" max="6" width="5.44140625" style="601" bestFit="1" customWidth="1"/>
    <col min="7" max="7" width="7.33203125" style="601" bestFit="1" customWidth="1"/>
    <col min="8" max="8" width="6.44140625" style="598" bestFit="1" customWidth="1"/>
    <col min="9" max="9" width="6.5546875" style="598" bestFit="1" customWidth="1"/>
    <col min="10" max="10" width="7.21875" style="598" bestFit="1" customWidth="1"/>
    <col min="11" max="11" width="19.21875" style="598" customWidth="1"/>
    <col min="12" max="24" width="8.6640625" style="598"/>
    <col min="25" max="25" width="10.109375" style="598" bestFit="1" customWidth="1"/>
    <col min="26" max="16384" width="8.6640625" style="598"/>
  </cols>
  <sheetData>
    <row r="1" spans="1:31" ht="14.4">
      <c r="A1" s="600" t="s">
        <v>521</v>
      </c>
      <c r="K1" s="600" t="s">
        <v>522</v>
      </c>
      <c r="T1" s="600" t="s">
        <v>654</v>
      </c>
      <c r="U1" s="247"/>
      <c r="V1" s="601"/>
      <c r="W1" s="601"/>
      <c r="X1" s="601"/>
      <c r="Y1" s="601"/>
      <c r="Z1" s="601"/>
      <c r="AD1" s="600"/>
      <c r="AE1" s="600" t="s">
        <v>655</v>
      </c>
    </row>
    <row r="17" spans="1:31">
      <c r="K17" s="602"/>
    </row>
    <row r="18" spans="1:31">
      <c r="K18" s="602"/>
    </row>
    <row r="22" spans="1:31">
      <c r="A22" s="1091" t="s">
        <v>777</v>
      </c>
      <c r="K22" s="1091" t="s">
        <v>777</v>
      </c>
      <c r="T22" s="1091" t="s">
        <v>777</v>
      </c>
      <c r="AE22" s="1091" t="s">
        <v>777</v>
      </c>
    </row>
    <row r="23" spans="1:31">
      <c r="A23" s="245" t="s">
        <v>658</v>
      </c>
      <c r="K23" s="245" t="s">
        <v>658</v>
      </c>
      <c r="O23" s="1165">
        <v>44742</v>
      </c>
      <c r="P23" s="1165">
        <v>42370</v>
      </c>
      <c r="T23" s="245" t="s">
        <v>658</v>
      </c>
      <c r="AE23" s="245" t="s">
        <v>658</v>
      </c>
    </row>
    <row r="24" spans="1:31">
      <c r="K24" s="602"/>
    </row>
    <row r="25" spans="1:31">
      <c r="A25" s="1158" t="s">
        <v>523</v>
      </c>
      <c r="B25" s="1159" t="s">
        <v>441</v>
      </c>
      <c r="C25" s="614" t="s">
        <v>11</v>
      </c>
      <c r="D25" s="614" t="s">
        <v>442</v>
      </c>
      <c r="E25" s="614" t="s">
        <v>5</v>
      </c>
      <c r="F25" s="614" t="s">
        <v>3</v>
      </c>
      <c r="G25" s="614" t="s">
        <v>2</v>
      </c>
      <c r="H25" s="614" t="s">
        <v>1</v>
      </c>
      <c r="I25" s="614" t="s">
        <v>6</v>
      </c>
      <c r="J25" s="614" t="s">
        <v>7</v>
      </c>
      <c r="K25" s="615" t="s">
        <v>443</v>
      </c>
      <c r="M25" s="1158" t="s">
        <v>101</v>
      </c>
      <c r="N25" s="1159" t="s">
        <v>656</v>
      </c>
      <c r="O25" s="1160" t="s">
        <v>657</v>
      </c>
      <c r="P25" s="107" t="s">
        <v>659</v>
      </c>
    </row>
    <row r="26" spans="1:31">
      <c r="A26" s="608">
        <v>35314</v>
      </c>
      <c r="B26" s="607">
        <v>107.25</v>
      </c>
      <c r="C26" s="607" t="e">
        <v>#N/A</v>
      </c>
      <c r="D26" s="607" t="e">
        <v>#N/A</v>
      </c>
      <c r="E26" s="607">
        <v>37.316145967800914</v>
      </c>
      <c r="F26" s="607" t="e">
        <v>#N/A</v>
      </c>
      <c r="G26" s="607" t="e">
        <v>#N/A</v>
      </c>
      <c r="H26" s="607" t="e">
        <v>#N/A</v>
      </c>
      <c r="I26" s="607" t="e">
        <v>#N/A</v>
      </c>
      <c r="J26" s="607" t="e">
        <v>#N/A</v>
      </c>
      <c r="K26" s="609" t="e">
        <v>#N/A</v>
      </c>
      <c r="M26" s="429" t="e">
        <v>#N/A</v>
      </c>
      <c r="N26" s="303">
        <v>37.316145967800914</v>
      </c>
      <c r="O26" s="744" t="e">
        <v>#N/A</v>
      </c>
      <c r="Y26" s="602"/>
    </row>
    <row r="27" spans="1:31">
      <c r="A27" s="608">
        <v>35396</v>
      </c>
      <c r="B27" s="607">
        <v>25.08</v>
      </c>
      <c r="C27" s="607" t="e">
        <v>#N/A</v>
      </c>
      <c r="D27" s="607">
        <v>70.183458530396905</v>
      </c>
      <c r="E27" s="607" t="e">
        <v>#N/A</v>
      </c>
      <c r="F27" s="607" t="e">
        <v>#N/A</v>
      </c>
      <c r="G27" s="607" t="e">
        <v>#N/A</v>
      </c>
      <c r="H27" s="607" t="e">
        <v>#N/A</v>
      </c>
      <c r="I27" s="607" t="e">
        <v>#N/A</v>
      </c>
      <c r="J27" s="607" t="e">
        <v>#N/A</v>
      </c>
      <c r="K27" s="609" t="e">
        <v>#N/A</v>
      </c>
      <c r="M27" s="429">
        <v>70.183458530396905</v>
      </c>
      <c r="N27" s="303" t="e">
        <v>#N/A</v>
      </c>
      <c r="O27" s="744" t="e">
        <v>#N/A</v>
      </c>
      <c r="Y27" s="602"/>
    </row>
    <row r="28" spans="1:31">
      <c r="A28" s="608">
        <v>35500</v>
      </c>
      <c r="B28" s="607">
        <v>108.75</v>
      </c>
      <c r="C28" s="607" t="e">
        <v>#N/A</v>
      </c>
      <c r="D28" s="607" t="e">
        <v>#N/A</v>
      </c>
      <c r="E28" s="607">
        <v>55.46669167056907</v>
      </c>
      <c r="F28" s="607" t="e">
        <v>#N/A</v>
      </c>
      <c r="G28" s="607" t="e">
        <v>#N/A</v>
      </c>
      <c r="H28" s="607" t="e">
        <v>#N/A</v>
      </c>
      <c r="I28" s="607" t="e">
        <v>#N/A</v>
      </c>
      <c r="J28" s="607" t="e">
        <v>#N/A</v>
      </c>
      <c r="K28" s="609" t="e">
        <v>#N/A</v>
      </c>
      <c r="M28" s="429" t="e">
        <v>#N/A</v>
      </c>
      <c r="N28" s="303">
        <v>55.46669167056907</v>
      </c>
      <c r="O28" s="744" t="e">
        <v>#N/A</v>
      </c>
      <c r="Y28" s="602"/>
    </row>
    <row r="29" spans="1:31">
      <c r="A29" s="608">
        <v>35564</v>
      </c>
      <c r="B29" s="607">
        <v>9</v>
      </c>
      <c r="C29" s="607" t="e">
        <v>#N/A</v>
      </c>
      <c r="D29" s="607" t="e">
        <v>#N/A</v>
      </c>
      <c r="E29" s="607">
        <v>56.207492697921587</v>
      </c>
      <c r="F29" s="607" t="e">
        <v>#N/A</v>
      </c>
      <c r="G29" s="607" t="e">
        <v>#N/A</v>
      </c>
      <c r="H29" s="607" t="e">
        <v>#N/A</v>
      </c>
      <c r="I29" s="607" t="e">
        <v>#N/A</v>
      </c>
      <c r="J29" s="607" t="e">
        <v>#N/A</v>
      </c>
      <c r="K29" s="609" t="e">
        <v>#N/A</v>
      </c>
      <c r="M29" s="429" t="e">
        <v>#N/A</v>
      </c>
      <c r="N29" s="303">
        <v>56.207492697921587</v>
      </c>
      <c r="O29" s="744" t="e">
        <v>#N/A</v>
      </c>
      <c r="Y29" s="602"/>
    </row>
    <row r="30" spans="1:31">
      <c r="A30" s="608">
        <v>35627</v>
      </c>
      <c r="B30" s="607">
        <v>70.5</v>
      </c>
      <c r="C30" s="607" t="e">
        <v>#N/A</v>
      </c>
      <c r="D30" s="607" t="e">
        <v>#N/A</v>
      </c>
      <c r="E30" s="607">
        <v>65.168136156990997</v>
      </c>
      <c r="F30" s="607" t="e">
        <v>#N/A</v>
      </c>
      <c r="G30" s="607" t="e">
        <v>#N/A</v>
      </c>
      <c r="H30" s="607" t="e">
        <v>#N/A</v>
      </c>
      <c r="I30" s="607" t="e">
        <v>#N/A</v>
      </c>
      <c r="J30" s="607" t="e">
        <v>#N/A</v>
      </c>
      <c r="K30" s="609" t="e">
        <v>#N/A</v>
      </c>
      <c r="M30" s="429" t="e">
        <v>#N/A</v>
      </c>
      <c r="N30" s="303">
        <v>65.168136156990997</v>
      </c>
      <c r="O30" s="744" t="e">
        <v>#N/A</v>
      </c>
      <c r="Y30" s="602"/>
    </row>
    <row r="31" spans="1:31">
      <c r="A31" s="608">
        <v>35853</v>
      </c>
      <c r="B31" s="607">
        <v>41.25</v>
      </c>
      <c r="C31" s="607" t="e">
        <v>#N/A</v>
      </c>
      <c r="D31" s="607" t="e">
        <v>#N/A</v>
      </c>
      <c r="E31" s="607">
        <v>54.115474156340554</v>
      </c>
      <c r="F31" s="607" t="e">
        <v>#N/A</v>
      </c>
      <c r="G31" s="607" t="e">
        <v>#N/A</v>
      </c>
      <c r="H31" s="607" t="e">
        <v>#N/A</v>
      </c>
      <c r="I31" s="607" t="e">
        <v>#N/A</v>
      </c>
      <c r="J31" s="607" t="e">
        <v>#N/A</v>
      </c>
      <c r="K31" s="609" t="e">
        <v>#N/A</v>
      </c>
      <c r="M31" s="429" t="e">
        <v>#N/A</v>
      </c>
      <c r="N31" s="303">
        <v>54.115474156340554</v>
      </c>
      <c r="O31" s="744" t="e">
        <v>#N/A</v>
      </c>
      <c r="Y31" s="602"/>
    </row>
    <row r="32" spans="1:31">
      <c r="A32" s="608">
        <v>35894</v>
      </c>
      <c r="B32" s="607">
        <v>103.5</v>
      </c>
      <c r="C32" s="607" t="e">
        <v>#N/A</v>
      </c>
      <c r="D32" s="607" t="e">
        <v>#N/A</v>
      </c>
      <c r="E32" s="607">
        <v>39.052461012560364</v>
      </c>
      <c r="F32" s="607" t="e">
        <v>#N/A</v>
      </c>
      <c r="G32" s="607" t="e">
        <v>#N/A</v>
      </c>
      <c r="H32" s="607" t="e">
        <v>#N/A</v>
      </c>
      <c r="I32" s="607" t="e">
        <v>#N/A</v>
      </c>
      <c r="J32" s="607" t="e">
        <v>#N/A</v>
      </c>
      <c r="K32" s="609" t="e">
        <v>#N/A</v>
      </c>
      <c r="M32" s="429" t="e">
        <v>#N/A</v>
      </c>
      <c r="N32" s="303">
        <v>39.052461012560364</v>
      </c>
      <c r="O32" s="744" t="e">
        <v>#N/A</v>
      </c>
      <c r="Y32" s="602"/>
    </row>
    <row r="33" spans="1:25">
      <c r="A33" s="608">
        <v>36059</v>
      </c>
      <c r="B33" s="607">
        <v>1.98</v>
      </c>
      <c r="C33" s="607" t="e">
        <v>#N/A</v>
      </c>
      <c r="D33" s="607" t="e">
        <v>#N/A</v>
      </c>
      <c r="E33" s="607">
        <v>46.800914369227385</v>
      </c>
      <c r="F33" s="607" t="e">
        <v>#N/A</v>
      </c>
      <c r="G33" s="607" t="e">
        <v>#N/A</v>
      </c>
      <c r="H33" s="607" t="e">
        <v>#N/A</v>
      </c>
      <c r="I33" s="607" t="e">
        <v>#N/A</v>
      </c>
      <c r="J33" s="607" t="e">
        <v>#N/A</v>
      </c>
      <c r="K33" s="609" t="e">
        <v>#N/A</v>
      </c>
      <c r="M33" s="429" t="e">
        <v>#N/A</v>
      </c>
      <c r="N33" s="303">
        <v>46.800914369227385</v>
      </c>
      <c r="O33" s="744" t="e">
        <v>#N/A</v>
      </c>
      <c r="Y33" s="602"/>
    </row>
    <row r="34" spans="1:25">
      <c r="A34" s="608">
        <v>36403</v>
      </c>
      <c r="B34" s="607">
        <v>74.900000000000006</v>
      </c>
      <c r="C34" s="607" t="e">
        <v>#N/A</v>
      </c>
      <c r="D34" s="607" t="e">
        <v>#N/A</v>
      </c>
      <c r="E34" s="607" t="e">
        <v>#N/A</v>
      </c>
      <c r="F34" s="607" t="e">
        <v>#N/A</v>
      </c>
      <c r="G34" s="607">
        <v>36.341307648365323</v>
      </c>
      <c r="H34" s="607" t="e">
        <v>#N/A</v>
      </c>
      <c r="I34" s="607" t="e">
        <v>#N/A</v>
      </c>
      <c r="J34" s="607" t="e">
        <v>#N/A</v>
      </c>
      <c r="K34" s="609" t="e">
        <v>#N/A</v>
      </c>
      <c r="M34" s="429" t="e">
        <v>#N/A</v>
      </c>
      <c r="N34" s="303">
        <v>36.341307648365323</v>
      </c>
      <c r="O34" s="744" t="e">
        <v>#N/A</v>
      </c>
      <c r="Y34" s="602"/>
    </row>
    <row r="35" spans="1:25">
      <c r="A35" s="608">
        <v>36476</v>
      </c>
      <c r="B35" s="607">
        <v>10.4</v>
      </c>
      <c r="C35" s="607" t="e">
        <v>#N/A</v>
      </c>
      <c r="D35" s="607" t="e">
        <v>#N/A</v>
      </c>
      <c r="E35" s="607" t="e">
        <v>#N/A</v>
      </c>
      <c r="F35" s="607" t="e">
        <v>#N/A</v>
      </c>
      <c r="G35" s="607" t="e">
        <v>#N/A</v>
      </c>
      <c r="H35" s="607">
        <v>201.97138241816123</v>
      </c>
      <c r="I35" s="607" t="e">
        <v>#N/A</v>
      </c>
      <c r="J35" s="607" t="e">
        <v>#N/A</v>
      </c>
      <c r="K35" s="609" t="e">
        <v>#N/A</v>
      </c>
      <c r="M35" s="429" t="e">
        <v>#N/A</v>
      </c>
      <c r="N35" s="303" t="e">
        <v>#N/A</v>
      </c>
      <c r="O35" s="744">
        <v>201.97138241816123</v>
      </c>
      <c r="Y35" s="602"/>
    </row>
    <row r="36" spans="1:25">
      <c r="A36" s="608">
        <v>36656</v>
      </c>
      <c r="B36" s="607">
        <v>16.8</v>
      </c>
      <c r="C36" s="607" t="e">
        <v>#N/A</v>
      </c>
      <c r="D36" s="607">
        <v>48.084895133353214</v>
      </c>
      <c r="E36" s="607" t="e">
        <v>#N/A</v>
      </c>
      <c r="F36" s="607" t="e">
        <v>#N/A</v>
      </c>
      <c r="G36" s="607" t="e">
        <v>#N/A</v>
      </c>
      <c r="H36" s="607" t="e">
        <v>#N/A</v>
      </c>
      <c r="I36" s="607" t="e">
        <v>#N/A</v>
      </c>
      <c r="J36" s="607" t="e">
        <v>#N/A</v>
      </c>
      <c r="K36" s="609" t="e">
        <v>#N/A</v>
      </c>
      <c r="M36" s="429">
        <v>48.084895133353214</v>
      </c>
      <c r="N36" s="303" t="e">
        <v>#N/A</v>
      </c>
      <c r="O36" s="744" t="e">
        <v>#N/A</v>
      </c>
      <c r="Y36" s="602"/>
    </row>
    <row r="37" spans="1:25">
      <c r="A37" s="608">
        <v>36790</v>
      </c>
      <c r="B37" s="607">
        <v>29.7</v>
      </c>
      <c r="C37" s="607" t="e">
        <v>#N/A</v>
      </c>
      <c r="D37" s="607">
        <v>52.392757902338957</v>
      </c>
      <c r="E37" s="607" t="e">
        <v>#N/A</v>
      </c>
      <c r="F37" s="607" t="e">
        <v>#N/A</v>
      </c>
      <c r="G37" s="607" t="e">
        <v>#N/A</v>
      </c>
      <c r="H37" s="607" t="e">
        <v>#N/A</v>
      </c>
      <c r="I37" s="607" t="e">
        <v>#N/A</v>
      </c>
      <c r="J37" s="607" t="e">
        <v>#N/A</v>
      </c>
      <c r="K37" s="609" t="e">
        <v>#N/A</v>
      </c>
      <c r="M37" s="429">
        <v>52.392757902338957</v>
      </c>
      <c r="N37" s="303" t="e">
        <v>#N/A</v>
      </c>
      <c r="O37" s="744" t="e">
        <v>#N/A</v>
      </c>
      <c r="Y37" s="602"/>
    </row>
    <row r="38" spans="1:25">
      <c r="A38" s="608">
        <v>36830</v>
      </c>
      <c r="B38" s="607">
        <v>150</v>
      </c>
      <c r="C38" s="607" t="e">
        <v>#N/A</v>
      </c>
      <c r="D38" s="607" t="e">
        <v>#N/A</v>
      </c>
      <c r="E38" s="607" t="e">
        <v>#N/A</v>
      </c>
      <c r="F38" s="607" t="e">
        <v>#N/A</v>
      </c>
      <c r="G38" s="607">
        <v>36.076610796055419</v>
      </c>
      <c r="H38" s="607" t="e">
        <v>#N/A</v>
      </c>
      <c r="I38" s="607" t="e">
        <v>#N/A</v>
      </c>
      <c r="J38" s="607" t="e">
        <v>#N/A</v>
      </c>
      <c r="K38" s="609" t="e">
        <v>#N/A</v>
      </c>
      <c r="M38" s="429" t="e">
        <v>#N/A</v>
      </c>
      <c r="N38" s="303">
        <v>36.076610796055419</v>
      </c>
      <c r="O38" s="744" t="e">
        <v>#N/A</v>
      </c>
      <c r="Y38" s="602"/>
    </row>
    <row r="39" spans="1:25">
      <c r="A39" s="608">
        <v>36860</v>
      </c>
      <c r="B39" s="607">
        <v>299.64</v>
      </c>
      <c r="C39" s="607" t="e">
        <v>#N/A</v>
      </c>
      <c r="D39" s="607">
        <v>34.466589019373366</v>
      </c>
      <c r="E39" s="607" t="e">
        <v>#N/A</v>
      </c>
      <c r="F39" s="607" t="e">
        <v>#N/A</v>
      </c>
      <c r="G39" s="607" t="e">
        <v>#N/A</v>
      </c>
      <c r="H39" s="607" t="e">
        <v>#N/A</v>
      </c>
      <c r="I39" s="607" t="e">
        <v>#N/A</v>
      </c>
      <c r="J39" s="607" t="e">
        <v>#N/A</v>
      </c>
      <c r="K39" s="609" t="e">
        <v>#N/A</v>
      </c>
      <c r="M39" s="429">
        <v>34.466589019373366</v>
      </c>
      <c r="N39" s="303" t="e">
        <v>#N/A</v>
      </c>
      <c r="O39" s="744" t="e">
        <v>#N/A</v>
      </c>
      <c r="Y39" s="602"/>
    </row>
    <row r="40" spans="1:25">
      <c r="A40" s="608">
        <v>36913</v>
      </c>
      <c r="B40" s="607">
        <v>50</v>
      </c>
      <c r="C40" s="607" t="e">
        <v>#N/A</v>
      </c>
      <c r="D40" s="607">
        <v>44.48207902285376</v>
      </c>
      <c r="E40" s="607" t="e">
        <v>#N/A</v>
      </c>
      <c r="F40" s="607" t="e">
        <v>#N/A</v>
      </c>
      <c r="G40" s="607" t="e">
        <v>#N/A</v>
      </c>
      <c r="H40" s="607" t="e">
        <v>#N/A</v>
      </c>
      <c r="I40" s="607" t="e">
        <v>#N/A</v>
      </c>
      <c r="J40" s="607" t="e">
        <v>#N/A</v>
      </c>
      <c r="K40" s="609" t="e">
        <v>#N/A</v>
      </c>
      <c r="M40" s="429">
        <v>44.48207902285376</v>
      </c>
      <c r="N40" s="303" t="e">
        <v>#N/A</v>
      </c>
      <c r="O40" s="744" t="e">
        <v>#N/A</v>
      </c>
      <c r="Y40" s="602"/>
    </row>
    <row r="41" spans="1:25">
      <c r="A41" s="608">
        <v>36945</v>
      </c>
      <c r="B41" s="607">
        <v>40.049999999999997</v>
      </c>
      <c r="C41" s="607" t="e">
        <v>#N/A</v>
      </c>
      <c r="D41" s="607" t="e">
        <v>#N/A</v>
      </c>
      <c r="E41" s="607">
        <v>40.851940673785904</v>
      </c>
      <c r="F41" s="607" t="e">
        <v>#N/A</v>
      </c>
      <c r="G41" s="607" t="e">
        <v>#N/A</v>
      </c>
      <c r="H41" s="607" t="e">
        <v>#N/A</v>
      </c>
      <c r="I41" s="607" t="e">
        <v>#N/A</v>
      </c>
      <c r="J41" s="607" t="e">
        <v>#N/A</v>
      </c>
      <c r="K41" s="609" t="e">
        <v>#N/A</v>
      </c>
      <c r="M41" s="429" t="e">
        <v>#N/A</v>
      </c>
      <c r="N41" s="303">
        <v>40.851940673785904</v>
      </c>
      <c r="O41" s="744" t="e">
        <v>#N/A</v>
      </c>
      <c r="Y41" s="602"/>
    </row>
    <row r="42" spans="1:25">
      <c r="A42" s="608">
        <v>36963</v>
      </c>
      <c r="B42" s="607">
        <v>112.2</v>
      </c>
      <c r="C42" s="607" t="e">
        <v>#N/A</v>
      </c>
      <c r="D42" s="607" t="e">
        <v>#N/A</v>
      </c>
      <c r="E42" s="607" t="e">
        <v>#N/A</v>
      </c>
      <c r="F42" s="607">
        <v>32.363801062472675</v>
      </c>
      <c r="G42" s="607" t="e">
        <v>#N/A</v>
      </c>
      <c r="H42" s="607" t="e">
        <v>#N/A</v>
      </c>
      <c r="I42" s="607" t="e">
        <v>#N/A</v>
      </c>
      <c r="J42" s="607" t="e">
        <v>#N/A</v>
      </c>
      <c r="K42" s="609" t="e">
        <v>#N/A</v>
      </c>
      <c r="M42" s="429" t="e">
        <v>#N/A</v>
      </c>
      <c r="N42" s="303">
        <v>32.363801062472675</v>
      </c>
      <c r="O42" s="744" t="e">
        <v>#N/A</v>
      </c>
      <c r="Y42" s="602"/>
    </row>
    <row r="43" spans="1:25">
      <c r="A43" s="608">
        <v>36998</v>
      </c>
      <c r="B43" s="607">
        <v>25.5</v>
      </c>
      <c r="C43" s="607" t="e">
        <v>#N/A</v>
      </c>
      <c r="D43" s="607" t="e">
        <v>#N/A</v>
      </c>
      <c r="E43" s="607">
        <v>105.47064497888262</v>
      </c>
      <c r="F43" s="607" t="e">
        <v>#N/A</v>
      </c>
      <c r="G43" s="607" t="e">
        <v>#N/A</v>
      </c>
      <c r="H43" s="607" t="e">
        <v>#N/A</v>
      </c>
      <c r="I43" s="607" t="e">
        <v>#N/A</v>
      </c>
      <c r="J43" s="607" t="e">
        <v>#N/A</v>
      </c>
      <c r="K43" s="609" t="e">
        <v>#N/A</v>
      </c>
      <c r="M43" s="429" t="e">
        <v>#N/A</v>
      </c>
      <c r="N43" s="303">
        <v>105.47064497888262</v>
      </c>
      <c r="O43" s="744" t="e">
        <v>#N/A</v>
      </c>
      <c r="Y43" s="602"/>
    </row>
    <row r="44" spans="1:25">
      <c r="A44" s="608">
        <v>36999</v>
      </c>
      <c r="B44" s="607">
        <v>4.5</v>
      </c>
      <c r="C44" s="607" t="e">
        <v>#N/A</v>
      </c>
      <c r="D44" s="607" t="e">
        <v>#N/A</v>
      </c>
      <c r="E44" s="607">
        <v>91.884728624723607</v>
      </c>
      <c r="F44" s="607" t="e">
        <v>#N/A</v>
      </c>
      <c r="G44" s="607" t="e">
        <v>#N/A</v>
      </c>
      <c r="H44" s="607" t="e">
        <v>#N/A</v>
      </c>
      <c r="I44" s="607" t="e">
        <v>#N/A</v>
      </c>
      <c r="J44" s="607" t="e">
        <v>#N/A</v>
      </c>
      <c r="K44" s="609" t="e">
        <v>#N/A</v>
      </c>
      <c r="M44" s="429" t="e">
        <v>#N/A</v>
      </c>
      <c r="N44" s="303">
        <v>91.884728624723607</v>
      </c>
      <c r="O44" s="744" t="e">
        <v>#N/A</v>
      </c>
      <c r="Y44" s="602"/>
    </row>
    <row r="45" spans="1:25">
      <c r="A45" s="608">
        <v>37006</v>
      </c>
      <c r="B45" s="607">
        <v>64.5</v>
      </c>
      <c r="C45" s="607" t="e">
        <v>#N/A</v>
      </c>
      <c r="D45" s="607" t="e">
        <v>#N/A</v>
      </c>
      <c r="E45" s="607" t="e">
        <v>#N/A</v>
      </c>
      <c r="F45" s="607" t="e">
        <v>#N/A</v>
      </c>
      <c r="G45" s="607" t="e">
        <v>#N/A</v>
      </c>
      <c r="H45" s="607">
        <v>55.37457579807996</v>
      </c>
      <c r="I45" s="607" t="e">
        <v>#N/A</v>
      </c>
      <c r="J45" s="607" t="e">
        <v>#N/A</v>
      </c>
      <c r="K45" s="609" t="e">
        <v>#N/A</v>
      </c>
      <c r="M45" s="429" t="e">
        <v>#N/A</v>
      </c>
      <c r="N45" s="303" t="e">
        <v>#N/A</v>
      </c>
      <c r="O45" s="744">
        <v>55.37457579807996</v>
      </c>
      <c r="Y45" s="602"/>
    </row>
    <row r="46" spans="1:25">
      <c r="A46" s="608">
        <v>37196</v>
      </c>
      <c r="B46" s="607">
        <v>160.5</v>
      </c>
      <c r="C46" s="607" t="e">
        <v>#N/A</v>
      </c>
      <c r="D46" s="607" t="e">
        <v>#N/A</v>
      </c>
      <c r="E46" s="607" t="e">
        <v>#N/A</v>
      </c>
      <c r="F46" s="607" t="e">
        <v>#N/A</v>
      </c>
      <c r="G46" s="607">
        <v>31.450462067167955</v>
      </c>
      <c r="H46" s="607" t="e">
        <v>#N/A</v>
      </c>
      <c r="I46" s="607" t="e">
        <v>#N/A</v>
      </c>
      <c r="J46" s="607" t="e">
        <v>#N/A</v>
      </c>
      <c r="K46" s="609" t="e">
        <v>#N/A</v>
      </c>
      <c r="M46" s="429" t="e">
        <v>#N/A</v>
      </c>
      <c r="N46" s="303">
        <v>31.450462067167955</v>
      </c>
      <c r="O46" s="744" t="e">
        <v>#N/A</v>
      </c>
      <c r="Y46" s="602"/>
    </row>
    <row r="47" spans="1:25">
      <c r="A47" s="608">
        <v>37202</v>
      </c>
      <c r="B47" s="607">
        <v>49.8</v>
      </c>
      <c r="C47" s="607" t="e">
        <v>#N/A</v>
      </c>
      <c r="D47" s="607">
        <v>80.968364023979333</v>
      </c>
      <c r="E47" s="607" t="e">
        <v>#N/A</v>
      </c>
      <c r="F47" s="607" t="e">
        <v>#N/A</v>
      </c>
      <c r="G47" s="607" t="e">
        <v>#N/A</v>
      </c>
      <c r="H47" s="607" t="e">
        <v>#N/A</v>
      </c>
      <c r="I47" s="607" t="e">
        <v>#N/A</v>
      </c>
      <c r="J47" s="607" t="e">
        <v>#N/A</v>
      </c>
      <c r="K47" s="609" t="e">
        <v>#N/A</v>
      </c>
      <c r="M47" s="429">
        <v>80.968364023979333</v>
      </c>
      <c r="N47" s="303" t="e">
        <v>#N/A</v>
      </c>
      <c r="O47" s="744" t="e">
        <v>#N/A</v>
      </c>
      <c r="Y47" s="602"/>
    </row>
    <row r="48" spans="1:25">
      <c r="A48" s="608">
        <v>37204</v>
      </c>
      <c r="B48" s="607">
        <v>40.049999999999997</v>
      </c>
      <c r="C48" s="607" t="e">
        <v>#N/A</v>
      </c>
      <c r="D48" s="607" t="e">
        <v>#N/A</v>
      </c>
      <c r="E48" s="607">
        <v>52.548240102295047</v>
      </c>
      <c r="F48" s="607" t="e">
        <v>#N/A</v>
      </c>
      <c r="G48" s="607" t="e">
        <v>#N/A</v>
      </c>
      <c r="H48" s="607" t="e">
        <v>#N/A</v>
      </c>
      <c r="I48" s="607" t="e">
        <v>#N/A</v>
      </c>
      <c r="J48" s="607" t="e">
        <v>#N/A</v>
      </c>
      <c r="K48" s="609" t="e">
        <v>#N/A</v>
      </c>
      <c r="M48" s="429" t="e">
        <v>#N/A</v>
      </c>
      <c r="N48" s="303">
        <v>52.548240102295047</v>
      </c>
      <c r="O48" s="744" t="e">
        <v>#N/A</v>
      </c>
      <c r="Y48" s="602"/>
    </row>
    <row r="49" spans="1:25">
      <c r="A49" s="608">
        <v>37245</v>
      </c>
      <c r="B49" s="607">
        <v>66</v>
      </c>
      <c r="C49" s="607" t="e">
        <v>#N/A</v>
      </c>
      <c r="D49" s="607" t="e">
        <v>#N/A</v>
      </c>
      <c r="E49" s="607" t="e">
        <v>#N/A</v>
      </c>
      <c r="F49" s="607" t="e">
        <v>#N/A</v>
      </c>
      <c r="G49" s="607" t="e">
        <v>#N/A</v>
      </c>
      <c r="H49" s="607">
        <v>52.262576376410181</v>
      </c>
      <c r="I49" s="607" t="e">
        <v>#N/A</v>
      </c>
      <c r="J49" s="607" t="e">
        <v>#N/A</v>
      </c>
      <c r="K49" s="609" t="e">
        <v>#N/A</v>
      </c>
      <c r="M49" s="429" t="e">
        <v>#N/A</v>
      </c>
      <c r="N49" s="303" t="e">
        <v>#N/A</v>
      </c>
      <c r="O49" s="744">
        <v>52.262576376410181</v>
      </c>
      <c r="Y49" s="602"/>
    </row>
    <row r="50" spans="1:25">
      <c r="A50" s="608">
        <v>37245</v>
      </c>
      <c r="B50" s="607">
        <v>9</v>
      </c>
      <c r="C50" s="607" t="e">
        <v>#N/A</v>
      </c>
      <c r="D50" s="607" t="e">
        <v>#N/A</v>
      </c>
      <c r="E50" s="607" t="e">
        <v>#N/A</v>
      </c>
      <c r="F50" s="607" t="e">
        <v>#N/A</v>
      </c>
      <c r="G50" s="607" t="e">
        <v>#N/A</v>
      </c>
      <c r="H50" s="607">
        <v>53.247318535892795</v>
      </c>
      <c r="I50" s="607" t="e">
        <v>#N/A</v>
      </c>
      <c r="J50" s="607" t="e">
        <v>#N/A</v>
      </c>
      <c r="K50" s="609" t="e">
        <v>#N/A</v>
      </c>
      <c r="M50" s="429" t="e">
        <v>#N/A</v>
      </c>
      <c r="N50" s="303" t="e">
        <v>#N/A</v>
      </c>
      <c r="O50" s="744">
        <v>53.247318535892795</v>
      </c>
      <c r="Y50" s="602"/>
    </row>
    <row r="51" spans="1:25">
      <c r="A51" s="608">
        <v>37246</v>
      </c>
      <c r="B51" s="607">
        <v>80</v>
      </c>
      <c r="C51" s="607" t="e">
        <v>#N/A</v>
      </c>
      <c r="D51" s="607" t="e">
        <v>#N/A</v>
      </c>
      <c r="E51" s="607" t="e">
        <v>#N/A</v>
      </c>
      <c r="F51" s="607">
        <v>32.134054886142728</v>
      </c>
      <c r="G51" s="607" t="e">
        <v>#N/A</v>
      </c>
      <c r="H51" s="607" t="e">
        <v>#N/A</v>
      </c>
      <c r="I51" s="607" t="e">
        <v>#N/A</v>
      </c>
      <c r="J51" s="607" t="e">
        <v>#N/A</v>
      </c>
      <c r="K51" s="609" t="e">
        <v>#N/A</v>
      </c>
      <c r="M51" s="429" t="e">
        <v>#N/A</v>
      </c>
      <c r="N51" s="303">
        <v>32.134054886142728</v>
      </c>
      <c r="O51" s="744" t="e">
        <v>#N/A</v>
      </c>
      <c r="Y51" s="602"/>
    </row>
    <row r="52" spans="1:25">
      <c r="A52" s="608">
        <v>37256</v>
      </c>
      <c r="B52" s="607">
        <v>51</v>
      </c>
      <c r="C52" s="607" t="e">
        <v>#N/A</v>
      </c>
      <c r="D52" s="607" t="e">
        <v>#N/A</v>
      </c>
      <c r="E52" s="607">
        <v>36.999625707829722</v>
      </c>
      <c r="F52" s="607" t="e">
        <v>#N/A</v>
      </c>
      <c r="G52" s="607" t="e">
        <v>#N/A</v>
      </c>
      <c r="H52" s="607" t="e">
        <v>#N/A</v>
      </c>
      <c r="I52" s="607" t="e">
        <v>#N/A</v>
      </c>
      <c r="J52" s="607" t="e">
        <v>#N/A</v>
      </c>
      <c r="K52" s="609" t="e">
        <v>#N/A</v>
      </c>
      <c r="M52" s="429" t="e">
        <v>#N/A</v>
      </c>
      <c r="N52" s="303">
        <v>36.999625707829722</v>
      </c>
      <c r="O52" s="744" t="e">
        <v>#N/A</v>
      </c>
      <c r="Y52" s="602"/>
    </row>
    <row r="53" spans="1:25">
      <c r="A53" s="608">
        <v>37345</v>
      </c>
      <c r="B53" s="607">
        <v>15</v>
      </c>
      <c r="C53" s="607" t="e">
        <v>#N/A</v>
      </c>
      <c r="D53" s="607" t="e">
        <v>#N/A</v>
      </c>
      <c r="E53" s="607" t="e">
        <v>#N/A</v>
      </c>
      <c r="F53" s="607" t="e">
        <v>#N/A</v>
      </c>
      <c r="G53" s="607" t="e">
        <v>#N/A</v>
      </c>
      <c r="H53" s="607">
        <v>53.244064765507837</v>
      </c>
      <c r="I53" s="607" t="e">
        <v>#N/A</v>
      </c>
      <c r="J53" s="607" t="e">
        <v>#N/A</v>
      </c>
      <c r="K53" s="609" t="e">
        <v>#N/A</v>
      </c>
      <c r="M53" s="429" t="e">
        <v>#N/A</v>
      </c>
      <c r="N53" s="303" t="e">
        <v>#N/A</v>
      </c>
      <c r="O53" s="744">
        <v>53.244064765507837</v>
      </c>
      <c r="Y53" s="602"/>
    </row>
    <row r="54" spans="1:25">
      <c r="A54" s="608">
        <v>37369</v>
      </c>
      <c r="B54" s="607">
        <v>85.5</v>
      </c>
      <c r="C54" s="607" t="e">
        <v>#N/A</v>
      </c>
      <c r="D54" s="607" t="e">
        <v>#N/A</v>
      </c>
      <c r="E54" s="607">
        <v>31.307039976703372</v>
      </c>
      <c r="F54" s="607" t="e">
        <v>#N/A</v>
      </c>
      <c r="G54" s="607" t="e">
        <v>#N/A</v>
      </c>
      <c r="H54" s="607" t="e">
        <v>#N/A</v>
      </c>
      <c r="I54" s="607" t="e">
        <v>#N/A</v>
      </c>
      <c r="J54" s="607" t="e">
        <v>#N/A</v>
      </c>
      <c r="K54" s="609" t="e">
        <v>#N/A</v>
      </c>
      <c r="M54" s="429" t="e">
        <v>#N/A</v>
      </c>
      <c r="N54" s="303">
        <v>31.307039976703372</v>
      </c>
      <c r="O54" s="744" t="e">
        <v>#N/A</v>
      </c>
      <c r="Y54" s="602"/>
    </row>
    <row r="55" spans="1:25">
      <c r="A55" s="608">
        <v>37512</v>
      </c>
      <c r="B55" s="607">
        <v>40.5</v>
      </c>
      <c r="C55" s="607" t="e">
        <v>#N/A</v>
      </c>
      <c r="D55" s="607" t="e">
        <v>#N/A</v>
      </c>
      <c r="E55" s="607">
        <v>24.667894514388486</v>
      </c>
      <c r="F55" s="607" t="e">
        <v>#N/A</v>
      </c>
      <c r="G55" s="607" t="e">
        <v>#N/A</v>
      </c>
      <c r="H55" s="607" t="e">
        <v>#N/A</v>
      </c>
      <c r="I55" s="607" t="e">
        <v>#N/A</v>
      </c>
      <c r="J55" s="607" t="e">
        <v>#N/A</v>
      </c>
      <c r="K55" s="609" t="e">
        <v>#N/A</v>
      </c>
      <c r="M55" s="429" t="e">
        <v>#N/A</v>
      </c>
      <c r="N55" s="303">
        <v>24.667894514388486</v>
      </c>
      <c r="O55" s="744" t="e">
        <v>#N/A</v>
      </c>
      <c r="Y55" s="602"/>
    </row>
    <row r="56" spans="1:25">
      <c r="A56" s="608">
        <v>37512</v>
      </c>
      <c r="B56" s="607">
        <v>40.5</v>
      </c>
      <c r="C56" s="607" t="e">
        <v>#N/A</v>
      </c>
      <c r="D56" s="607">
        <v>26.974734823271696</v>
      </c>
      <c r="E56" s="607" t="e">
        <v>#N/A</v>
      </c>
      <c r="F56" s="607" t="e">
        <v>#N/A</v>
      </c>
      <c r="G56" s="607" t="e">
        <v>#N/A</v>
      </c>
      <c r="H56" s="607" t="e">
        <v>#N/A</v>
      </c>
      <c r="I56" s="607" t="e">
        <v>#N/A</v>
      </c>
      <c r="J56" s="607" t="e">
        <v>#N/A</v>
      </c>
      <c r="K56" s="609" t="e">
        <v>#N/A</v>
      </c>
      <c r="M56" s="429">
        <v>26.974734823271696</v>
      </c>
      <c r="N56" s="303" t="e">
        <v>#N/A</v>
      </c>
      <c r="O56" s="744" t="e">
        <v>#N/A</v>
      </c>
      <c r="Y56" s="602"/>
    </row>
    <row r="57" spans="1:25">
      <c r="A57" s="608">
        <v>37512</v>
      </c>
      <c r="B57" s="607">
        <v>21</v>
      </c>
      <c r="C57" s="607" t="e">
        <v>#N/A</v>
      </c>
      <c r="D57" s="607" t="e">
        <v>#N/A</v>
      </c>
      <c r="E57" s="607">
        <v>35.083336420730461</v>
      </c>
      <c r="F57" s="607" t="e">
        <v>#N/A</v>
      </c>
      <c r="G57" s="607" t="e">
        <v>#N/A</v>
      </c>
      <c r="H57" s="607" t="e">
        <v>#N/A</v>
      </c>
      <c r="I57" s="607" t="e">
        <v>#N/A</v>
      </c>
      <c r="J57" s="607" t="e">
        <v>#N/A</v>
      </c>
      <c r="K57" s="609" t="e">
        <v>#N/A</v>
      </c>
      <c r="M57" s="429" t="e">
        <v>#N/A</v>
      </c>
      <c r="N57" s="303">
        <v>35.083336420730461</v>
      </c>
      <c r="O57" s="744" t="e">
        <v>#N/A</v>
      </c>
      <c r="Y57" s="602"/>
    </row>
    <row r="58" spans="1:25">
      <c r="A58" s="608">
        <v>37518</v>
      </c>
      <c r="B58" s="607">
        <v>5.94</v>
      </c>
      <c r="C58" s="607" t="e">
        <v>#N/A</v>
      </c>
      <c r="D58" s="607" t="e">
        <v>#N/A</v>
      </c>
      <c r="E58" s="607">
        <v>33.794276725604561</v>
      </c>
      <c r="F58" s="607" t="e">
        <v>#N/A</v>
      </c>
      <c r="G58" s="607" t="e">
        <v>#N/A</v>
      </c>
      <c r="H58" s="607" t="e">
        <v>#N/A</v>
      </c>
      <c r="I58" s="607" t="e">
        <v>#N/A</v>
      </c>
      <c r="J58" s="607" t="e">
        <v>#N/A</v>
      </c>
      <c r="K58" s="609" t="e">
        <v>#N/A</v>
      </c>
      <c r="M58" s="429" t="e">
        <v>#N/A</v>
      </c>
      <c r="N58" s="303">
        <v>33.794276725604561</v>
      </c>
      <c r="O58" s="744" t="e">
        <v>#N/A</v>
      </c>
      <c r="Y58" s="602"/>
    </row>
    <row r="59" spans="1:25">
      <c r="A59" s="608">
        <v>37526</v>
      </c>
      <c r="B59" s="607">
        <v>56.76</v>
      </c>
      <c r="C59" s="607" t="e">
        <v>#N/A</v>
      </c>
      <c r="D59" s="607" t="e">
        <v>#N/A</v>
      </c>
      <c r="E59" s="607">
        <v>28.907939710909886</v>
      </c>
      <c r="F59" s="607" t="e">
        <v>#N/A</v>
      </c>
      <c r="G59" s="607" t="e">
        <v>#N/A</v>
      </c>
      <c r="H59" s="607" t="e">
        <v>#N/A</v>
      </c>
      <c r="I59" s="607" t="e">
        <v>#N/A</v>
      </c>
      <c r="J59" s="607" t="e">
        <v>#N/A</v>
      </c>
      <c r="K59" s="609" t="e">
        <v>#N/A</v>
      </c>
      <c r="M59" s="429" t="e">
        <v>#N/A</v>
      </c>
      <c r="N59" s="303">
        <v>28.907939710909886</v>
      </c>
      <c r="O59" s="744" t="e">
        <v>#N/A</v>
      </c>
      <c r="Y59" s="602"/>
    </row>
    <row r="60" spans="1:25">
      <c r="A60" s="608">
        <v>37531</v>
      </c>
      <c r="B60" s="607">
        <v>16.5</v>
      </c>
      <c r="C60" s="607">
        <v>64.56501100678112</v>
      </c>
      <c r="D60" s="607" t="e">
        <v>#N/A</v>
      </c>
      <c r="E60" s="607" t="e">
        <v>#N/A</v>
      </c>
      <c r="F60" s="607" t="e">
        <v>#N/A</v>
      </c>
      <c r="G60" s="607" t="e">
        <v>#N/A</v>
      </c>
      <c r="H60" s="607" t="e">
        <v>#N/A</v>
      </c>
      <c r="I60" s="607" t="e">
        <v>#N/A</v>
      </c>
      <c r="J60" s="607" t="e">
        <v>#N/A</v>
      </c>
      <c r="K60" s="609" t="e">
        <v>#N/A</v>
      </c>
      <c r="M60" s="429">
        <v>64.56501100678112</v>
      </c>
      <c r="N60" s="303" t="e">
        <v>#N/A</v>
      </c>
      <c r="O60" s="744" t="e">
        <v>#N/A</v>
      </c>
      <c r="Y60" s="602"/>
    </row>
    <row r="61" spans="1:25">
      <c r="A61" s="608">
        <v>37536</v>
      </c>
      <c r="B61" s="607">
        <v>162</v>
      </c>
      <c r="C61" s="607">
        <v>44.047766138255604</v>
      </c>
      <c r="D61" s="607" t="e">
        <v>#N/A</v>
      </c>
      <c r="E61" s="607" t="e">
        <v>#N/A</v>
      </c>
      <c r="F61" s="607" t="e">
        <v>#N/A</v>
      </c>
      <c r="G61" s="607" t="e">
        <v>#N/A</v>
      </c>
      <c r="H61" s="607" t="e">
        <v>#N/A</v>
      </c>
      <c r="I61" s="607" t="e">
        <v>#N/A</v>
      </c>
      <c r="J61" s="607" t="e">
        <v>#N/A</v>
      </c>
      <c r="K61" s="609" t="e">
        <v>#N/A</v>
      </c>
      <c r="M61" s="429">
        <v>44.047766138255604</v>
      </c>
      <c r="N61" s="303" t="e">
        <v>#N/A</v>
      </c>
      <c r="O61" s="744" t="e">
        <v>#N/A</v>
      </c>
      <c r="Y61" s="602"/>
    </row>
    <row r="62" spans="1:25">
      <c r="A62" s="608">
        <v>37543</v>
      </c>
      <c r="B62" s="607">
        <v>11.22</v>
      </c>
      <c r="C62" s="607" t="e">
        <v>#N/A</v>
      </c>
      <c r="D62" s="607" t="e">
        <v>#N/A</v>
      </c>
      <c r="E62" s="607">
        <v>33.796519439191975</v>
      </c>
      <c r="F62" s="607" t="e">
        <v>#N/A</v>
      </c>
      <c r="G62" s="607" t="e">
        <v>#N/A</v>
      </c>
      <c r="H62" s="607" t="e">
        <v>#N/A</v>
      </c>
      <c r="I62" s="607" t="e">
        <v>#N/A</v>
      </c>
      <c r="J62" s="607" t="e">
        <v>#N/A</v>
      </c>
      <c r="K62" s="609" t="e">
        <v>#N/A</v>
      </c>
      <c r="M62" s="429" t="e">
        <v>#N/A</v>
      </c>
      <c r="N62" s="303">
        <v>33.796519439191975</v>
      </c>
      <c r="O62" s="744" t="e">
        <v>#N/A</v>
      </c>
      <c r="Y62" s="602"/>
    </row>
    <row r="63" spans="1:25">
      <c r="A63" s="608">
        <v>37550</v>
      </c>
      <c r="B63" s="607">
        <v>204</v>
      </c>
      <c r="C63" s="607" t="e">
        <v>#N/A</v>
      </c>
      <c r="D63" s="607">
        <v>31.787785826803546</v>
      </c>
      <c r="E63" s="607" t="e">
        <v>#N/A</v>
      </c>
      <c r="F63" s="607" t="e">
        <v>#N/A</v>
      </c>
      <c r="G63" s="607" t="e">
        <v>#N/A</v>
      </c>
      <c r="H63" s="607" t="e">
        <v>#N/A</v>
      </c>
      <c r="I63" s="607" t="e">
        <v>#N/A</v>
      </c>
      <c r="J63" s="607" t="e">
        <v>#N/A</v>
      </c>
      <c r="K63" s="609" t="e">
        <v>#N/A</v>
      </c>
      <c r="M63" s="429">
        <v>31.787785826803546</v>
      </c>
      <c r="N63" s="303" t="e">
        <v>#N/A</v>
      </c>
      <c r="O63" s="744" t="e">
        <v>#N/A</v>
      </c>
      <c r="Y63" s="602"/>
    </row>
    <row r="64" spans="1:25">
      <c r="A64" s="608">
        <v>37559</v>
      </c>
      <c r="B64" s="607">
        <v>60</v>
      </c>
      <c r="C64" s="607">
        <v>59.246871833018304</v>
      </c>
      <c r="D64" s="607" t="e">
        <v>#N/A</v>
      </c>
      <c r="E64" s="607" t="e">
        <v>#N/A</v>
      </c>
      <c r="F64" s="607" t="e">
        <v>#N/A</v>
      </c>
      <c r="G64" s="607" t="e">
        <v>#N/A</v>
      </c>
      <c r="H64" s="607" t="e">
        <v>#N/A</v>
      </c>
      <c r="I64" s="607" t="e">
        <v>#N/A</v>
      </c>
      <c r="J64" s="607" t="e">
        <v>#N/A</v>
      </c>
      <c r="K64" s="609" t="e">
        <v>#N/A</v>
      </c>
      <c r="M64" s="429">
        <v>59.246871833018304</v>
      </c>
      <c r="N64" s="303" t="e">
        <v>#N/A</v>
      </c>
      <c r="O64" s="744" t="e">
        <v>#N/A</v>
      </c>
      <c r="Y64" s="602"/>
    </row>
    <row r="65" spans="1:25">
      <c r="A65" s="608">
        <v>37560</v>
      </c>
      <c r="B65" s="607">
        <v>22.44</v>
      </c>
      <c r="C65" s="607">
        <v>61.13540321206041</v>
      </c>
      <c r="D65" s="607" t="e">
        <v>#N/A</v>
      </c>
      <c r="E65" s="607" t="e">
        <v>#N/A</v>
      </c>
      <c r="F65" s="607" t="e">
        <v>#N/A</v>
      </c>
      <c r="G65" s="607" t="e">
        <v>#N/A</v>
      </c>
      <c r="H65" s="607" t="e">
        <v>#N/A</v>
      </c>
      <c r="I65" s="607" t="e">
        <v>#N/A</v>
      </c>
      <c r="J65" s="607" t="e">
        <v>#N/A</v>
      </c>
      <c r="K65" s="609" t="e">
        <v>#N/A</v>
      </c>
      <c r="M65" s="429">
        <v>61.13540321206041</v>
      </c>
      <c r="N65" s="303" t="e">
        <v>#N/A</v>
      </c>
      <c r="O65" s="744" t="e">
        <v>#N/A</v>
      </c>
      <c r="Y65" s="602"/>
    </row>
    <row r="66" spans="1:25">
      <c r="A66" s="608">
        <v>37585</v>
      </c>
      <c r="B66" s="607">
        <v>43.5</v>
      </c>
      <c r="C66" s="607" t="e">
        <v>#N/A</v>
      </c>
      <c r="D66" s="607" t="e">
        <v>#N/A</v>
      </c>
      <c r="E66" s="607">
        <v>30.77533403853899</v>
      </c>
      <c r="F66" s="607" t="e">
        <v>#N/A</v>
      </c>
      <c r="G66" s="607" t="e">
        <v>#N/A</v>
      </c>
      <c r="H66" s="607" t="e">
        <v>#N/A</v>
      </c>
      <c r="I66" s="607" t="e">
        <v>#N/A</v>
      </c>
      <c r="J66" s="607" t="e">
        <v>#N/A</v>
      </c>
      <c r="K66" s="609" t="e">
        <v>#N/A</v>
      </c>
      <c r="M66" s="429" t="e">
        <v>#N/A</v>
      </c>
      <c r="N66" s="303">
        <v>30.77533403853899</v>
      </c>
      <c r="O66" s="744" t="e">
        <v>#N/A</v>
      </c>
      <c r="Y66" s="602"/>
    </row>
    <row r="67" spans="1:25">
      <c r="A67" s="608">
        <v>37610</v>
      </c>
      <c r="B67" s="607">
        <v>27</v>
      </c>
      <c r="C67" s="607" t="e">
        <v>#N/A</v>
      </c>
      <c r="D67" s="607" t="e">
        <v>#N/A</v>
      </c>
      <c r="E67" s="607" t="e">
        <v>#N/A</v>
      </c>
      <c r="F67" s="607" t="e">
        <v>#N/A</v>
      </c>
      <c r="G67" s="607" t="e">
        <v>#N/A</v>
      </c>
      <c r="H67" s="607" t="e">
        <v>#N/A</v>
      </c>
      <c r="I67" s="607" t="e">
        <v>#N/A</v>
      </c>
      <c r="J67" s="607" t="e">
        <v>#N/A</v>
      </c>
      <c r="K67" s="609">
        <v>84.600423857374068</v>
      </c>
      <c r="M67" s="429" t="e">
        <v>#N/A</v>
      </c>
      <c r="N67" s="303" t="e">
        <v>#N/A</v>
      </c>
      <c r="O67" s="744">
        <v>84.600423857374068</v>
      </c>
      <c r="Y67" s="602"/>
    </row>
    <row r="68" spans="1:25">
      <c r="A68" s="608">
        <v>37631</v>
      </c>
      <c r="B68" s="607">
        <v>24</v>
      </c>
      <c r="C68" s="607" t="e">
        <v>#N/A</v>
      </c>
      <c r="D68" s="607">
        <v>44.620222665867715</v>
      </c>
      <c r="E68" s="607" t="e">
        <v>#N/A</v>
      </c>
      <c r="F68" s="607" t="e">
        <v>#N/A</v>
      </c>
      <c r="G68" s="607" t="e">
        <v>#N/A</v>
      </c>
      <c r="H68" s="607" t="e">
        <v>#N/A</v>
      </c>
      <c r="I68" s="607" t="e">
        <v>#N/A</v>
      </c>
      <c r="J68" s="607" t="e">
        <v>#N/A</v>
      </c>
      <c r="K68" s="609" t="e">
        <v>#N/A</v>
      </c>
      <c r="M68" s="429">
        <v>44.620222665867715</v>
      </c>
      <c r="N68" s="303" t="e">
        <v>#N/A</v>
      </c>
      <c r="O68" s="744" t="e">
        <v>#N/A</v>
      </c>
      <c r="Y68" s="602"/>
    </row>
    <row r="69" spans="1:25">
      <c r="A69" s="608">
        <v>37642</v>
      </c>
      <c r="B69" s="607">
        <v>74.25</v>
      </c>
      <c r="C69" s="607" t="e">
        <v>#N/A</v>
      </c>
      <c r="D69" s="607" t="e">
        <v>#N/A</v>
      </c>
      <c r="E69" s="607" t="e">
        <v>#N/A</v>
      </c>
      <c r="F69" s="607">
        <v>28.660565417989964</v>
      </c>
      <c r="G69" s="607" t="e">
        <v>#N/A</v>
      </c>
      <c r="H69" s="607" t="e">
        <v>#N/A</v>
      </c>
      <c r="I69" s="607" t="e">
        <v>#N/A</v>
      </c>
      <c r="J69" s="607" t="e">
        <v>#N/A</v>
      </c>
      <c r="K69" s="609" t="e">
        <v>#N/A</v>
      </c>
      <c r="M69" s="429" t="e">
        <v>#N/A</v>
      </c>
      <c r="N69" s="303">
        <v>28.660565417989964</v>
      </c>
      <c r="O69" s="744" t="e">
        <v>#N/A</v>
      </c>
      <c r="Y69" s="602"/>
    </row>
    <row r="70" spans="1:25">
      <c r="A70" s="608">
        <v>37707</v>
      </c>
      <c r="B70" s="607">
        <v>51</v>
      </c>
      <c r="C70" s="607" t="e">
        <v>#N/A</v>
      </c>
      <c r="D70" s="607" t="e">
        <v>#N/A</v>
      </c>
      <c r="E70" s="607" t="e">
        <v>#N/A</v>
      </c>
      <c r="F70" s="607">
        <v>21.437538145620508</v>
      </c>
      <c r="G70" s="607" t="e">
        <v>#N/A</v>
      </c>
      <c r="H70" s="607" t="e">
        <v>#N/A</v>
      </c>
      <c r="I70" s="607" t="e">
        <v>#N/A</v>
      </c>
      <c r="J70" s="607" t="e">
        <v>#N/A</v>
      </c>
      <c r="K70" s="609" t="e">
        <v>#N/A</v>
      </c>
      <c r="M70" s="429" t="e">
        <v>#N/A</v>
      </c>
      <c r="N70" s="303">
        <v>21.437538145620508</v>
      </c>
      <c r="O70" s="744" t="e">
        <v>#N/A</v>
      </c>
      <c r="Y70" s="602"/>
    </row>
    <row r="71" spans="1:25">
      <c r="A71" s="608">
        <v>37712</v>
      </c>
      <c r="B71" s="607">
        <v>162</v>
      </c>
      <c r="C71" s="607" t="e">
        <v>#N/A</v>
      </c>
      <c r="D71" s="607">
        <v>45.901432903577998</v>
      </c>
      <c r="E71" s="607" t="e">
        <v>#N/A</v>
      </c>
      <c r="F71" s="607" t="e">
        <v>#N/A</v>
      </c>
      <c r="G71" s="607" t="e">
        <v>#N/A</v>
      </c>
      <c r="H71" s="607" t="e">
        <v>#N/A</v>
      </c>
      <c r="I71" s="607" t="e">
        <v>#N/A</v>
      </c>
      <c r="J71" s="607" t="e">
        <v>#N/A</v>
      </c>
      <c r="K71" s="609" t="e">
        <v>#N/A</v>
      </c>
      <c r="M71" s="429">
        <v>45.901432903577998</v>
      </c>
      <c r="N71" s="303" t="e">
        <v>#N/A</v>
      </c>
      <c r="O71" s="744" t="e">
        <v>#N/A</v>
      </c>
      <c r="Y71" s="602"/>
    </row>
    <row r="72" spans="1:25">
      <c r="A72" s="608">
        <v>37732</v>
      </c>
      <c r="B72" s="607">
        <v>30</v>
      </c>
      <c r="C72" s="607" t="e">
        <v>#N/A</v>
      </c>
      <c r="D72" s="607" t="e">
        <v>#N/A</v>
      </c>
      <c r="E72" s="607" t="e">
        <v>#N/A</v>
      </c>
      <c r="F72" s="607" t="e">
        <v>#N/A</v>
      </c>
      <c r="G72" s="607" t="e">
        <v>#N/A</v>
      </c>
      <c r="H72" s="607">
        <v>47.060337462181543</v>
      </c>
      <c r="I72" s="607" t="e">
        <v>#N/A</v>
      </c>
      <c r="J72" s="607" t="e">
        <v>#N/A</v>
      </c>
      <c r="K72" s="609" t="e">
        <v>#N/A</v>
      </c>
      <c r="M72" s="429" t="e">
        <v>#N/A</v>
      </c>
      <c r="N72" s="303" t="e">
        <v>#N/A</v>
      </c>
      <c r="O72" s="744">
        <v>47.060337462181543</v>
      </c>
      <c r="Y72" s="602"/>
    </row>
    <row r="73" spans="1:25">
      <c r="A73" s="608">
        <v>37769</v>
      </c>
      <c r="B73" s="607">
        <v>144</v>
      </c>
      <c r="C73" s="607" t="e">
        <v>#N/A</v>
      </c>
      <c r="D73" s="607">
        <v>48.332458661342166</v>
      </c>
      <c r="E73" s="607" t="e">
        <v>#N/A</v>
      </c>
      <c r="F73" s="607" t="e">
        <v>#N/A</v>
      </c>
      <c r="G73" s="607" t="e">
        <v>#N/A</v>
      </c>
      <c r="H73" s="607" t="e">
        <v>#N/A</v>
      </c>
      <c r="I73" s="607" t="e">
        <v>#N/A</v>
      </c>
      <c r="J73" s="607" t="e">
        <v>#N/A</v>
      </c>
      <c r="K73" s="609" t="e">
        <v>#N/A</v>
      </c>
      <c r="M73" s="429">
        <v>48.332458661342166</v>
      </c>
      <c r="N73" s="303" t="e">
        <v>#N/A</v>
      </c>
      <c r="O73" s="744" t="e">
        <v>#N/A</v>
      </c>
      <c r="Y73" s="602"/>
    </row>
    <row r="74" spans="1:25">
      <c r="A74" s="608">
        <v>37771</v>
      </c>
      <c r="B74" s="607">
        <v>24</v>
      </c>
      <c r="C74" s="607" t="e">
        <v>#N/A</v>
      </c>
      <c r="D74" s="607" t="e">
        <v>#N/A</v>
      </c>
      <c r="E74" s="607" t="e">
        <v>#N/A</v>
      </c>
      <c r="F74" s="607" t="e">
        <v>#N/A</v>
      </c>
      <c r="G74" s="607" t="e">
        <v>#N/A</v>
      </c>
      <c r="H74" s="607">
        <v>60.904780090400344</v>
      </c>
      <c r="I74" s="607" t="e">
        <v>#N/A</v>
      </c>
      <c r="J74" s="607" t="e">
        <v>#N/A</v>
      </c>
      <c r="K74" s="609" t="e">
        <v>#N/A</v>
      </c>
      <c r="M74" s="429" t="e">
        <v>#N/A</v>
      </c>
      <c r="N74" s="303" t="e">
        <v>#N/A</v>
      </c>
      <c r="O74" s="744">
        <v>60.904780090400344</v>
      </c>
      <c r="Y74" s="602"/>
    </row>
    <row r="75" spans="1:25">
      <c r="A75" s="608">
        <v>37778</v>
      </c>
      <c r="B75" s="607">
        <v>51</v>
      </c>
      <c r="C75" s="607" t="e">
        <v>#N/A</v>
      </c>
      <c r="D75" s="607" t="e">
        <v>#N/A</v>
      </c>
      <c r="E75" s="607" t="e">
        <v>#N/A</v>
      </c>
      <c r="F75" s="607">
        <v>30.700573851612994</v>
      </c>
      <c r="G75" s="607" t="e">
        <v>#N/A</v>
      </c>
      <c r="H75" s="607" t="e">
        <v>#N/A</v>
      </c>
      <c r="I75" s="607" t="e">
        <v>#N/A</v>
      </c>
      <c r="J75" s="607" t="e">
        <v>#N/A</v>
      </c>
      <c r="K75" s="609" t="e">
        <v>#N/A</v>
      </c>
      <c r="M75" s="429" t="e">
        <v>#N/A</v>
      </c>
      <c r="N75" s="303">
        <v>30.700573851612994</v>
      </c>
      <c r="O75" s="744" t="e">
        <v>#N/A</v>
      </c>
      <c r="Y75" s="602"/>
    </row>
    <row r="76" spans="1:25">
      <c r="A76" s="608">
        <v>37938</v>
      </c>
      <c r="B76" s="607">
        <v>10</v>
      </c>
      <c r="C76" s="607" t="e">
        <v>#N/A</v>
      </c>
      <c r="D76" s="607" t="e">
        <v>#N/A</v>
      </c>
      <c r="E76" s="607">
        <v>37.416856214507433</v>
      </c>
      <c r="F76" s="607" t="e">
        <v>#N/A</v>
      </c>
      <c r="G76" s="607" t="e">
        <v>#N/A</v>
      </c>
      <c r="H76" s="607" t="e">
        <v>#N/A</v>
      </c>
      <c r="I76" s="607" t="e">
        <v>#N/A</v>
      </c>
      <c r="J76" s="607" t="e">
        <v>#N/A</v>
      </c>
      <c r="K76" s="609" t="e">
        <v>#N/A</v>
      </c>
      <c r="M76" s="429" t="e">
        <v>#N/A</v>
      </c>
      <c r="N76" s="303">
        <v>37.416856214507433</v>
      </c>
      <c r="O76" s="744" t="e">
        <v>#N/A</v>
      </c>
      <c r="Y76" s="602"/>
    </row>
    <row r="77" spans="1:25">
      <c r="A77" s="608">
        <v>37992</v>
      </c>
      <c r="B77" s="607">
        <v>9</v>
      </c>
      <c r="C77" s="607" t="e">
        <v>#N/A</v>
      </c>
      <c r="D77" s="607">
        <v>65.757126896973858</v>
      </c>
      <c r="E77" s="607" t="e">
        <v>#N/A</v>
      </c>
      <c r="F77" s="607" t="e">
        <v>#N/A</v>
      </c>
      <c r="G77" s="607" t="e">
        <v>#N/A</v>
      </c>
      <c r="H77" s="607" t="e">
        <v>#N/A</v>
      </c>
      <c r="I77" s="607" t="e">
        <v>#N/A</v>
      </c>
      <c r="J77" s="607" t="e">
        <v>#N/A</v>
      </c>
      <c r="K77" s="609" t="e">
        <v>#N/A</v>
      </c>
      <c r="M77" s="429">
        <v>65.757126896973858</v>
      </c>
      <c r="N77" s="303" t="e">
        <v>#N/A</v>
      </c>
      <c r="O77" s="744" t="e">
        <v>#N/A</v>
      </c>
      <c r="Y77" s="602"/>
    </row>
    <row r="78" spans="1:25">
      <c r="A78" s="608">
        <v>38084</v>
      </c>
      <c r="B78" s="607">
        <v>3.3</v>
      </c>
      <c r="C78" s="607" t="e">
        <v>#N/A</v>
      </c>
      <c r="D78" s="607" t="e">
        <v>#N/A</v>
      </c>
      <c r="E78" s="607">
        <v>32.735929272767258</v>
      </c>
      <c r="F78" s="607" t="e">
        <v>#N/A</v>
      </c>
      <c r="G78" s="607" t="e">
        <v>#N/A</v>
      </c>
      <c r="H78" s="607" t="e">
        <v>#N/A</v>
      </c>
      <c r="I78" s="607" t="e">
        <v>#N/A</v>
      </c>
      <c r="J78" s="607" t="e">
        <v>#N/A</v>
      </c>
      <c r="K78" s="609" t="e">
        <v>#N/A</v>
      </c>
      <c r="M78" s="429" t="e">
        <v>#N/A</v>
      </c>
      <c r="N78" s="303">
        <v>32.735929272767258</v>
      </c>
      <c r="O78" s="744" t="e">
        <v>#N/A</v>
      </c>
      <c r="Y78" s="602"/>
    </row>
    <row r="79" spans="1:25">
      <c r="A79" s="608">
        <v>38134</v>
      </c>
      <c r="B79" s="607">
        <v>91.5</v>
      </c>
      <c r="C79" s="607" t="e">
        <v>#N/A</v>
      </c>
      <c r="D79" s="607" t="e">
        <v>#N/A</v>
      </c>
      <c r="E79" s="607" t="e">
        <v>#N/A</v>
      </c>
      <c r="F79" s="607" t="e">
        <v>#N/A</v>
      </c>
      <c r="G79" s="607">
        <v>33.499417438860732</v>
      </c>
      <c r="H79" s="607" t="e">
        <v>#N/A</v>
      </c>
      <c r="I79" s="607" t="e">
        <v>#N/A</v>
      </c>
      <c r="J79" s="607" t="e">
        <v>#N/A</v>
      </c>
      <c r="K79" s="609" t="e">
        <v>#N/A</v>
      </c>
      <c r="M79" s="429" t="e">
        <v>#N/A</v>
      </c>
      <c r="N79" s="303">
        <v>33.499417438860732</v>
      </c>
      <c r="O79" s="744" t="e">
        <v>#N/A</v>
      </c>
      <c r="Y79" s="602"/>
    </row>
    <row r="80" spans="1:25">
      <c r="A80" s="608">
        <v>38137</v>
      </c>
      <c r="B80" s="607">
        <v>100.5</v>
      </c>
      <c r="C80" s="607" t="e">
        <v>#N/A</v>
      </c>
      <c r="D80" s="607" t="e">
        <v>#N/A</v>
      </c>
      <c r="E80" s="607">
        <v>29.691232328984142</v>
      </c>
      <c r="F80" s="607" t="e">
        <v>#N/A</v>
      </c>
      <c r="G80" s="607" t="e">
        <v>#N/A</v>
      </c>
      <c r="H80" s="607" t="e">
        <v>#N/A</v>
      </c>
      <c r="I80" s="607" t="e">
        <v>#N/A</v>
      </c>
      <c r="J80" s="607" t="e">
        <v>#N/A</v>
      </c>
      <c r="K80" s="609" t="e">
        <v>#N/A</v>
      </c>
      <c r="M80" s="429" t="e">
        <v>#N/A</v>
      </c>
      <c r="N80" s="303">
        <v>29.691232328984142</v>
      </c>
      <c r="O80" s="744" t="e">
        <v>#N/A</v>
      </c>
      <c r="Y80" s="602"/>
    </row>
    <row r="81" spans="1:25">
      <c r="A81" s="608">
        <v>38138</v>
      </c>
      <c r="B81" s="607">
        <v>50</v>
      </c>
      <c r="C81" s="607">
        <v>58.560785779275321</v>
      </c>
      <c r="D81" s="607" t="e">
        <v>#N/A</v>
      </c>
      <c r="E81" s="607" t="e">
        <v>#N/A</v>
      </c>
      <c r="F81" s="607" t="e">
        <v>#N/A</v>
      </c>
      <c r="G81" s="607" t="e">
        <v>#N/A</v>
      </c>
      <c r="H81" s="607" t="e">
        <v>#N/A</v>
      </c>
      <c r="I81" s="607" t="e">
        <v>#N/A</v>
      </c>
      <c r="J81" s="607" t="e">
        <v>#N/A</v>
      </c>
      <c r="K81" s="609" t="e">
        <v>#N/A</v>
      </c>
      <c r="M81" s="429">
        <v>58.560785779275321</v>
      </c>
      <c r="N81" s="303" t="e">
        <v>#N/A</v>
      </c>
      <c r="O81" s="744" t="e">
        <v>#N/A</v>
      </c>
      <c r="Y81" s="602"/>
    </row>
    <row r="82" spans="1:25">
      <c r="A82" s="608">
        <v>38170</v>
      </c>
      <c r="B82" s="607">
        <v>27.5</v>
      </c>
      <c r="C82" s="607" t="e">
        <v>#N/A</v>
      </c>
      <c r="D82" s="607" t="e">
        <v>#N/A</v>
      </c>
      <c r="E82" s="607">
        <v>73.600743406030261</v>
      </c>
      <c r="F82" s="607" t="e">
        <v>#N/A</v>
      </c>
      <c r="G82" s="607" t="e">
        <v>#N/A</v>
      </c>
      <c r="H82" s="607" t="e">
        <v>#N/A</v>
      </c>
      <c r="I82" s="607" t="e">
        <v>#N/A</v>
      </c>
      <c r="J82" s="607" t="e">
        <v>#N/A</v>
      </c>
      <c r="K82" s="609" t="e">
        <v>#N/A</v>
      </c>
      <c r="M82" s="429" t="e">
        <v>#N/A</v>
      </c>
      <c r="N82" s="303">
        <v>73.600743406030261</v>
      </c>
      <c r="O82" s="744" t="e">
        <v>#N/A</v>
      </c>
      <c r="Y82" s="602"/>
    </row>
    <row r="83" spans="1:25">
      <c r="A83" s="608">
        <v>38170</v>
      </c>
      <c r="B83" s="607">
        <v>16.5</v>
      </c>
      <c r="C83" s="607" t="e">
        <v>#N/A</v>
      </c>
      <c r="D83" s="607" t="e">
        <v>#N/A</v>
      </c>
      <c r="E83" s="607">
        <v>73.600739536035249</v>
      </c>
      <c r="F83" s="607" t="e">
        <v>#N/A</v>
      </c>
      <c r="G83" s="607" t="e">
        <v>#N/A</v>
      </c>
      <c r="H83" s="607" t="e">
        <v>#N/A</v>
      </c>
      <c r="I83" s="607" t="e">
        <v>#N/A</v>
      </c>
      <c r="J83" s="607" t="e">
        <v>#N/A</v>
      </c>
      <c r="K83" s="609" t="e">
        <v>#N/A</v>
      </c>
      <c r="M83" s="429" t="e">
        <v>#N/A</v>
      </c>
      <c r="N83" s="303">
        <v>73.600739536035249</v>
      </c>
      <c r="O83" s="744" t="e">
        <v>#N/A</v>
      </c>
      <c r="Y83" s="602"/>
    </row>
    <row r="84" spans="1:25">
      <c r="A84" s="608">
        <v>38176</v>
      </c>
      <c r="B84" s="607">
        <v>80</v>
      </c>
      <c r="C84" s="607" t="e">
        <v>#N/A</v>
      </c>
      <c r="D84" s="607" t="e">
        <v>#N/A</v>
      </c>
      <c r="E84" s="607" t="e">
        <v>#N/A</v>
      </c>
      <c r="F84" s="607">
        <v>33.487259804185655</v>
      </c>
      <c r="G84" s="607" t="e">
        <v>#N/A</v>
      </c>
      <c r="H84" s="607" t="e">
        <v>#N/A</v>
      </c>
      <c r="I84" s="607" t="e">
        <v>#N/A</v>
      </c>
      <c r="J84" s="607" t="e">
        <v>#N/A</v>
      </c>
      <c r="K84" s="609" t="e">
        <v>#N/A</v>
      </c>
      <c r="M84" s="429" t="e">
        <v>#N/A</v>
      </c>
      <c r="N84" s="303">
        <v>33.487259804185655</v>
      </c>
      <c r="O84" s="744" t="e">
        <v>#N/A</v>
      </c>
      <c r="Y84" s="602"/>
    </row>
    <row r="85" spans="1:25">
      <c r="A85" s="608">
        <v>38239</v>
      </c>
      <c r="B85" s="607">
        <v>10.5</v>
      </c>
      <c r="C85" s="607" t="e">
        <v>#N/A</v>
      </c>
      <c r="D85" s="607">
        <v>65.537072029958324</v>
      </c>
      <c r="E85" s="607" t="e">
        <v>#N/A</v>
      </c>
      <c r="F85" s="607" t="e">
        <v>#N/A</v>
      </c>
      <c r="G85" s="607" t="e">
        <v>#N/A</v>
      </c>
      <c r="H85" s="607" t="e">
        <v>#N/A</v>
      </c>
      <c r="I85" s="607" t="e">
        <v>#N/A</v>
      </c>
      <c r="J85" s="607" t="e">
        <v>#N/A</v>
      </c>
      <c r="K85" s="609" t="e">
        <v>#N/A</v>
      </c>
      <c r="M85" s="429">
        <v>65.537072029958324</v>
      </c>
      <c r="N85" s="303" t="e">
        <v>#N/A</v>
      </c>
      <c r="O85" s="744" t="e">
        <v>#N/A</v>
      </c>
      <c r="Y85" s="602"/>
    </row>
    <row r="86" spans="1:25">
      <c r="A86" s="608">
        <v>38266</v>
      </c>
      <c r="B86" s="607">
        <v>20.46</v>
      </c>
      <c r="C86" s="607">
        <v>54.753721033001696</v>
      </c>
      <c r="D86" s="607" t="e">
        <v>#N/A</v>
      </c>
      <c r="E86" s="607" t="e">
        <v>#N/A</v>
      </c>
      <c r="F86" s="607" t="e">
        <v>#N/A</v>
      </c>
      <c r="G86" s="607" t="e">
        <v>#N/A</v>
      </c>
      <c r="H86" s="607" t="e">
        <v>#N/A</v>
      </c>
      <c r="I86" s="607" t="e">
        <v>#N/A</v>
      </c>
      <c r="J86" s="607" t="e">
        <v>#N/A</v>
      </c>
      <c r="K86" s="609" t="e">
        <v>#N/A</v>
      </c>
      <c r="M86" s="429">
        <v>54.753721033001696</v>
      </c>
      <c r="N86" s="303" t="e">
        <v>#N/A</v>
      </c>
      <c r="O86" s="744" t="e">
        <v>#N/A</v>
      </c>
      <c r="Y86" s="602"/>
    </row>
    <row r="87" spans="1:25">
      <c r="A87" s="608">
        <v>38310</v>
      </c>
      <c r="B87" s="607">
        <v>27.5</v>
      </c>
      <c r="C87" s="607" t="e">
        <v>#N/A</v>
      </c>
      <c r="D87" s="607" t="e">
        <v>#N/A</v>
      </c>
      <c r="E87" s="607">
        <v>73.600743406030261</v>
      </c>
      <c r="F87" s="607" t="e">
        <v>#N/A</v>
      </c>
      <c r="G87" s="607" t="e">
        <v>#N/A</v>
      </c>
      <c r="H87" s="607" t="e">
        <v>#N/A</v>
      </c>
      <c r="I87" s="607" t="e">
        <v>#N/A</v>
      </c>
      <c r="J87" s="607" t="e">
        <v>#N/A</v>
      </c>
      <c r="K87" s="609" t="e">
        <v>#N/A</v>
      </c>
      <c r="M87" s="429" t="e">
        <v>#N/A</v>
      </c>
      <c r="N87" s="303">
        <v>73.600743406030261</v>
      </c>
      <c r="O87" s="744" t="e">
        <v>#N/A</v>
      </c>
      <c r="Y87" s="602"/>
    </row>
    <row r="88" spans="1:25">
      <c r="A88" s="608">
        <v>38329</v>
      </c>
      <c r="B88" s="607">
        <v>75</v>
      </c>
      <c r="C88" s="607" t="e">
        <v>#N/A</v>
      </c>
      <c r="D88" s="607">
        <v>49.824189272141723</v>
      </c>
      <c r="E88" s="607" t="e">
        <v>#N/A</v>
      </c>
      <c r="F88" s="607" t="e">
        <v>#N/A</v>
      </c>
      <c r="G88" s="607" t="e">
        <v>#N/A</v>
      </c>
      <c r="H88" s="607" t="e">
        <v>#N/A</v>
      </c>
      <c r="I88" s="607" t="e">
        <v>#N/A</v>
      </c>
      <c r="J88" s="607" t="e">
        <v>#N/A</v>
      </c>
      <c r="K88" s="609" t="e">
        <v>#N/A</v>
      </c>
      <c r="M88" s="429">
        <v>49.824189272141723</v>
      </c>
      <c r="N88" s="303" t="e">
        <v>#N/A</v>
      </c>
      <c r="O88" s="744" t="e">
        <v>#N/A</v>
      </c>
      <c r="Y88" s="602"/>
    </row>
    <row r="89" spans="1:25">
      <c r="A89" s="608">
        <v>38337</v>
      </c>
      <c r="B89" s="607">
        <v>35</v>
      </c>
      <c r="C89" s="607" t="e">
        <v>#N/A</v>
      </c>
      <c r="D89" s="607" t="e">
        <v>#N/A</v>
      </c>
      <c r="E89" s="607" t="e">
        <v>#N/A</v>
      </c>
      <c r="F89" s="607" t="e">
        <v>#N/A</v>
      </c>
      <c r="G89" s="607">
        <v>36.513123482639479</v>
      </c>
      <c r="H89" s="607" t="e">
        <v>#N/A</v>
      </c>
      <c r="I89" s="607" t="e">
        <v>#N/A</v>
      </c>
      <c r="J89" s="607" t="e">
        <v>#N/A</v>
      </c>
      <c r="K89" s="609" t="e">
        <v>#N/A</v>
      </c>
      <c r="M89" s="429" t="e">
        <v>#N/A</v>
      </c>
      <c r="N89" s="303">
        <v>36.513123482639479</v>
      </c>
      <c r="O89" s="744" t="e">
        <v>#N/A</v>
      </c>
      <c r="Y89" s="602"/>
    </row>
    <row r="90" spans="1:25">
      <c r="A90" s="608">
        <v>38378</v>
      </c>
      <c r="B90" s="607">
        <v>151.19999999999999</v>
      </c>
      <c r="C90" s="607" t="e">
        <v>#N/A</v>
      </c>
      <c r="D90" s="607" t="e">
        <v>#N/A</v>
      </c>
      <c r="E90" s="607" t="e">
        <v>#N/A</v>
      </c>
      <c r="F90" s="607">
        <v>33.622401728452886</v>
      </c>
      <c r="G90" s="607" t="e">
        <v>#N/A</v>
      </c>
      <c r="H90" s="607" t="e">
        <v>#N/A</v>
      </c>
      <c r="I90" s="607" t="e">
        <v>#N/A</v>
      </c>
      <c r="J90" s="607" t="e">
        <v>#N/A</v>
      </c>
      <c r="K90" s="609" t="e">
        <v>#N/A</v>
      </c>
      <c r="M90" s="429" t="e">
        <v>#N/A</v>
      </c>
      <c r="N90" s="303">
        <v>33.622401728452886</v>
      </c>
      <c r="O90" s="744" t="e">
        <v>#N/A</v>
      </c>
      <c r="Y90" s="602"/>
    </row>
    <row r="91" spans="1:25">
      <c r="A91" s="608">
        <v>38411</v>
      </c>
      <c r="B91" s="607">
        <v>120</v>
      </c>
      <c r="C91" s="607" t="e">
        <v>#N/A</v>
      </c>
      <c r="D91" s="607" t="e">
        <v>#N/A</v>
      </c>
      <c r="E91" s="607" t="e">
        <v>#N/A</v>
      </c>
      <c r="F91" s="607">
        <v>34.049292036020617</v>
      </c>
      <c r="G91" s="607" t="e">
        <v>#N/A</v>
      </c>
      <c r="H91" s="607" t="e">
        <v>#N/A</v>
      </c>
      <c r="I91" s="607" t="e">
        <v>#N/A</v>
      </c>
      <c r="J91" s="607" t="e">
        <v>#N/A</v>
      </c>
      <c r="K91" s="609" t="e">
        <v>#N/A</v>
      </c>
      <c r="M91" s="429" t="e">
        <v>#N/A</v>
      </c>
      <c r="N91" s="303">
        <v>34.049292036020617</v>
      </c>
      <c r="O91" s="744" t="e">
        <v>#N/A</v>
      </c>
      <c r="Y91" s="602"/>
    </row>
    <row r="92" spans="1:25">
      <c r="A92" s="608">
        <v>38411</v>
      </c>
      <c r="B92" s="607">
        <v>60</v>
      </c>
      <c r="C92" s="607" t="e">
        <v>#N/A</v>
      </c>
      <c r="D92" s="607">
        <v>42.867372069850973</v>
      </c>
      <c r="E92" s="607" t="e">
        <v>#N/A</v>
      </c>
      <c r="F92" s="607" t="e">
        <v>#N/A</v>
      </c>
      <c r="G92" s="607" t="e">
        <v>#N/A</v>
      </c>
      <c r="H92" s="607" t="e">
        <v>#N/A</v>
      </c>
      <c r="I92" s="607" t="e">
        <v>#N/A</v>
      </c>
      <c r="J92" s="607" t="e">
        <v>#N/A</v>
      </c>
      <c r="K92" s="609" t="e">
        <v>#N/A</v>
      </c>
      <c r="M92" s="429">
        <v>42.867372069850973</v>
      </c>
      <c r="N92" s="303" t="e">
        <v>#N/A</v>
      </c>
      <c r="O92" s="744" t="e">
        <v>#N/A</v>
      </c>
      <c r="Y92" s="602"/>
    </row>
    <row r="93" spans="1:25">
      <c r="A93" s="608">
        <v>38439</v>
      </c>
      <c r="B93" s="607">
        <v>100</v>
      </c>
      <c r="C93" s="607" t="e">
        <v>#N/A</v>
      </c>
      <c r="D93" s="607" t="e">
        <v>#N/A</v>
      </c>
      <c r="E93" s="607" t="e">
        <v>#N/A</v>
      </c>
      <c r="F93" s="607" t="e">
        <v>#N/A</v>
      </c>
      <c r="G93" s="607">
        <v>36.513123482639479</v>
      </c>
      <c r="H93" s="607" t="e">
        <v>#N/A</v>
      </c>
      <c r="I93" s="607" t="e">
        <v>#N/A</v>
      </c>
      <c r="J93" s="607" t="e">
        <v>#N/A</v>
      </c>
      <c r="K93" s="609" t="e">
        <v>#N/A</v>
      </c>
      <c r="M93" s="429" t="e">
        <v>#N/A</v>
      </c>
      <c r="N93" s="303">
        <v>36.513123482639479</v>
      </c>
      <c r="O93" s="744" t="e">
        <v>#N/A</v>
      </c>
      <c r="Y93" s="602"/>
    </row>
    <row r="94" spans="1:25">
      <c r="A94" s="608">
        <v>38443</v>
      </c>
      <c r="B94" s="607">
        <v>64.5</v>
      </c>
      <c r="C94" s="607" t="e">
        <v>#N/A</v>
      </c>
      <c r="D94" s="607">
        <v>65.225596142536688</v>
      </c>
      <c r="E94" s="607" t="e">
        <v>#N/A</v>
      </c>
      <c r="F94" s="607" t="e">
        <v>#N/A</v>
      </c>
      <c r="G94" s="607" t="e">
        <v>#N/A</v>
      </c>
      <c r="H94" s="607" t="e">
        <v>#N/A</v>
      </c>
      <c r="I94" s="607" t="e">
        <v>#N/A</v>
      </c>
      <c r="J94" s="607" t="e">
        <v>#N/A</v>
      </c>
      <c r="K94" s="609" t="e">
        <v>#N/A</v>
      </c>
      <c r="M94" s="429">
        <v>65.225596142536688</v>
      </c>
      <c r="N94" s="303" t="e">
        <v>#N/A</v>
      </c>
      <c r="O94" s="744" t="e">
        <v>#N/A</v>
      </c>
      <c r="Y94" s="602"/>
    </row>
    <row r="95" spans="1:25">
      <c r="A95" s="608">
        <v>38443</v>
      </c>
      <c r="B95" s="607">
        <v>38</v>
      </c>
      <c r="C95" s="607">
        <v>68.930055936068669</v>
      </c>
      <c r="D95" s="607" t="e">
        <v>#N/A</v>
      </c>
      <c r="E95" s="607" t="e">
        <v>#N/A</v>
      </c>
      <c r="F95" s="607" t="e">
        <v>#N/A</v>
      </c>
      <c r="G95" s="607" t="e">
        <v>#N/A</v>
      </c>
      <c r="H95" s="607" t="e">
        <v>#N/A</v>
      </c>
      <c r="I95" s="607" t="e">
        <v>#N/A</v>
      </c>
      <c r="J95" s="607" t="e">
        <v>#N/A</v>
      </c>
      <c r="K95" s="609" t="e">
        <v>#N/A</v>
      </c>
      <c r="M95" s="429">
        <v>68.930055936068669</v>
      </c>
      <c r="N95" s="303" t="e">
        <v>#N/A</v>
      </c>
      <c r="O95" s="744" t="e">
        <v>#N/A</v>
      </c>
      <c r="Y95" s="602"/>
    </row>
    <row r="96" spans="1:25">
      <c r="A96" s="608">
        <v>38450</v>
      </c>
      <c r="B96" s="607">
        <v>147</v>
      </c>
      <c r="C96" s="607" t="e">
        <v>#N/A</v>
      </c>
      <c r="D96" s="607" t="e">
        <v>#N/A</v>
      </c>
      <c r="E96" s="607" t="e">
        <v>#N/A</v>
      </c>
      <c r="F96" s="607">
        <v>29.487236777786748</v>
      </c>
      <c r="G96" s="607" t="e">
        <v>#N/A</v>
      </c>
      <c r="H96" s="607" t="e">
        <v>#N/A</v>
      </c>
      <c r="I96" s="607" t="e">
        <v>#N/A</v>
      </c>
      <c r="J96" s="607" t="e">
        <v>#N/A</v>
      </c>
      <c r="K96" s="609" t="e">
        <v>#N/A</v>
      </c>
      <c r="M96" s="429" t="e">
        <v>#N/A</v>
      </c>
      <c r="N96" s="303">
        <v>29.487236777786748</v>
      </c>
      <c r="O96" s="744" t="e">
        <v>#N/A</v>
      </c>
      <c r="Y96" s="602"/>
    </row>
    <row r="97" spans="1:25">
      <c r="A97" s="608">
        <v>38499</v>
      </c>
      <c r="B97" s="607">
        <v>50.6</v>
      </c>
      <c r="C97" s="607" t="e">
        <v>#N/A</v>
      </c>
      <c r="D97" s="607" t="e">
        <v>#N/A</v>
      </c>
      <c r="E97" s="607">
        <v>31.967170074100956</v>
      </c>
      <c r="F97" s="607" t="e">
        <v>#N/A</v>
      </c>
      <c r="G97" s="607" t="e">
        <v>#N/A</v>
      </c>
      <c r="H97" s="607" t="e">
        <v>#N/A</v>
      </c>
      <c r="I97" s="607" t="e">
        <v>#N/A</v>
      </c>
      <c r="J97" s="607" t="e">
        <v>#N/A</v>
      </c>
      <c r="K97" s="609" t="e">
        <v>#N/A</v>
      </c>
      <c r="M97" s="429" t="e">
        <v>#N/A</v>
      </c>
      <c r="N97" s="303">
        <v>31.967170074100956</v>
      </c>
      <c r="O97" s="744" t="e">
        <v>#N/A</v>
      </c>
      <c r="Y97" s="602"/>
    </row>
    <row r="98" spans="1:25">
      <c r="A98" s="608">
        <v>38518</v>
      </c>
      <c r="B98" s="607">
        <v>75</v>
      </c>
      <c r="C98" s="607">
        <v>66.928349336313545</v>
      </c>
      <c r="D98" s="607" t="e">
        <v>#N/A</v>
      </c>
      <c r="E98" s="607" t="e">
        <v>#N/A</v>
      </c>
      <c r="F98" s="607" t="e">
        <v>#N/A</v>
      </c>
      <c r="G98" s="607" t="e">
        <v>#N/A</v>
      </c>
      <c r="H98" s="607" t="e">
        <v>#N/A</v>
      </c>
      <c r="I98" s="607" t="e">
        <v>#N/A</v>
      </c>
      <c r="J98" s="607" t="e">
        <v>#N/A</v>
      </c>
      <c r="K98" s="609" t="e">
        <v>#N/A</v>
      </c>
      <c r="M98" s="429">
        <v>66.928349336313545</v>
      </c>
      <c r="N98" s="303" t="e">
        <v>#N/A</v>
      </c>
      <c r="O98" s="744" t="e">
        <v>#N/A</v>
      </c>
      <c r="Y98" s="602"/>
    </row>
    <row r="99" spans="1:25">
      <c r="A99" s="608">
        <v>38519</v>
      </c>
      <c r="B99" s="607">
        <v>49.5</v>
      </c>
      <c r="C99" s="607" t="e">
        <v>#N/A</v>
      </c>
      <c r="D99" s="607" t="e">
        <v>#N/A</v>
      </c>
      <c r="E99" s="607">
        <v>31.262739789127295</v>
      </c>
      <c r="F99" s="607" t="e">
        <v>#N/A</v>
      </c>
      <c r="G99" s="607" t="e">
        <v>#N/A</v>
      </c>
      <c r="H99" s="607" t="e">
        <v>#N/A</v>
      </c>
      <c r="I99" s="607" t="e">
        <v>#N/A</v>
      </c>
      <c r="J99" s="607" t="e">
        <v>#N/A</v>
      </c>
      <c r="K99" s="609" t="e">
        <v>#N/A</v>
      </c>
      <c r="M99" s="429" t="e">
        <v>#N/A</v>
      </c>
      <c r="N99" s="303">
        <v>31.262739789127295</v>
      </c>
      <c r="O99" s="744" t="e">
        <v>#N/A</v>
      </c>
      <c r="Y99" s="602"/>
    </row>
    <row r="100" spans="1:25">
      <c r="A100" s="608">
        <v>38636</v>
      </c>
      <c r="B100" s="607">
        <v>25</v>
      </c>
      <c r="C100" s="607">
        <v>73.929244093389258</v>
      </c>
      <c r="D100" s="607" t="e">
        <v>#N/A</v>
      </c>
      <c r="E100" s="607" t="e">
        <v>#N/A</v>
      </c>
      <c r="F100" s="607" t="e">
        <v>#N/A</v>
      </c>
      <c r="G100" s="607" t="e">
        <v>#N/A</v>
      </c>
      <c r="H100" s="607" t="e">
        <v>#N/A</v>
      </c>
      <c r="I100" s="607" t="e">
        <v>#N/A</v>
      </c>
      <c r="J100" s="607" t="e">
        <v>#N/A</v>
      </c>
      <c r="K100" s="609" t="e">
        <v>#N/A</v>
      </c>
      <c r="M100" s="429">
        <v>73.929244093389258</v>
      </c>
      <c r="N100" s="303" t="e">
        <v>#N/A</v>
      </c>
      <c r="O100" s="744" t="e">
        <v>#N/A</v>
      </c>
      <c r="Y100" s="602"/>
    </row>
    <row r="101" spans="1:25">
      <c r="A101" s="608">
        <v>38637</v>
      </c>
      <c r="B101" s="607">
        <v>205.5</v>
      </c>
      <c r="C101" s="607" t="e">
        <v>#N/A</v>
      </c>
      <c r="D101" s="607" t="e">
        <v>#N/A</v>
      </c>
      <c r="E101" s="607">
        <v>49.769679947259618</v>
      </c>
      <c r="F101" s="607" t="e">
        <v>#N/A</v>
      </c>
      <c r="G101" s="607" t="e">
        <v>#N/A</v>
      </c>
      <c r="H101" s="607" t="e">
        <v>#N/A</v>
      </c>
      <c r="I101" s="607" t="e">
        <v>#N/A</v>
      </c>
      <c r="J101" s="607" t="e">
        <v>#N/A</v>
      </c>
      <c r="K101" s="609" t="e">
        <v>#N/A</v>
      </c>
      <c r="M101" s="429" t="e">
        <v>#N/A</v>
      </c>
      <c r="N101" s="303">
        <v>49.769679947259618</v>
      </c>
      <c r="O101" s="744" t="e">
        <v>#N/A</v>
      </c>
      <c r="Y101" s="602"/>
    </row>
    <row r="102" spans="1:25">
      <c r="A102" s="608">
        <v>38664</v>
      </c>
      <c r="B102" s="607">
        <v>161</v>
      </c>
      <c r="C102" s="607" t="e">
        <v>#N/A</v>
      </c>
      <c r="D102" s="607" t="e">
        <v>#N/A</v>
      </c>
      <c r="E102" s="607" t="e">
        <v>#N/A</v>
      </c>
      <c r="F102" s="607">
        <v>41.080086849091401</v>
      </c>
      <c r="G102" s="607" t="e">
        <v>#N/A</v>
      </c>
      <c r="H102" s="607" t="e">
        <v>#N/A</v>
      </c>
      <c r="I102" s="607" t="e">
        <v>#N/A</v>
      </c>
      <c r="J102" s="607" t="e">
        <v>#N/A</v>
      </c>
      <c r="K102" s="609" t="e">
        <v>#N/A</v>
      </c>
      <c r="M102" s="429" t="e">
        <v>#N/A</v>
      </c>
      <c r="N102" s="303">
        <v>41.080086849091401</v>
      </c>
      <c r="O102" s="744" t="e">
        <v>#N/A</v>
      </c>
      <c r="Y102" s="602"/>
    </row>
    <row r="103" spans="1:25">
      <c r="A103" s="608">
        <v>38674</v>
      </c>
      <c r="B103" s="607">
        <v>98.9</v>
      </c>
      <c r="C103" s="607" t="e">
        <v>#N/A</v>
      </c>
      <c r="D103" s="607" t="e">
        <v>#N/A</v>
      </c>
      <c r="E103" s="607">
        <v>46.101391921019619</v>
      </c>
      <c r="F103" s="607" t="e">
        <v>#N/A</v>
      </c>
      <c r="G103" s="607" t="e">
        <v>#N/A</v>
      </c>
      <c r="H103" s="607" t="e">
        <v>#N/A</v>
      </c>
      <c r="I103" s="607" t="e">
        <v>#N/A</v>
      </c>
      <c r="J103" s="607" t="e">
        <v>#N/A</v>
      </c>
      <c r="K103" s="609" t="e">
        <v>#N/A</v>
      </c>
      <c r="M103" s="429" t="e">
        <v>#N/A</v>
      </c>
      <c r="N103" s="303">
        <v>46.101391921019619</v>
      </c>
      <c r="O103" s="744" t="e">
        <v>#N/A</v>
      </c>
      <c r="Y103" s="602"/>
    </row>
    <row r="104" spans="1:25">
      <c r="A104" s="608">
        <v>38708</v>
      </c>
      <c r="B104" s="607">
        <v>90</v>
      </c>
      <c r="C104" s="607" t="e">
        <v>#N/A</v>
      </c>
      <c r="D104" s="607">
        <v>67.443028707017618</v>
      </c>
      <c r="E104" s="607" t="e">
        <v>#N/A</v>
      </c>
      <c r="F104" s="607" t="e">
        <v>#N/A</v>
      </c>
      <c r="G104" s="607" t="e">
        <v>#N/A</v>
      </c>
      <c r="H104" s="607" t="e">
        <v>#N/A</v>
      </c>
      <c r="I104" s="607" t="e">
        <v>#N/A</v>
      </c>
      <c r="J104" s="607" t="e">
        <v>#N/A</v>
      </c>
      <c r="K104" s="609" t="e">
        <v>#N/A</v>
      </c>
      <c r="M104" s="429">
        <v>67.443028707017618</v>
      </c>
      <c r="N104" s="303" t="e">
        <v>#N/A</v>
      </c>
      <c r="O104" s="744" t="e">
        <v>#N/A</v>
      </c>
      <c r="Y104" s="602"/>
    </row>
    <row r="105" spans="1:25">
      <c r="A105" s="608">
        <v>38715</v>
      </c>
      <c r="B105" s="607">
        <v>150</v>
      </c>
      <c r="C105" s="607" t="e">
        <v>#N/A</v>
      </c>
      <c r="D105" s="607" t="e">
        <v>#N/A</v>
      </c>
      <c r="E105" s="607">
        <v>44.534307689788285</v>
      </c>
      <c r="F105" s="607" t="e">
        <v>#N/A</v>
      </c>
      <c r="G105" s="607" t="e">
        <v>#N/A</v>
      </c>
      <c r="H105" s="607" t="e">
        <v>#N/A</v>
      </c>
      <c r="I105" s="607" t="e">
        <v>#N/A</v>
      </c>
      <c r="J105" s="607" t="e">
        <v>#N/A</v>
      </c>
      <c r="K105" s="609" t="e">
        <v>#N/A</v>
      </c>
      <c r="M105" s="429" t="e">
        <v>#N/A</v>
      </c>
      <c r="N105" s="303">
        <v>44.534307689788285</v>
      </c>
      <c r="O105" s="744" t="e">
        <v>#N/A</v>
      </c>
      <c r="Y105" s="602"/>
    </row>
    <row r="106" spans="1:25">
      <c r="A106" s="608">
        <v>38716</v>
      </c>
      <c r="B106" s="607">
        <v>56.7</v>
      </c>
      <c r="C106" s="607" t="e">
        <v>#N/A</v>
      </c>
      <c r="D106" s="607" t="e">
        <v>#N/A</v>
      </c>
      <c r="E106" s="607" t="e">
        <v>#N/A</v>
      </c>
      <c r="F106" s="607" t="e">
        <v>#N/A</v>
      </c>
      <c r="G106" s="607" t="e">
        <v>#N/A</v>
      </c>
      <c r="H106" s="607" t="e">
        <v>#N/A</v>
      </c>
      <c r="I106" s="607" t="e">
        <v>#N/A</v>
      </c>
      <c r="J106" s="607" t="e">
        <v>#N/A</v>
      </c>
      <c r="K106" s="609">
        <v>47.521325470600495</v>
      </c>
      <c r="M106" s="429" t="e">
        <v>#N/A</v>
      </c>
      <c r="N106" s="303" t="e">
        <v>#N/A</v>
      </c>
      <c r="O106" s="744">
        <v>47.521325470600495</v>
      </c>
      <c r="Y106" s="602"/>
    </row>
    <row r="107" spans="1:25">
      <c r="A107" s="608">
        <v>38733</v>
      </c>
      <c r="B107" s="607">
        <v>201</v>
      </c>
      <c r="C107" s="607" t="e">
        <v>#N/A</v>
      </c>
      <c r="D107" s="607">
        <v>51.976053265421143</v>
      </c>
      <c r="E107" s="607" t="e">
        <v>#N/A</v>
      </c>
      <c r="F107" s="607" t="e">
        <v>#N/A</v>
      </c>
      <c r="G107" s="607" t="e">
        <v>#N/A</v>
      </c>
      <c r="H107" s="607" t="e">
        <v>#N/A</v>
      </c>
      <c r="I107" s="607" t="e">
        <v>#N/A</v>
      </c>
      <c r="J107" s="607" t="e">
        <v>#N/A</v>
      </c>
      <c r="K107" s="609" t="e">
        <v>#N/A</v>
      </c>
      <c r="M107" s="429">
        <v>51.976053265421143</v>
      </c>
      <c r="N107" s="303" t="e">
        <v>#N/A</v>
      </c>
      <c r="O107" s="744" t="e">
        <v>#N/A</v>
      </c>
      <c r="Y107" s="602"/>
    </row>
    <row r="108" spans="1:25">
      <c r="A108" s="608">
        <v>38749</v>
      </c>
      <c r="B108" s="607">
        <v>199.5</v>
      </c>
      <c r="C108" s="607" t="e">
        <v>#N/A</v>
      </c>
      <c r="D108" s="607">
        <v>70.857782143851423</v>
      </c>
      <c r="E108" s="607" t="e">
        <v>#N/A</v>
      </c>
      <c r="F108" s="607" t="e">
        <v>#N/A</v>
      </c>
      <c r="G108" s="607" t="e">
        <v>#N/A</v>
      </c>
      <c r="H108" s="607" t="e">
        <v>#N/A</v>
      </c>
      <c r="I108" s="607" t="e">
        <v>#N/A</v>
      </c>
      <c r="J108" s="607" t="e">
        <v>#N/A</v>
      </c>
      <c r="K108" s="609" t="e">
        <v>#N/A</v>
      </c>
      <c r="M108" s="429">
        <v>70.857782143851423</v>
      </c>
      <c r="N108" s="303" t="e">
        <v>#N/A</v>
      </c>
      <c r="O108" s="744" t="e">
        <v>#N/A</v>
      </c>
      <c r="Y108" s="602"/>
    </row>
    <row r="109" spans="1:25">
      <c r="A109" s="608">
        <v>38769</v>
      </c>
      <c r="B109" s="607">
        <v>25.2</v>
      </c>
      <c r="C109" s="607" t="e">
        <v>#N/A</v>
      </c>
      <c r="D109" s="607" t="e">
        <v>#N/A</v>
      </c>
      <c r="E109" s="607" t="e">
        <v>#N/A</v>
      </c>
      <c r="F109" s="607">
        <v>47.228435080175188</v>
      </c>
      <c r="G109" s="607" t="e">
        <v>#N/A</v>
      </c>
      <c r="H109" s="607" t="e">
        <v>#N/A</v>
      </c>
      <c r="I109" s="607" t="e">
        <v>#N/A</v>
      </c>
      <c r="J109" s="607" t="e">
        <v>#N/A</v>
      </c>
      <c r="K109" s="609" t="e">
        <v>#N/A</v>
      </c>
      <c r="M109" s="429" t="e">
        <v>#N/A</v>
      </c>
      <c r="N109" s="303">
        <v>47.228435080175188</v>
      </c>
      <c r="O109" s="744" t="e">
        <v>#N/A</v>
      </c>
      <c r="Y109" s="602"/>
    </row>
    <row r="110" spans="1:25">
      <c r="A110" s="608">
        <v>38777</v>
      </c>
      <c r="B110" s="607">
        <v>240.8</v>
      </c>
      <c r="C110" s="607" t="e">
        <v>#N/A</v>
      </c>
      <c r="D110" s="607" t="e">
        <v>#N/A</v>
      </c>
      <c r="E110" s="607" t="e">
        <v>#N/A</v>
      </c>
      <c r="F110" s="607" t="e">
        <v>#N/A</v>
      </c>
      <c r="G110" s="607">
        <v>54.831217055713758</v>
      </c>
      <c r="H110" s="607" t="e">
        <v>#N/A</v>
      </c>
      <c r="I110" s="607" t="e">
        <v>#N/A</v>
      </c>
      <c r="J110" s="607" t="e">
        <v>#N/A</v>
      </c>
      <c r="K110" s="609" t="e">
        <v>#N/A</v>
      </c>
      <c r="M110" s="429" t="e">
        <v>#N/A</v>
      </c>
      <c r="N110" s="303">
        <v>54.831217055713758</v>
      </c>
      <c r="O110" s="744" t="e">
        <v>#N/A</v>
      </c>
      <c r="Y110" s="602"/>
    </row>
    <row r="111" spans="1:25">
      <c r="A111" s="608">
        <v>38791</v>
      </c>
      <c r="B111" s="607">
        <v>50.4</v>
      </c>
      <c r="C111" s="607" t="e">
        <v>#N/A</v>
      </c>
      <c r="D111" s="607" t="e">
        <v>#N/A</v>
      </c>
      <c r="E111" s="607" t="e">
        <v>#N/A</v>
      </c>
      <c r="F111" s="607" t="e">
        <v>#N/A</v>
      </c>
      <c r="G111" s="607" t="e">
        <v>#N/A</v>
      </c>
      <c r="H111" s="607" t="e">
        <v>#N/A</v>
      </c>
      <c r="I111" s="607" t="e">
        <v>#N/A</v>
      </c>
      <c r="J111" s="607" t="e">
        <v>#N/A</v>
      </c>
      <c r="K111" s="609">
        <v>48.803318708441843</v>
      </c>
      <c r="M111" s="429" t="e">
        <v>#N/A</v>
      </c>
      <c r="N111" s="303" t="e">
        <v>#N/A</v>
      </c>
      <c r="O111" s="744">
        <v>48.803318708441843</v>
      </c>
      <c r="Y111" s="602"/>
    </row>
    <row r="112" spans="1:25">
      <c r="A112" s="608">
        <v>38797</v>
      </c>
      <c r="B112" s="607">
        <v>80</v>
      </c>
      <c r="C112" s="607" t="e">
        <v>#N/A</v>
      </c>
      <c r="D112" s="607" t="e">
        <v>#N/A</v>
      </c>
      <c r="E112" s="607" t="e">
        <v>#N/A</v>
      </c>
      <c r="F112" s="607" t="e">
        <v>#N/A</v>
      </c>
      <c r="G112" s="607" t="e">
        <v>#N/A</v>
      </c>
      <c r="H112" s="607">
        <v>71.359206374364376</v>
      </c>
      <c r="I112" s="607" t="e">
        <v>#N/A</v>
      </c>
      <c r="J112" s="607" t="e">
        <v>#N/A</v>
      </c>
      <c r="K112" s="609" t="e">
        <v>#N/A</v>
      </c>
      <c r="M112" s="429" t="e">
        <v>#N/A</v>
      </c>
      <c r="N112" s="303" t="e">
        <v>#N/A</v>
      </c>
      <c r="O112" s="744">
        <v>71.359206374364376</v>
      </c>
      <c r="Y112" s="602"/>
    </row>
    <row r="113" spans="1:25">
      <c r="A113" s="608">
        <v>38808</v>
      </c>
      <c r="B113" s="607">
        <v>124.2</v>
      </c>
      <c r="C113" s="607" t="e">
        <v>#N/A</v>
      </c>
      <c r="D113" s="607" t="e">
        <v>#N/A</v>
      </c>
      <c r="E113" s="607" t="e">
        <v>#N/A</v>
      </c>
      <c r="F113" s="607" t="e">
        <v>#N/A</v>
      </c>
      <c r="G113" s="607">
        <v>47.163927199809898</v>
      </c>
      <c r="H113" s="607" t="e">
        <v>#N/A</v>
      </c>
      <c r="I113" s="607" t="e">
        <v>#N/A</v>
      </c>
      <c r="J113" s="607" t="e">
        <v>#N/A</v>
      </c>
      <c r="K113" s="609" t="e">
        <v>#N/A</v>
      </c>
      <c r="M113" s="429" t="e">
        <v>#N/A</v>
      </c>
      <c r="N113" s="303">
        <v>47.163927199809898</v>
      </c>
      <c r="O113" s="744" t="e">
        <v>#N/A</v>
      </c>
      <c r="Y113" s="602"/>
    </row>
    <row r="114" spans="1:25">
      <c r="A114" s="608">
        <v>38827</v>
      </c>
      <c r="B114" s="607">
        <v>10.5</v>
      </c>
      <c r="C114" s="607" t="e">
        <v>#N/A</v>
      </c>
      <c r="D114" s="607">
        <v>71.138769924617065</v>
      </c>
      <c r="E114" s="607" t="e">
        <v>#N/A</v>
      </c>
      <c r="F114" s="607" t="e">
        <v>#N/A</v>
      </c>
      <c r="G114" s="607" t="e">
        <v>#N/A</v>
      </c>
      <c r="H114" s="607" t="e">
        <v>#N/A</v>
      </c>
      <c r="I114" s="607" t="e">
        <v>#N/A</v>
      </c>
      <c r="J114" s="607" t="e">
        <v>#N/A</v>
      </c>
      <c r="K114" s="609" t="e">
        <v>#N/A</v>
      </c>
      <c r="M114" s="429">
        <v>71.138769924617065</v>
      </c>
      <c r="N114" s="303" t="e">
        <v>#N/A</v>
      </c>
      <c r="O114" s="744" t="e">
        <v>#N/A</v>
      </c>
      <c r="Y114" s="602"/>
    </row>
    <row r="115" spans="1:25">
      <c r="A115" s="608">
        <v>38861</v>
      </c>
      <c r="B115" s="607">
        <v>50</v>
      </c>
      <c r="C115" s="607">
        <v>70.970070135708042</v>
      </c>
      <c r="D115" s="607" t="e">
        <v>#N/A</v>
      </c>
      <c r="E115" s="607" t="e">
        <v>#N/A</v>
      </c>
      <c r="F115" s="607" t="e">
        <v>#N/A</v>
      </c>
      <c r="G115" s="607" t="e">
        <v>#N/A</v>
      </c>
      <c r="H115" s="607" t="e">
        <v>#N/A</v>
      </c>
      <c r="I115" s="607" t="e">
        <v>#N/A</v>
      </c>
      <c r="J115" s="607" t="e">
        <v>#N/A</v>
      </c>
      <c r="K115" s="609" t="e">
        <v>#N/A</v>
      </c>
      <c r="M115" s="429">
        <v>70.970070135708042</v>
      </c>
      <c r="N115" s="303" t="e">
        <v>#N/A</v>
      </c>
      <c r="O115" s="744" t="e">
        <v>#N/A</v>
      </c>
      <c r="Y115" s="602"/>
    </row>
    <row r="116" spans="1:25">
      <c r="A116" s="608">
        <v>38898</v>
      </c>
      <c r="B116" s="607">
        <v>300.5</v>
      </c>
      <c r="C116" s="607" t="e">
        <v>#N/A</v>
      </c>
      <c r="D116" s="607">
        <v>53.695227027425418</v>
      </c>
      <c r="E116" s="607" t="e">
        <v>#N/A</v>
      </c>
      <c r="F116" s="607" t="e">
        <v>#N/A</v>
      </c>
      <c r="G116" s="607" t="e">
        <v>#N/A</v>
      </c>
      <c r="H116" s="607" t="e">
        <v>#N/A</v>
      </c>
      <c r="I116" s="607" t="e">
        <v>#N/A</v>
      </c>
      <c r="J116" s="607" t="e">
        <v>#N/A</v>
      </c>
      <c r="K116" s="609" t="e">
        <v>#N/A</v>
      </c>
      <c r="M116" s="429">
        <v>53.695227027425418</v>
      </c>
      <c r="N116" s="303" t="e">
        <v>#N/A</v>
      </c>
      <c r="O116" s="744" t="e">
        <v>#N/A</v>
      </c>
      <c r="Y116" s="602"/>
    </row>
    <row r="117" spans="1:25">
      <c r="A117" s="608">
        <v>38912</v>
      </c>
      <c r="B117" s="607">
        <v>60.9</v>
      </c>
      <c r="C117" s="607" t="e">
        <v>#N/A</v>
      </c>
      <c r="D117" s="607">
        <v>60.668371482929615</v>
      </c>
      <c r="E117" s="607" t="e">
        <v>#N/A</v>
      </c>
      <c r="F117" s="607" t="e">
        <v>#N/A</v>
      </c>
      <c r="G117" s="607" t="e">
        <v>#N/A</v>
      </c>
      <c r="H117" s="607" t="e">
        <v>#N/A</v>
      </c>
      <c r="I117" s="607" t="e">
        <v>#N/A</v>
      </c>
      <c r="J117" s="607" t="e">
        <v>#N/A</v>
      </c>
      <c r="K117" s="609" t="e">
        <v>#N/A</v>
      </c>
      <c r="M117" s="429">
        <v>60.668371482929615</v>
      </c>
      <c r="N117" s="303" t="e">
        <v>#N/A</v>
      </c>
      <c r="O117" s="744" t="e">
        <v>#N/A</v>
      </c>
      <c r="Y117" s="602"/>
    </row>
    <row r="118" spans="1:25">
      <c r="A118" s="608">
        <v>38929</v>
      </c>
      <c r="B118" s="607">
        <v>199.5</v>
      </c>
      <c r="C118" s="607" t="e">
        <v>#N/A</v>
      </c>
      <c r="D118" s="607">
        <v>51.825818756798853</v>
      </c>
      <c r="E118" s="607" t="e">
        <v>#N/A</v>
      </c>
      <c r="F118" s="607" t="e">
        <v>#N/A</v>
      </c>
      <c r="G118" s="607" t="e">
        <v>#N/A</v>
      </c>
      <c r="H118" s="607" t="e">
        <v>#N/A</v>
      </c>
      <c r="I118" s="607" t="e">
        <v>#N/A</v>
      </c>
      <c r="J118" s="607" t="e">
        <v>#N/A</v>
      </c>
      <c r="K118" s="609" t="e">
        <v>#N/A</v>
      </c>
      <c r="M118" s="429">
        <v>51.825818756798853</v>
      </c>
      <c r="N118" s="303" t="e">
        <v>#N/A</v>
      </c>
      <c r="O118" s="744" t="e">
        <v>#N/A</v>
      </c>
      <c r="Y118" s="602"/>
    </row>
    <row r="119" spans="1:25">
      <c r="A119" s="608">
        <v>38929</v>
      </c>
      <c r="B119" s="607">
        <v>50</v>
      </c>
      <c r="C119" s="607" t="e">
        <v>#N/A</v>
      </c>
      <c r="D119" s="607" t="e">
        <v>#N/A</v>
      </c>
      <c r="E119" s="607">
        <v>39.134026651528615</v>
      </c>
      <c r="F119" s="607" t="e">
        <v>#N/A</v>
      </c>
      <c r="G119" s="607" t="e">
        <v>#N/A</v>
      </c>
      <c r="H119" s="607" t="e">
        <v>#N/A</v>
      </c>
      <c r="I119" s="607" t="e">
        <v>#N/A</v>
      </c>
      <c r="J119" s="607" t="e">
        <v>#N/A</v>
      </c>
      <c r="K119" s="609" t="e">
        <v>#N/A</v>
      </c>
      <c r="M119" s="429" t="e">
        <v>#N/A</v>
      </c>
      <c r="N119" s="303">
        <v>39.134026651528615</v>
      </c>
      <c r="O119" s="744" t="e">
        <v>#N/A</v>
      </c>
      <c r="Y119" s="602"/>
    </row>
    <row r="120" spans="1:25">
      <c r="A120" s="608">
        <v>38945</v>
      </c>
      <c r="B120" s="607">
        <v>45</v>
      </c>
      <c r="C120" s="607">
        <v>76.072727574683981</v>
      </c>
      <c r="D120" s="607" t="e">
        <v>#N/A</v>
      </c>
      <c r="E120" s="607" t="e">
        <v>#N/A</v>
      </c>
      <c r="F120" s="607" t="e">
        <v>#N/A</v>
      </c>
      <c r="G120" s="607" t="e">
        <v>#N/A</v>
      </c>
      <c r="H120" s="607" t="e">
        <v>#N/A</v>
      </c>
      <c r="I120" s="607" t="e">
        <v>#N/A</v>
      </c>
      <c r="J120" s="607" t="e">
        <v>#N/A</v>
      </c>
      <c r="K120" s="609" t="e">
        <v>#N/A</v>
      </c>
      <c r="M120" s="429">
        <v>76.072727574683981</v>
      </c>
      <c r="N120" s="303" t="e">
        <v>#N/A</v>
      </c>
      <c r="O120" s="744" t="e">
        <v>#N/A</v>
      </c>
      <c r="Y120" s="602"/>
    </row>
    <row r="121" spans="1:25">
      <c r="A121" s="608">
        <v>38953</v>
      </c>
      <c r="B121" s="607">
        <v>94.5</v>
      </c>
      <c r="C121" s="607" t="e">
        <v>#N/A</v>
      </c>
      <c r="D121" s="607" t="e">
        <v>#N/A</v>
      </c>
      <c r="E121" s="607" t="e">
        <v>#N/A</v>
      </c>
      <c r="F121" s="607">
        <v>31.028016338003077</v>
      </c>
      <c r="G121" s="607" t="e">
        <v>#N/A</v>
      </c>
      <c r="H121" s="607" t="e">
        <v>#N/A</v>
      </c>
      <c r="I121" s="607" t="e">
        <v>#N/A</v>
      </c>
      <c r="J121" s="607" t="e">
        <v>#N/A</v>
      </c>
      <c r="K121" s="609" t="e">
        <v>#N/A</v>
      </c>
      <c r="M121" s="429" t="e">
        <v>#N/A</v>
      </c>
      <c r="N121" s="303">
        <v>31.028016338003077</v>
      </c>
      <c r="O121" s="744" t="e">
        <v>#N/A</v>
      </c>
      <c r="Y121" s="602"/>
    </row>
    <row r="122" spans="1:25">
      <c r="A122" s="608">
        <v>38960</v>
      </c>
      <c r="B122" s="607">
        <v>50</v>
      </c>
      <c r="C122" s="607" t="e">
        <v>#N/A</v>
      </c>
      <c r="D122" s="607" t="e">
        <v>#N/A</v>
      </c>
      <c r="E122" s="607">
        <v>52.582344376865166</v>
      </c>
      <c r="F122" s="607" t="e">
        <v>#N/A</v>
      </c>
      <c r="G122" s="607" t="e">
        <v>#N/A</v>
      </c>
      <c r="H122" s="607" t="e">
        <v>#N/A</v>
      </c>
      <c r="I122" s="607" t="e">
        <v>#N/A</v>
      </c>
      <c r="J122" s="607" t="e">
        <v>#N/A</v>
      </c>
      <c r="K122" s="609" t="e">
        <v>#N/A</v>
      </c>
      <c r="M122" s="429" t="e">
        <v>#N/A</v>
      </c>
      <c r="N122" s="303">
        <v>52.582344376865166</v>
      </c>
      <c r="O122" s="744" t="e">
        <v>#N/A</v>
      </c>
      <c r="Y122" s="602"/>
    </row>
    <row r="123" spans="1:25">
      <c r="A123" s="608">
        <v>38961</v>
      </c>
      <c r="B123" s="607">
        <v>100.5</v>
      </c>
      <c r="C123" s="607" t="e">
        <v>#N/A</v>
      </c>
      <c r="D123" s="607" t="e">
        <v>#N/A</v>
      </c>
      <c r="E123" s="607">
        <v>61.699091426004827</v>
      </c>
      <c r="F123" s="607" t="e">
        <v>#N/A</v>
      </c>
      <c r="G123" s="607" t="e">
        <v>#N/A</v>
      </c>
      <c r="H123" s="607" t="e">
        <v>#N/A</v>
      </c>
      <c r="I123" s="607" t="e">
        <v>#N/A</v>
      </c>
      <c r="J123" s="607" t="e">
        <v>#N/A</v>
      </c>
      <c r="K123" s="609" t="e">
        <v>#N/A</v>
      </c>
      <c r="M123" s="429" t="e">
        <v>#N/A</v>
      </c>
      <c r="N123" s="303">
        <v>61.699091426004827</v>
      </c>
      <c r="O123" s="744" t="e">
        <v>#N/A</v>
      </c>
      <c r="Y123" s="602"/>
    </row>
    <row r="124" spans="1:25">
      <c r="A124" s="608">
        <v>38972</v>
      </c>
      <c r="B124" s="607">
        <v>26</v>
      </c>
      <c r="C124" s="607" t="e">
        <v>#N/A</v>
      </c>
      <c r="D124" s="607" t="e">
        <v>#N/A</v>
      </c>
      <c r="E124" s="607" t="e">
        <v>#N/A</v>
      </c>
      <c r="F124" s="607" t="e">
        <v>#N/A</v>
      </c>
      <c r="G124" s="607" t="e">
        <v>#N/A</v>
      </c>
      <c r="H124" s="607">
        <v>71.75925425709282</v>
      </c>
      <c r="I124" s="607" t="e">
        <v>#N/A</v>
      </c>
      <c r="J124" s="607" t="e">
        <v>#N/A</v>
      </c>
      <c r="K124" s="609" t="e">
        <v>#N/A</v>
      </c>
      <c r="M124" s="429" t="e">
        <v>#N/A</v>
      </c>
      <c r="N124" s="303" t="e">
        <v>#N/A</v>
      </c>
      <c r="O124" s="744">
        <v>71.75925425709282</v>
      </c>
      <c r="Y124" s="602"/>
    </row>
    <row r="125" spans="1:25">
      <c r="A125" s="608">
        <v>38987</v>
      </c>
      <c r="B125" s="607">
        <v>50.4</v>
      </c>
      <c r="C125" s="607" t="e">
        <v>#N/A</v>
      </c>
      <c r="D125" s="607" t="e">
        <v>#N/A</v>
      </c>
      <c r="E125" s="607" t="e">
        <v>#N/A</v>
      </c>
      <c r="F125" s="607" t="e">
        <v>#N/A</v>
      </c>
      <c r="G125" s="607" t="e">
        <v>#N/A</v>
      </c>
      <c r="H125" s="607" t="e">
        <v>#N/A</v>
      </c>
      <c r="I125" s="607" t="e">
        <v>#N/A</v>
      </c>
      <c r="J125" s="607" t="e">
        <v>#N/A</v>
      </c>
      <c r="K125" s="609">
        <v>49.55123671893972</v>
      </c>
      <c r="M125" s="429" t="e">
        <v>#N/A</v>
      </c>
      <c r="N125" s="303" t="e">
        <v>#N/A</v>
      </c>
      <c r="O125" s="744">
        <v>49.55123671893972</v>
      </c>
      <c r="Y125" s="602"/>
    </row>
    <row r="126" spans="1:25">
      <c r="A126" s="608">
        <v>38991</v>
      </c>
      <c r="B126" s="607">
        <v>21</v>
      </c>
      <c r="C126" s="607" t="e">
        <v>#N/A</v>
      </c>
      <c r="D126" s="607" t="e">
        <v>#N/A</v>
      </c>
      <c r="E126" s="607">
        <v>34.741834299260212</v>
      </c>
      <c r="F126" s="607" t="e">
        <v>#N/A</v>
      </c>
      <c r="G126" s="607" t="e">
        <v>#N/A</v>
      </c>
      <c r="H126" s="607" t="e">
        <v>#N/A</v>
      </c>
      <c r="I126" s="607" t="e">
        <v>#N/A</v>
      </c>
      <c r="J126" s="607" t="e">
        <v>#N/A</v>
      </c>
      <c r="K126" s="609" t="e">
        <v>#N/A</v>
      </c>
      <c r="M126" s="429" t="e">
        <v>#N/A</v>
      </c>
      <c r="N126" s="303">
        <v>34.741834299260212</v>
      </c>
      <c r="O126" s="744" t="e">
        <v>#N/A</v>
      </c>
      <c r="Y126" s="602"/>
    </row>
    <row r="127" spans="1:25">
      <c r="A127" s="608">
        <v>38991</v>
      </c>
      <c r="B127" s="607">
        <v>14.7</v>
      </c>
      <c r="C127" s="607" t="e">
        <v>#N/A</v>
      </c>
      <c r="D127" s="607" t="e">
        <v>#N/A</v>
      </c>
      <c r="E127" s="607">
        <v>36.983012544617949</v>
      </c>
      <c r="F127" s="607" t="e">
        <v>#N/A</v>
      </c>
      <c r="G127" s="607" t="e">
        <v>#N/A</v>
      </c>
      <c r="H127" s="607" t="e">
        <v>#N/A</v>
      </c>
      <c r="I127" s="607" t="e">
        <v>#N/A</v>
      </c>
      <c r="J127" s="607" t="e">
        <v>#N/A</v>
      </c>
      <c r="K127" s="609" t="e">
        <v>#N/A</v>
      </c>
      <c r="M127" s="429" t="e">
        <v>#N/A</v>
      </c>
      <c r="N127" s="303">
        <v>36.983012544617949</v>
      </c>
      <c r="O127" s="744" t="e">
        <v>#N/A</v>
      </c>
      <c r="Y127" s="602"/>
    </row>
    <row r="128" spans="1:25">
      <c r="A128" s="608">
        <v>39016</v>
      </c>
      <c r="B128" s="607">
        <v>79.8</v>
      </c>
      <c r="C128" s="607" t="e">
        <v>#N/A</v>
      </c>
      <c r="D128" s="607">
        <v>67.409100263189146</v>
      </c>
      <c r="E128" s="607" t="e">
        <v>#N/A</v>
      </c>
      <c r="F128" s="607" t="e">
        <v>#N/A</v>
      </c>
      <c r="G128" s="607" t="e">
        <v>#N/A</v>
      </c>
      <c r="H128" s="607" t="e">
        <v>#N/A</v>
      </c>
      <c r="I128" s="607" t="e">
        <v>#N/A</v>
      </c>
      <c r="J128" s="607" t="e">
        <v>#N/A</v>
      </c>
      <c r="K128" s="609" t="e">
        <v>#N/A</v>
      </c>
      <c r="M128" s="429">
        <v>67.409100263189146</v>
      </c>
      <c r="N128" s="303" t="e">
        <v>#N/A</v>
      </c>
      <c r="O128" s="744" t="e">
        <v>#N/A</v>
      </c>
      <c r="Y128" s="602"/>
    </row>
    <row r="129" spans="1:25">
      <c r="A129" s="608">
        <v>39017</v>
      </c>
      <c r="B129" s="607">
        <v>100.65</v>
      </c>
      <c r="C129" s="607" t="e">
        <v>#N/A</v>
      </c>
      <c r="D129" s="607" t="e">
        <v>#N/A</v>
      </c>
      <c r="E129" s="607">
        <v>49.545527596224304</v>
      </c>
      <c r="F129" s="607" t="e">
        <v>#N/A</v>
      </c>
      <c r="G129" s="607" t="e">
        <v>#N/A</v>
      </c>
      <c r="H129" s="607" t="e">
        <v>#N/A</v>
      </c>
      <c r="I129" s="607" t="e">
        <v>#N/A</v>
      </c>
      <c r="J129" s="607" t="e">
        <v>#N/A</v>
      </c>
      <c r="K129" s="609" t="e">
        <v>#N/A</v>
      </c>
      <c r="M129" s="429" t="e">
        <v>#N/A</v>
      </c>
      <c r="N129" s="303">
        <v>49.545527596224304</v>
      </c>
      <c r="O129" s="744" t="e">
        <v>#N/A</v>
      </c>
      <c r="Y129" s="602"/>
    </row>
    <row r="130" spans="1:25">
      <c r="A130" s="608">
        <v>39031</v>
      </c>
      <c r="B130" s="607">
        <v>6</v>
      </c>
      <c r="C130" s="607">
        <v>72.427872806023842</v>
      </c>
      <c r="D130" s="607" t="e">
        <v>#N/A</v>
      </c>
      <c r="E130" s="607" t="e">
        <v>#N/A</v>
      </c>
      <c r="F130" s="607" t="e">
        <v>#N/A</v>
      </c>
      <c r="G130" s="607" t="e">
        <v>#N/A</v>
      </c>
      <c r="H130" s="607" t="e">
        <v>#N/A</v>
      </c>
      <c r="I130" s="607" t="e">
        <v>#N/A</v>
      </c>
      <c r="J130" s="607" t="e">
        <v>#N/A</v>
      </c>
      <c r="K130" s="609" t="e">
        <v>#N/A</v>
      </c>
      <c r="M130" s="429">
        <v>72.427872806023842</v>
      </c>
      <c r="N130" s="303" t="e">
        <v>#N/A</v>
      </c>
      <c r="O130" s="744" t="e">
        <v>#N/A</v>
      </c>
      <c r="Y130" s="602"/>
    </row>
    <row r="131" spans="1:25">
      <c r="A131" s="608">
        <v>39043</v>
      </c>
      <c r="B131" s="607">
        <v>29.4</v>
      </c>
      <c r="C131" s="607" t="e">
        <v>#N/A</v>
      </c>
      <c r="D131" s="607">
        <v>51.33714605391301</v>
      </c>
      <c r="E131" s="607" t="e">
        <v>#N/A</v>
      </c>
      <c r="F131" s="607" t="e">
        <v>#N/A</v>
      </c>
      <c r="G131" s="607" t="e">
        <v>#N/A</v>
      </c>
      <c r="H131" s="607" t="e">
        <v>#N/A</v>
      </c>
      <c r="I131" s="607" t="e">
        <v>#N/A</v>
      </c>
      <c r="J131" s="607" t="e">
        <v>#N/A</v>
      </c>
      <c r="K131" s="609" t="e">
        <v>#N/A</v>
      </c>
      <c r="M131" s="429">
        <v>51.33714605391301</v>
      </c>
      <c r="N131" s="303" t="e">
        <v>#N/A</v>
      </c>
      <c r="O131" s="744" t="e">
        <v>#N/A</v>
      </c>
      <c r="Y131" s="602"/>
    </row>
    <row r="132" spans="1:25">
      <c r="A132" s="608">
        <v>39052</v>
      </c>
      <c r="B132" s="607">
        <v>5</v>
      </c>
      <c r="C132" s="607" t="e">
        <v>#N/A</v>
      </c>
      <c r="D132" s="607" t="e">
        <v>#N/A</v>
      </c>
      <c r="E132" s="607" t="e">
        <v>#N/A</v>
      </c>
      <c r="F132" s="607" t="e">
        <v>#N/A</v>
      </c>
      <c r="G132" s="607" t="e">
        <v>#N/A</v>
      </c>
      <c r="H132" s="607" t="e">
        <v>#N/A</v>
      </c>
      <c r="I132" s="607" t="e">
        <v>#N/A</v>
      </c>
      <c r="J132" s="607" t="e">
        <v>#N/A</v>
      </c>
      <c r="K132" s="609">
        <v>58.992279066132582</v>
      </c>
      <c r="M132" s="429" t="e">
        <v>#N/A</v>
      </c>
      <c r="N132" s="303" t="e">
        <v>#N/A</v>
      </c>
      <c r="O132" s="744">
        <v>58.992279066132582</v>
      </c>
      <c r="Y132" s="602"/>
    </row>
    <row r="133" spans="1:25">
      <c r="A133" s="608">
        <v>39062</v>
      </c>
      <c r="B133" s="607">
        <v>29.4</v>
      </c>
      <c r="C133" s="607" t="e">
        <v>#N/A</v>
      </c>
      <c r="D133" s="607" t="e">
        <v>#N/A</v>
      </c>
      <c r="E133" s="607" t="e">
        <v>#N/A</v>
      </c>
      <c r="F133" s="607" t="e">
        <v>#N/A</v>
      </c>
      <c r="G133" s="607" t="e">
        <v>#N/A</v>
      </c>
      <c r="H133" s="607">
        <v>75.708889881829393</v>
      </c>
      <c r="I133" s="607" t="e">
        <v>#N/A</v>
      </c>
      <c r="J133" s="607" t="e">
        <v>#N/A</v>
      </c>
      <c r="K133" s="609" t="e">
        <v>#N/A</v>
      </c>
      <c r="M133" s="429" t="e">
        <v>#N/A</v>
      </c>
      <c r="N133" s="303" t="e">
        <v>#N/A</v>
      </c>
      <c r="O133" s="744">
        <v>75.708889881829393</v>
      </c>
      <c r="Y133" s="602"/>
    </row>
    <row r="134" spans="1:25">
      <c r="A134" s="608">
        <v>39066</v>
      </c>
      <c r="B134" s="607">
        <v>100.65</v>
      </c>
      <c r="C134" s="607" t="e">
        <v>#N/A</v>
      </c>
      <c r="D134" s="607">
        <v>67.965816581209964</v>
      </c>
      <c r="E134" s="607" t="e">
        <v>#N/A</v>
      </c>
      <c r="F134" s="607" t="e">
        <v>#N/A</v>
      </c>
      <c r="G134" s="607" t="e">
        <v>#N/A</v>
      </c>
      <c r="H134" s="607" t="e">
        <v>#N/A</v>
      </c>
      <c r="I134" s="607" t="e">
        <v>#N/A</v>
      </c>
      <c r="J134" s="607" t="e">
        <v>#N/A</v>
      </c>
      <c r="K134" s="609" t="e">
        <v>#N/A</v>
      </c>
      <c r="M134" s="429">
        <v>67.965816581209964</v>
      </c>
      <c r="N134" s="303" t="e">
        <v>#N/A</v>
      </c>
      <c r="O134" s="744" t="e">
        <v>#N/A</v>
      </c>
      <c r="Y134" s="602"/>
    </row>
    <row r="135" spans="1:25">
      <c r="A135" s="608">
        <v>39071</v>
      </c>
      <c r="B135" s="607">
        <v>21</v>
      </c>
      <c r="C135" s="607" t="e">
        <v>#N/A</v>
      </c>
      <c r="D135" s="607">
        <v>71.158741563060374</v>
      </c>
      <c r="E135" s="607" t="e">
        <v>#N/A</v>
      </c>
      <c r="F135" s="607" t="e">
        <v>#N/A</v>
      </c>
      <c r="G135" s="607" t="e">
        <v>#N/A</v>
      </c>
      <c r="H135" s="607" t="e">
        <v>#N/A</v>
      </c>
      <c r="I135" s="607" t="e">
        <v>#N/A</v>
      </c>
      <c r="J135" s="607" t="e">
        <v>#N/A</v>
      </c>
      <c r="K135" s="609" t="e">
        <v>#N/A</v>
      </c>
      <c r="M135" s="429">
        <v>71.158741563060374</v>
      </c>
      <c r="N135" s="303" t="e">
        <v>#N/A</v>
      </c>
      <c r="O135" s="744" t="e">
        <v>#N/A</v>
      </c>
      <c r="Y135" s="602"/>
    </row>
    <row r="136" spans="1:25">
      <c r="A136" s="608">
        <v>39071</v>
      </c>
      <c r="B136" s="607">
        <v>21</v>
      </c>
      <c r="C136" s="607" t="e">
        <v>#N/A</v>
      </c>
      <c r="D136" s="607">
        <v>71.158971679762516</v>
      </c>
      <c r="E136" s="607" t="e">
        <v>#N/A</v>
      </c>
      <c r="F136" s="607" t="e">
        <v>#N/A</v>
      </c>
      <c r="G136" s="607" t="e">
        <v>#N/A</v>
      </c>
      <c r="H136" s="607" t="e">
        <v>#N/A</v>
      </c>
      <c r="I136" s="607" t="e">
        <v>#N/A</v>
      </c>
      <c r="J136" s="607" t="e">
        <v>#N/A</v>
      </c>
      <c r="K136" s="609" t="e">
        <v>#N/A</v>
      </c>
      <c r="M136" s="429">
        <v>71.158971679762516</v>
      </c>
      <c r="N136" s="303" t="e">
        <v>#N/A</v>
      </c>
      <c r="O136" s="744" t="e">
        <v>#N/A</v>
      </c>
      <c r="Y136" s="602"/>
    </row>
    <row r="137" spans="1:25">
      <c r="A137" s="608">
        <v>39079</v>
      </c>
      <c r="B137" s="607">
        <v>48</v>
      </c>
      <c r="C137" s="607" t="e">
        <v>#N/A</v>
      </c>
      <c r="D137" s="607" t="e">
        <v>#N/A</v>
      </c>
      <c r="E137" s="607">
        <v>43.615256107031968</v>
      </c>
      <c r="F137" s="607" t="e">
        <v>#N/A</v>
      </c>
      <c r="G137" s="607" t="e">
        <v>#N/A</v>
      </c>
      <c r="H137" s="607" t="e">
        <v>#N/A</v>
      </c>
      <c r="I137" s="607" t="e">
        <v>#N/A</v>
      </c>
      <c r="J137" s="607" t="e">
        <v>#N/A</v>
      </c>
      <c r="K137" s="609" t="e">
        <v>#N/A</v>
      </c>
      <c r="M137" s="429" t="e">
        <v>#N/A</v>
      </c>
      <c r="N137" s="303">
        <v>43.615256107031968</v>
      </c>
      <c r="O137" s="744" t="e">
        <v>#N/A</v>
      </c>
      <c r="Y137" s="602"/>
    </row>
    <row r="138" spans="1:25">
      <c r="A138" s="608">
        <v>39083</v>
      </c>
      <c r="B138" s="607">
        <v>59.8</v>
      </c>
      <c r="C138" s="607" t="e">
        <v>#N/A</v>
      </c>
      <c r="D138" s="607" t="e">
        <v>#N/A</v>
      </c>
      <c r="E138" s="607" t="e">
        <v>#N/A</v>
      </c>
      <c r="F138" s="607" t="e">
        <v>#N/A</v>
      </c>
      <c r="G138" s="607">
        <v>45.391087828446175</v>
      </c>
      <c r="H138" s="607" t="e">
        <v>#N/A</v>
      </c>
      <c r="I138" s="607" t="e">
        <v>#N/A</v>
      </c>
      <c r="J138" s="607" t="e">
        <v>#N/A</v>
      </c>
      <c r="K138" s="609" t="e">
        <v>#N/A</v>
      </c>
      <c r="M138" s="429" t="e">
        <v>#N/A</v>
      </c>
      <c r="N138" s="303">
        <v>45.391087828446175</v>
      </c>
      <c r="O138" s="744" t="e">
        <v>#N/A</v>
      </c>
      <c r="Y138" s="602"/>
    </row>
    <row r="139" spans="1:25">
      <c r="A139" s="608">
        <v>39129</v>
      </c>
      <c r="B139" s="607">
        <v>52.8</v>
      </c>
      <c r="C139" s="607" t="e">
        <v>#N/A</v>
      </c>
      <c r="D139" s="607" t="e">
        <v>#N/A</v>
      </c>
      <c r="E139" s="607">
        <v>69.646986147174914</v>
      </c>
      <c r="F139" s="607" t="e">
        <v>#N/A</v>
      </c>
      <c r="G139" s="607" t="e">
        <v>#N/A</v>
      </c>
      <c r="H139" s="607" t="e">
        <v>#N/A</v>
      </c>
      <c r="I139" s="607" t="e">
        <v>#N/A</v>
      </c>
      <c r="J139" s="607" t="e">
        <v>#N/A</v>
      </c>
      <c r="K139" s="609" t="e">
        <v>#N/A</v>
      </c>
      <c r="M139" s="429" t="e">
        <v>#N/A</v>
      </c>
      <c r="N139" s="303">
        <v>69.646986147174914</v>
      </c>
      <c r="O139" s="744" t="e">
        <v>#N/A</v>
      </c>
      <c r="Y139" s="602"/>
    </row>
    <row r="140" spans="1:25">
      <c r="A140" s="608">
        <v>39133</v>
      </c>
      <c r="B140" s="607">
        <v>57.5</v>
      </c>
      <c r="C140" s="607" t="e">
        <v>#N/A</v>
      </c>
      <c r="D140" s="607" t="e">
        <v>#N/A</v>
      </c>
      <c r="E140" s="607">
        <v>81.946745608441361</v>
      </c>
      <c r="F140" s="607" t="e">
        <v>#N/A</v>
      </c>
      <c r="G140" s="607" t="e">
        <v>#N/A</v>
      </c>
      <c r="H140" s="607" t="e">
        <v>#N/A</v>
      </c>
      <c r="I140" s="607" t="e">
        <v>#N/A</v>
      </c>
      <c r="J140" s="607" t="e">
        <v>#N/A</v>
      </c>
      <c r="K140" s="609" t="e">
        <v>#N/A</v>
      </c>
      <c r="M140" s="429" t="e">
        <v>#N/A</v>
      </c>
      <c r="N140" s="303">
        <v>81.946745608441361</v>
      </c>
      <c r="O140" s="744" t="e">
        <v>#N/A</v>
      </c>
      <c r="Y140" s="602"/>
    </row>
    <row r="141" spans="1:25">
      <c r="A141" s="608">
        <v>39135</v>
      </c>
      <c r="B141" s="607">
        <v>51</v>
      </c>
      <c r="C141" s="607" t="e">
        <v>#N/A</v>
      </c>
      <c r="D141" s="607" t="e">
        <v>#N/A</v>
      </c>
      <c r="E141" s="607" t="e">
        <v>#N/A</v>
      </c>
      <c r="F141" s="607">
        <v>52.431678612164852</v>
      </c>
      <c r="G141" s="607" t="e">
        <v>#N/A</v>
      </c>
      <c r="H141" s="607" t="e">
        <v>#N/A</v>
      </c>
      <c r="I141" s="607" t="e">
        <v>#N/A</v>
      </c>
      <c r="J141" s="607" t="e">
        <v>#N/A</v>
      </c>
      <c r="K141" s="609" t="e">
        <v>#N/A</v>
      </c>
      <c r="M141" s="429" t="e">
        <v>#N/A</v>
      </c>
      <c r="N141" s="303">
        <v>52.431678612164852</v>
      </c>
      <c r="O141" s="744" t="e">
        <v>#N/A</v>
      </c>
      <c r="Y141" s="602"/>
    </row>
    <row r="142" spans="1:25">
      <c r="A142" s="608">
        <v>39136</v>
      </c>
      <c r="B142" s="607">
        <v>50.4</v>
      </c>
      <c r="C142" s="607" t="e">
        <v>#N/A</v>
      </c>
      <c r="D142" s="607" t="e">
        <v>#N/A</v>
      </c>
      <c r="E142" s="607" t="e">
        <v>#N/A</v>
      </c>
      <c r="F142" s="607">
        <v>46.3538344305423</v>
      </c>
      <c r="G142" s="607" t="e">
        <v>#N/A</v>
      </c>
      <c r="H142" s="607" t="e">
        <v>#N/A</v>
      </c>
      <c r="I142" s="607" t="e">
        <v>#N/A</v>
      </c>
      <c r="J142" s="607" t="e">
        <v>#N/A</v>
      </c>
      <c r="K142" s="609" t="e">
        <v>#N/A</v>
      </c>
      <c r="M142" s="429" t="e">
        <v>#N/A</v>
      </c>
      <c r="N142" s="303">
        <v>46.3538344305423</v>
      </c>
      <c r="O142" s="744" t="e">
        <v>#N/A</v>
      </c>
      <c r="Y142" s="602"/>
    </row>
    <row r="143" spans="1:25">
      <c r="A143" s="608">
        <v>39141</v>
      </c>
      <c r="B143" s="607">
        <v>25.2</v>
      </c>
      <c r="C143" s="607" t="e">
        <v>#N/A</v>
      </c>
      <c r="D143" s="607" t="e">
        <v>#N/A</v>
      </c>
      <c r="E143" s="607" t="e">
        <v>#N/A</v>
      </c>
      <c r="F143" s="607">
        <v>47.884385567399825</v>
      </c>
      <c r="G143" s="607" t="e">
        <v>#N/A</v>
      </c>
      <c r="H143" s="607" t="e">
        <v>#N/A</v>
      </c>
      <c r="I143" s="607" t="e">
        <v>#N/A</v>
      </c>
      <c r="J143" s="607" t="e">
        <v>#N/A</v>
      </c>
      <c r="K143" s="609" t="e">
        <v>#N/A</v>
      </c>
      <c r="M143" s="429" t="e">
        <v>#N/A</v>
      </c>
      <c r="N143" s="303">
        <v>47.884385567399825</v>
      </c>
      <c r="O143" s="744" t="e">
        <v>#N/A</v>
      </c>
      <c r="Y143" s="602"/>
    </row>
    <row r="144" spans="1:25">
      <c r="A144" s="608">
        <v>39195</v>
      </c>
      <c r="B144" s="607">
        <v>30</v>
      </c>
      <c r="C144" s="607" t="e">
        <v>#N/A</v>
      </c>
      <c r="D144" s="607" t="e">
        <v>#N/A</v>
      </c>
      <c r="E144" s="607">
        <v>65.631078025334546</v>
      </c>
      <c r="F144" s="607" t="e">
        <v>#N/A</v>
      </c>
      <c r="G144" s="607" t="e">
        <v>#N/A</v>
      </c>
      <c r="H144" s="607" t="e">
        <v>#N/A</v>
      </c>
      <c r="I144" s="607" t="e">
        <v>#N/A</v>
      </c>
      <c r="J144" s="607" t="e">
        <v>#N/A</v>
      </c>
      <c r="K144" s="609" t="e">
        <v>#N/A</v>
      </c>
      <c r="M144" s="429" t="e">
        <v>#N/A</v>
      </c>
      <c r="N144" s="303">
        <v>65.631078025334546</v>
      </c>
      <c r="O144" s="744" t="e">
        <v>#N/A</v>
      </c>
      <c r="Y144" s="602"/>
    </row>
    <row r="145" spans="1:25">
      <c r="A145" s="608">
        <v>39239</v>
      </c>
      <c r="B145" s="607">
        <v>20.46</v>
      </c>
      <c r="C145" s="607" t="e">
        <v>#N/A</v>
      </c>
      <c r="D145" s="607" t="e">
        <v>#N/A</v>
      </c>
      <c r="E145" s="607">
        <v>59.336750937894756</v>
      </c>
      <c r="F145" s="607" t="e">
        <v>#N/A</v>
      </c>
      <c r="G145" s="607" t="e">
        <v>#N/A</v>
      </c>
      <c r="H145" s="607" t="e">
        <v>#N/A</v>
      </c>
      <c r="I145" s="607" t="e">
        <v>#N/A</v>
      </c>
      <c r="J145" s="607" t="e">
        <v>#N/A</v>
      </c>
      <c r="K145" s="609" t="e">
        <v>#N/A</v>
      </c>
      <c r="M145" s="429" t="e">
        <v>#N/A</v>
      </c>
      <c r="N145" s="303">
        <v>59.336750937894756</v>
      </c>
      <c r="O145" s="744" t="e">
        <v>#N/A</v>
      </c>
      <c r="Y145" s="602"/>
    </row>
    <row r="146" spans="1:25">
      <c r="A146" s="608">
        <v>39252</v>
      </c>
      <c r="B146" s="607">
        <v>105</v>
      </c>
      <c r="C146" s="607" t="e">
        <v>#N/A</v>
      </c>
      <c r="D146" s="607" t="e">
        <v>#N/A</v>
      </c>
      <c r="E146" s="607" t="e">
        <v>#N/A</v>
      </c>
      <c r="F146" s="607">
        <v>42.182501744653727</v>
      </c>
      <c r="G146" s="607" t="e">
        <v>#N/A</v>
      </c>
      <c r="H146" s="607" t="e">
        <v>#N/A</v>
      </c>
      <c r="I146" s="607" t="e">
        <v>#N/A</v>
      </c>
      <c r="J146" s="607" t="e">
        <v>#N/A</v>
      </c>
      <c r="K146" s="609" t="e">
        <v>#N/A</v>
      </c>
      <c r="M146" s="429" t="e">
        <v>#N/A</v>
      </c>
      <c r="N146" s="303">
        <v>42.182501744653727</v>
      </c>
      <c r="O146" s="744" t="e">
        <v>#N/A</v>
      </c>
      <c r="Y146" s="602"/>
    </row>
    <row r="147" spans="1:25">
      <c r="A147" s="608">
        <v>39259</v>
      </c>
      <c r="B147" s="607">
        <v>99</v>
      </c>
      <c r="C147" s="607" t="e">
        <v>#N/A</v>
      </c>
      <c r="D147" s="607">
        <v>67.428904909924611</v>
      </c>
      <c r="E147" s="607" t="e">
        <v>#N/A</v>
      </c>
      <c r="F147" s="607" t="e">
        <v>#N/A</v>
      </c>
      <c r="G147" s="607" t="e">
        <v>#N/A</v>
      </c>
      <c r="H147" s="607" t="e">
        <v>#N/A</v>
      </c>
      <c r="I147" s="607" t="e">
        <v>#N/A</v>
      </c>
      <c r="J147" s="607" t="e">
        <v>#N/A</v>
      </c>
      <c r="K147" s="609" t="e">
        <v>#N/A</v>
      </c>
      <c r="M147" s="429">
        <v>67.428904909924611</v>
      </c>
      <c r="N147" s="303" t="e">
        <v>#N/A</v>
      </c>
      <c r="O147" s="744" t="e">
        <v>#N/A</v>
      </c>
      <c r="Y147" s="602"/>
    </row>
    <row r="148" spans="1:25">
      <c r="A148" s="608">
        <v>39265</v>
      </c>
      <c r="B148" s="607">
        <v>30</v>
      </c>
      <c r="C148" s="607" t="e">
        <v>#N/A</v>
      </c>
      <c r="D148" s="607" t="e">
        <v>#N/A</v>
      </c>
      <c r="E148" s="607">
        <v>65.8187734404179</v>
      </c>
      <c r="F148" s="607" t="e">
        <v>#N/A</v>
      </c>
      <c r="G148" s="607" t="e">
        <v>#N/A</v>
      </c>
      <c r="H148" s="607" t="e">
        <v>#N/A</v>
      </c>
      <c r="I148" s="607" t="e">
        <v>#N/A</v>
      </c>
      <c r="J148" s="607" t="e">
        <v>#N/A</v>
      </c>
      <c r="K148" s="609" t="e">
        <v>#N/A</v>
      </c>
      <c r="M148" s="429" t="e">
        <v>#N/A</v>
      </c>
      <c r="N148" s="303">
        <v>65.8187734404179</v>
      </c>
      <c r="O148" s="744" t="e">
        <v>#N/A</v>
      </c>
      <c r="Y148" s="602"/>
    </row>
    <row r="149" spans="1:25">
      <c r="A149" s="608">
        <v>39297</v>
      </c>
      <c r="B149" s="607">
        <v>100.43333333333334</v>
      </c>
      <c r="C149" s="607" t="e">
        <v>#N/A</v>
      </c>
      <c r="D149" s="607" t="e">
        <v>#N/A</v>
      </c>
      <c r="E149" s="607" t="e">
        <v>#N/A</v>
      </c>
      <c r="F149" s="607" t="e">
        <v>#N/A</v>
      </c>
      <c r="G149" s="607" t="e">
        <v>#N/A</v>
      </c>
      <c r="H149" s="607">
        <v>71.205817387597222</v>
      </c>
      <c r="I149" s="607" t="e">
        <v>#N/A</v>
      </c>
      <c r="J149" s="607" t="e">
        <v>#N/A</v>
      </c>
      <c r="K149" s="609" t="e">
        <v>#N/A</v>
      </c>
      <c r="M149" s="429" t="e">
        <v>#N/A</v>
      </c>
      <c r="N149" s="303" t="e">
        <v>#N/A</v>
      </c>
      <c r="O149" s="744">
        <v>71.205817387597222</v>
      </c>
      <c r="Y149" s="602"/>
    </row>
    <row r="150" spans="1:25">
      <c r="A150" s="608">
        <v>39311</v>
      </c>
      <c r="B150" s="607">
        <v>150</v>
      </c>
      <c r="C150" s="607">
        <v>93.299738000052855</v>
      </c>
      <c r="D150" s="607" t="e">
        <v>#N/A</v>
      </c>
      <c r="E150" s="607" t="e">
        <v>#N/A</v>
      </c>
      <c r="F150" s="607" t="e">
        <v>#N/A</v>
      </c>
      <c r="G150" s="607" t="e">
        <v>#N/A</v>
      </c>
      <c r="H150" s="607" t="e">
        <v>#N/A</v>
      </c>
      <c r="I150" s="607" t="e">
        <v>#N/A</v>
      </c>
      <c r="J150" s="607" t="e">
        <v>#N/A</v>
      </c>
      <c r="K150" s="609" t="e">
        <v>#N/A</v>
      </c>
      <c r="M150" s="429">
        <v>93.299738000052855</v>
      </c>
      <c r="N150" s="303" t="e">
        <v>#N/A</v>
      </c>
      <c r="O150" s="744" t="e">
        <v>#N/A</v>
      </c>
      <c r="Y150" s="602"/>
    </row>
    <row r="151" spans="1:25">
      <c r="A151" s="608">
        <v>39323</v>
      </c>
      <c r="B151" s="607">
        <v>99</v>
      </c>
      <c r="C151" s="607" t="e">
        <v>#N/A</v>
      </c>
      <c r="D151" s="607" t="e">
        <v>#N/A</v>
      </c>
      <c r="E151" s="607" t="e">
        <v>#N/A</v>
      </c>
      <c r="F151" s="607" t="e">
        <v>#N/A</v>
      </c>
      <c r="G151" s="607" t="e">
        <v>#N/A</v>
      </c>
      <c r="H151" s="607">
        <v>70.395838166338351</v>
      </c>
      <c r="I151" s="607" t="e">
        <v>#N/A</v>
      </c>
      <c r="J151" s="607" t="e">
        <v>#N/A</v>
      </c>
      <c r="K151" s="609" t="e">
        <v>#N/A</v>
      </c>
      <c r="M151" s="429" t="e">
        <v>#N/A</v>
      </c>
      <c r="N151" s="303" t="e">
        <v>#N/A</v>
      </c>
      <c r="O151" s="744">
        <v>70.395838166338351</v>
      </c>
      <c r="Y151" s="602"/>
    </row>
    <row r="152" spans="1:25">
      <c r="A152" s="608">
        <v>39342</v>
      </c>
      <c r="B152" s="607">
        <v>75</v>
      </c>
      <c r="C152" s="607" t="e">
        <v>#N/A</v>
      </c>
      <c r="D152" s="607" t="e">
        <v>#N/A</v>
      </c>
      <c r="E152" s="607" t="e">
        <v>#N/A</v>
      </c>
      <c r="F152" s="607" t="e">
        <v>#N/A</v>
      </c>
      <c r="G152" s="607" t="e">
        <v>#N/A</v>
      </c>
      <c r="H152" s="607">
        <v>65.250634504133785</v>
      </c>
      <c r="I152" s="607" t="e">
        <v>#N/A</v>
      </c>
      <c r="J152" s="607" t="e">
        <v>#N/A</v>
      </c>
      <c r="K152" s="609" t="e">
        <v>#N/A</v>
      </c>
      <c r="M152" s="429" t="e">
        <v>#N/A</v>
      </c>
      <c r="N152" s="303" t="e">
        <v>#N/A</v>
      </c>
      <c r="O152" s="744">
        <v>65.250634504133785</v>
      </c>
      <c r="Y152" s="602"/>
    </row>
    <row r="153" spans="1:25">
      <c r="A153" s="608">
        <v>39350</v>
      </c>
      <c r="B153" s="607">
        <v>96</v>
      </c>
      <c r="C153" s="607" t="e">
        <v>#N/A</v>
      </c>
      <c r="D153" s="607" t="e">
        <v>#N/A</v>
      </c>
      <c r="E153" s="607" t="e">
        <v>#N/A</v>
      </c>
      <c r="F153" s="607">
        <v>49.212918702096033</v>
      </c>
      <c r="G153" s="607" t="e">
        <v>#N/A</v>
      </c>
      <c r="H153" s="607" t="e">
        <v>#N/A</v>
      </c>
      <c r="I153" s="607" t="e">
        <v>#N/A</v>
      </c>
      <c r="J153" s="607" t="e">
        <v>#N/A</v>
      </c>
      <c r="K153" s="609" t="e">
        <v>#N/A</v>
      </c>
      <c r="M153" s="429" t="e">
        <v>#N/A</v>
      </c>
      <c r="N153" s="303">
        <v>49.212918702096033</v>
      </c>
      <c r="O153" s="744" t="e">
        <v>#N/A</v>
      </c>
      <c r="Y153" s="602"/>
    </row>
    <row r="154" spans="1:25">
      <c r="A154" s="608">
        <v>39350</v>
      </c>
      <c r="B154" s="607">
        <v>50</v>
      </c>
      <c r="C154" s="607" t="e">
        <v>#N/A</v>
      </c>
      <c r="D154" s="607" t="e">
        <v>#N/A</v>
      </c>
      <c r="E154" s="607" t="e">
        <v>#N/A</v>
      </c>
      <c r="F154" s="607">
        <v>43.440023381321026</v>
      </c>
      <c r="G154" s="607" t="e">
        <v>#N/A</v>
      </c>
      <c r="H154" s="607" t="e">
        <v>#N/A</v>
      </c>
      <c r="I154" s="607" t="e">
        <v>#N/A</v>
      </c>
      <c r="J154" s="607" t="e">
        <v>#N/A</v>
      </c>
      <c r="K154" s="609" t="e">
        <v>#N/A</v>
      </c>
      <c r="M154" s="429" t="e">
        <v>#N/A</v>
      </c>
      <c r="N154" s="303">
        <v>43.440023381321026</v>
      </c>
      <c r="O154" s="744" t="e">
        <v>#N/A</v>
      </c>
      <c r="Y154" s="602"/>
    </row>
    <row r="155" spans="1:25">
      <c r="A155" s="608">
        <v>39360</v>
      </c>
      <c r="B155" s="607">
        <v>50</v>
      </c>
      <c r="C155" s="607" t="e">
        <v>#N/A</v>
      </c>
      <c r="D155" s="607">
        <v>72.777274291237234</v>
      </c>
      <c r="E155" s="607" t="e">
        <v>#N/A</v>
      </c>
      <c r="F155" s="607" t="e">
        <v>#N/A</v>
      </c>
      <c r="G155" s="607" t="e">
        <v>#N/A</v>
      </c>
      <c r="H155" s="607" t="e">
        <v>#N/A</v>
      </c>
      <c r="I155" s="607" t="e">
        <v>#N/A</v>
      </c>
      <c r="J155" s="607" t="e">
        <v>#N/A</v>
      </c>
      <c r="K155" s="609" t="e">
        <v>#N/A</v>
      </c>
      <c r="M155" s="429">
        <v>72.777274291237234</v>
      </c>
      <c r="N155" s="303" t="e">
        <v>#N/A</v>
      </c>
      <c r="O155" s="744" t="e">
        <v>#N/A</v>
      </c>
      <c r="Y155" s="602"/>
    </row>
    <row r="156" spans="1:25">
      <c r="A156" s="608">
        <v>39370</v>
      </c>
      <c r="B156" s="607">
        <v>98.7</v>
      </c>
      <c r="C156" s="607" t="e">
        <v>#N/A</v>
      </c>
      <c r="D156" s="607">
        <v>74.451254565511604</v>
      </c>
      <c r="E156" s="607" t="e">
        <v>#N/A</v>
      </c>
      <c r="F156" s="607" t="e">
        <v>#N/A</v>
      </c>
      <c r="G156" s="607" t="e">
        <v>#N/A</v>
      </c>
      <c r="H156" s="607" t="e">
        <v>#N/A</v>
      </c>
      <c r="I156" s="607" t="e">
        <v>#N/A</v>
      </c>
      <c r="J156" s="607" t="e">
        <v>#N/A</v>
      </c>
      <c r="K156" s="609" t="e">
        <v>#N/A</v>
      </c>
      <c r="M156" s="429">
        <v>74.451254565511604</v>
      </c>
      <c r="N156" s="303" t="e">
        <v>#N/A</v>
      </c>
      <c r="O156" s="744" t="e">
        <v>#N/A</v>
      </c>
      <c r="Y156" s="602"/>
    </row>
    <row r="157" spans="1:25">
      <c r="A157" s="608">
        <v>39387</v>
      </c>
      <c r="B157" s="607">
        <v>24</v>
      </c>
      <c r="C157" s="607" t="e">
        <v>#N/A</v>
      </c>
      <c r="D157" s="607" t="e">
        <v>#N/A</v>
      </c>
      <c r="E157" s="607" t="e">
        <v>#N/A</v>
      </c>
      <c r="F157" s="607">
        <v>47.288116920467303</v>
      </c>
      <c r="G157" s="607" t="e">
        <v>#N/A</v>
      </c>
      <c r="H157" s="607" t="e">
        <v>#N/A</v>
      </c>
      <c r="I157" s="607" t="e">
        <v>#N/A</v>
      </c>
      <c r="J157" s="607" t="e">
        <v>#N/A</v>
      </c>
      <c r="K157" s="609" t="e">
        <v>#N/A</v>
      </c>
      <c r="M157" s="429" t="e">
        <v>#N/A</v>
      </c>
      <c r="N157" s="303">
        <v>47.288116920467303</v>
      </c>
      <c r="O157" s="744" t="e">
        <v>#N/A</v>
      </c>
      <c r="Y157" s="602"/>
    </row>
    <row r="158" spans="1:25">
      <c r="A158" s="608">
        <v>39387</v>
      </c>
      <c r="B158" s="607">
        <v>24</v>
      </c>
      <c r="C158" s="607" t="e">
        <v>#N/A</v>
      </c>
      <c r="D158" s="607" t="e">
        <v>#N/A</v>
      </c>
      <c r="E158" s="607" t="e">
        <v>#N/A</v>
      </c>
      <c r="F158" s="607">
        <v>47.288116920467303</v>
      </c>
      <c r="G158" s="607" t="e">
        <v>#N/A</v>
      </c>
      <c r="H158" s="607" t="e">
        <v>#N/A</v>
      </c>
      <c r="I158" s="607" t="e">
        <v>#N/A</v>
      </c>
      <c r="J158" s="607" t="e">
        <v>#N/A</v>
      </c>
      <c r="K158" s="609" t="e">
        <v>#N/A</v>
      </c>
      <c r="M158" s="429" t="e">
        <v>#N/A</v>
      </c>
      <c r="N158" s="303">
        <v>47.288116920467303</v>
      </c>
      <c r="O158" s="744" t="e">
        <v>#N/A</v>
      </c>
      <c r="Y158" s="602"/>
    </row>
    <row r="159" spans="1:25">
      <c r="A159" s="608">
        <v>39388</v>
      </c>
      <c r="B159" s="607">
        <v>50</v>
      </c>
      <c r="C159" s="607" t="e">
        <v>#N/A</v>
      </c>
      <c r="D159" s="607" t="e">
        <v>#N/A</v>
      </c>
      <c r="E159" s="607">
        <v>58.551190296272736</v>
      </c>
      <c r="F159" s="607" t="e">
        <v>#N/A</v>
      </c>
      <c r="G159" s="607" t="e">
        <v>#N/A</v>
      </c>
      <c r="H159" s="607" t="e">
        <v>#N/A</v>
      </c>
      <c r="I159" s="607" t="e">
        <v>#N/A</v>
      </c>
      <c r="J159" s="607" t="e">
        <v>#N/A</v>
      </c>
      <c r="K159" s="609" t="e">
        <v>#N/A</v>
      </c>
      <c r="M159" s="429" t="e">
        <v>#N/A</v>
      </c>
      <c r="N159" s="303">
        <v>58.551190296272736</v>
      </c>
      <c r="O159" s="744" t="e">
        <v>#N/A</v>
      </c>
      <c r="Y159" s="602"/>
    </row>
    <row r="160" spans="1:25">
      <c r="A160" s="608">
        <v>39419</v>
      </c>
      <c r="B160" s="607">
        <v>99</v>
      </c>
      <c r="C160" s="607" t="e">
        <v>#N/A</v>
      </c>
      <c r="D160" s="607" t="e">
        <v>#N/A</v>
      </c>
      <c r="E160" s="607">
        <v>54.443182863895274</v>
      </c>
      <c r="F160" s="607" t="e">
        <v>#N/A</v>
      </c>
      <c r="G160" s="607" t="e">
        <v>#N/A</v>
      </c>
      <c r="H160" s="607" t="e">
        <v>#N/A</v>
      </c>
      <c r="I160" s="607" t="e">
        <v>#N/A</v>
      </c>
      <c r="J160" s="607" t="e">
        <v>#N/A</v>
      </c>
      <c r="K160" s="609" t="e">
        <v>#N/A</v>
      </c>
      <c r="M160" s="429" t="e">
        <v>#N/A</v>
      </c>
      <c r="N160" s="303">
        <v>54.443182863895274</v>
      </c>
      <c r="O160" s="744" t="e">
        <v>#N/A</v>
      </c>
      <c r="Y160" s="602"/>
    </row>
    <row r="161" spans="1:25">
      <c r="A161" s="608">
        <v>39438</v>
      </c>
      <c r="B161" s="607">
        <v>165.6</v>
      </c>
      <c r="C161" s="607" t="e">
        <v>#N/A</v>
      </c>
      <c r="D161" s="607" t="e">
        <v>#N/A</v>
      </c>
      <c r="E161" s="607" t="e">
        <v>#N/A</v>
      </c>
      <c r="F161" s="607" t="e">
        <v>#N/A</v>
      </c>
      <c r="G161" s="607">
        <v>60.921407980900824</v>
      </c>
      <c r="H161" s="607" t="e">
        <v>#N/A</v>
      </c>
      <c r="I161" s="607" t="e">
        <v>#N/A</v>
      </c>
      <c r="J161" s="607" t="e">
        <v>#N/A</v>
      </c>
      <c r="K161" s="609" t="e">
        <v>#N/A</v>
      </c>
      <c r="M161" s="429" t="e">
        <v>#N/A</v>
      </c>
      <c r="N161" s="303">
        <v>60.921407980900824</v>
      </c>
      <c r="O161" s="744" t="e">
        <v>#N/A</v>
      </c>
      <c r="Y161" s="602"/>
    </row>
    <row r="162" spans="1:25">
      <c r="A162" s="608">
        <v>39447</v>
      </c>
      <c r="B162" s="607">
        <v>99</v>
      </c>
      <c r="C162" s="607" t="e">
        <v>#N/A</v>
      </c>
      <c r="D162" s="607" t="e">
        <v>#N/A</v>
      </c>
      <c r="E162" s="607">
        <v>41.722353440786286</v>
      </c>
      <c r="F162" s="607" t="e">
        <v>#N/A</v>
      </c>
      <c r="G162" s="607" t="e">
        <v>#N/A</v>
      </c>
      <c r="H162" s="607" t="e">
        <v>#N/A</v>
      </c>
      <c r="I162" s="607" t="e">
        <v>#N/A</v>
      </c>
      <c r="J162" s="607" t="e">
        <v>#N/A</v>
      </c>
      <c r="K162" s="609" t="e">
        <v>#N/A</v>
      </c>
      <c r="M162" s="429" t="e">
        <v>#N/A</v>
      </c>
      <c r="N162" s="303">
        <v>41.722353440786286</v>
      </c>
      <c r="O162" s="744" t="e">
        <v>#N/A</v>
      </c>
      <c r="Y162" s="602"/>
    </row>
    <row r="163" spans="1:25">
      <c r="A163" s="608">
        <v>39447</v>
      </c>
      <c r="B163" s="607">
        <v>19.5</v>
      </c>
      <c r="C163" s="607" t="e">
        <v>#N/A</v>
      </c>
      <c r="D163" s="607" t="e">
        <v>#N/A</v>
      </c>
      <c r="E163" s="607">
        <v>41.722071563738368</v>
      </c>
      <c r="F163" s="607" t="e">
        <v>#N/A</v>
      </c>
      <c r="G163" s="607" t="e">
        <v>#N/A</v>
      </c>
      <c r="H163" s="607" t="e">
        <v>#N/A</v>
      </c>
      <c r="I163" s="607" t="e">
        <v>#N/A</v>
      </c>
      <c r="J163" s="607" t="e">
        <v>#N/A</v>
      </c>
      <c r="K163" s="609" t="e">
        <v>#N/A</v>
      </c>
      <c r="M163" s="429" t="e">
        <v>#N/A</v>
      </c>
      <c r="N163" s="303">
        <v>41.722071563738368</v>
      </c>
      <c r="O163" s="744" t="e">
        <v>#N/A</v>
      </c>
      <c r="Y163" s="602"/>
    </row>
    <row r="164" spans="1:25">
      <c r="A164" s="608">
        <v>39449</v>
      </c>
      <c r="B164" s="607">
        <v>24</v>
      </c>
      <c r="C164" s="607" t="e">
        <v>#N/A</v>
      </c>
      <c r="D164" s="607" t="e">
        <v>#N/A</v>
      </c>
      <c r="E164" s="607" t="e">
        <v>#N/A</v>
      </c>
      <c r="F164" s="607" t="e">
        <v>#N/A</v>
      </c>
      <c r="G164" s="607" t="e">
        <v>#N/A</v>
      </c>
      <c r="H164" s="607" t="e">
        <v>#N/A</v>
      </c>
      <c r="I164" s="607" t="e">
        <v>#N/A</v>
      </c>
      <c r="J164" s="607">
        <v>58.943163014705874</v>
      </c>
      <c r="K164" s="609" t="e">
        <v>#N/A</v>
      </c>
      <c r="M164" s="429" t="e">
        <v>#N/A</v>
      </c>
      <c r="N164" s="303" t="e">
        <v>#N/A</v>
      </c>
      <c r="O164" s="744">
        <v>58.943163014705874</v>
      </c>
      <c r="Y164" s="602"/>
    </row>
    <row r="165" spans="1:25">
      <c r="A165" s="608">
        <v>39463</v>
      </c>
      <c r="B165" s="607">
        <v>200.86666666666667</v>
      </c>
      <c r="C165" s="607" t="e">
        <v>#N/A</v>
      </c>
      <c r="D165" s="607" t="e">
        <v>#N/A</v>
      </c>
      <c r="E165" s="607" t="e">
        <v>#N/A</v>
      </c>
      <c r="F165" s="607" t="e">
        <v>#N/A</v>
      </c>
      <c r="G165" s="607" t="e">
        <v>#N/A</v>
      </c>
      <c r="H165" s="607">
        <v>78.166492735859975</v>
      </c>
      <c r="I165" s="607" t="e">
        <v>#N/A</v>
      </c>
      <c r="J165" s="607" t="e">
        <v>#N/A</v>
      </c>
      <c r="K165" s="609" t="e">
        <v>#N/A</v>
      </c>
      <c r="M165" s="429" t="e">
        <v>#N/A</v>
      </c>
      <c r="N165" s="303" t="e">
        <v>#N/A</v>
      </c>
      <c r="O165" s="744">
        <v>78.166492735859975</v>
      </c>
      <c r="Y165" s="602"/>
    </row>
    <row r="166" spans="1:25">
      <c r="A166" s="608">
        <v>39505</v>
      </c>
      <c r="B166" s="607">
        <v>81</v>
      </c>
      <c r="C166" s="607" t="e">
        <v>#N/A</v>
      </c>
      <c r="D166" s="607" t="e">
        <v>#N/A</v>
      </c>
      <c r="E166" s="607" t="e">
        <v>#N/A</v>
      </c>
      <c r="F166" s="607">
        <v>60.190808721425149</v>
      </c>
      <c r="G166" s="607" t="e">
        <v>#N/A</v>
      </c>
      <c r="H166" s="607" t="e">
        <v>#N/A</v>
      </c>
      <c r="I166" s="607" t="e">
        <v>#N/A</v>
      </c>
      <c r="J166" s="607" t="e">
        <v>#N/A</v>
      </c>
      <c r="K166" s="609" t="e">
        <v>#N/A</v>
      </c>
      <c r="M166" s="429" t="e">
        <v>#N/A</v>
      </c>
      <c r="N166" s="303">
        <v>60.190808721425149</v>
      </c>
      <c r="O166" s="744" t="e">
        <v>#N/A</v>
      </c>
      <c r="Y166" s="602"/>
    </row>
    <row r="167" spans="1:25">
      <c r="A167" s="608">
        <v>39506</v>
      </c>
      <c r="B167" s="607">
        <v>100</v>
      </c>
      <c r="C167" s="607" t="e">
        <v>#N/A</v>
      </c>
      <c r="D167" s="607">
        <v>62.123607954232483</v>
      </c>
      <c r="E167" s="607" t="e">
        <v>#N/A</v>
      </c>
      <c r="F167" s="607" t="e">
        <v>#N/A</v>
      </c>
      <c r="G167" s="607" t="e">
        <v>#N/A</v>
      </c>
      <c r="H167" s="607" t="e">
        <v>#N/A</v>
      </c>
      <c r="I167" s="607" t="e">
        <v>#N/A</v>
      </c>
      <c r="J167" s="607" t="e">
        <v>#N/A</v>
      </c>
      <c r="K167" s="609" t="e">
        <v>#N/A</v>
      </c>
      <c r="M167" s="429">
        <v>62.123607954232483</v>
      </c>
      <c r="N167" s="303" t="e">
        <v>#N/A</v>
      </c>
      <c r="O167" s="744" t="e">
        <v>#N/A</v>
      </c>
      <c r="Y167" s="602"/>
    </row>
    <row r="168" spans="1:25">
      <c r="A168" s="608">
        <v>39532</v>
      </c>
      <c r="B168" s="607">
        <v>106</v>
      </c>
      <c r="C168" s="607" t="e">
        <v>#N/A</v>
      </c>
      <c r="D168" s="607" t="e">
        <v>#N/A</v>
      </c>
      <c r="E168" s="607">
        <v>83.585314143059776</v>
      </c>
      <c r="F168" s="607" t="e">
        <v>#N/A</v>
      </c>
      <c r="G168" s="607" t="e">
        <v>#N/A</v>
      </c>
      <c r="H168" s="607" t="e">
        <v>#N/A</v>
      </c>
      <c r="I168" s="607" t="e">
        <v>#N/A</v>
      </c>
      <c r="J168" s="607" t="e">
        <v>#N/A</v>
      </c>
      <c r="K168" s="609" t="e">
        <v>#N/A</v>
      </c>
      <c r="M168" s="429" t="e">
        <v>#N/A</v>
      </c>
      <c r="N168" s="303">
        <v>83.585314143059776</v>
      </c>
      <c r="O168" s="744" t="e">
        <v>#N/A</v>
      </c>
      <c r="Y168" s="602"/>
    </row>
    <row r="169" spans="1:25">
      <c r="A169" s="608">
        <v>39541</v>
      </c>
      <c r="B169" s="607">
        <v>100.5</v>
      </c>
      <c r="C169" s="607" t="e">
        <v>#N/A</v>
      </c>
      <c r="D169" s="607" t="e">
        <v>#N/A</v>
      </c>
      <c r="E169" s="607">
        <v>73.345539080987436</v>
      </c>
      <c r="F169" s="607" t="e">
        <v>#N/A</v>
      </c>
      <c r="G169" s="607" t="e">
        <v>#N/A</v>
      </c>
      <c r="H169" s="607" t="e">
        <v>#N/A</v>
      </c>
      <c r="I169" s="607" t="e">
        <v>#N/A</v>
      </c>
      <c r="J169" s="607" t="e">
        <v>#N/A</v>
      </c>
      <c r="K169" s="609" t="e">
        <v>#N/A</v>
      </c>
      <c r="M169" s="429" t="e">
        <v>#N/A</v>
      </c>
      <c r="N169" s="303">
        <v>73.345539080987436</v>
      </c>
      <c r="O169" s="744" t="e">
        <v>#N/A</v>
      </c>
      <c r="Y169" s="602"/>
    </row>
    <row r="170" spans="1:25">
      <c r="A170" s="608">
        <v>39568</v>
      </c>
      <c r="B170" s="607">
        <v>54</v>
      </c>
      <c r="C170" s="607" t="e">
        <v>#N/A</v>
      </c>
      <c r="D170" s="607" t="e">
        <v>#N/A</v>
      </c>
      <c r="E170" s="607">
        <v>62.945633059342939</v>
      </c>
      <c r="F170" s="607" t="e">
        <v>#N/A</v>
      </c>
      <c r="G170" s="607" t="e">
        <v>#N/A</v>
      </c>
      <c r="H170" s="607" t="e">
        <v>#N/A</v>
      </c>
      <c r="I170" s="607" t="e">
        <v>#N/A</v>
      </c>
      <c r="J170" s="607" t="e">
        <v>#N/A</v>
      </c>
      <c r="K170" s="609" t="e">
        <v>#N/A</v>
      </c>
      <c r="M170" s="429" t="e">
        <v>#N/A</v>
      </c>
      <c r="N170" s="303">
        <v>62.945633059342939</v>
      </c>
      <c r="O170" s="744" t="e">
        <v>#N/A</v>
      </c>
      <c r="Y170" s="602"/>
    </row>
    <row r="171" spans="1:25">
      <c r="A171" s="608">
        <v>39596</v>
      </c>
      <c r="B171" s="607">
        <v>102.9</v>
      </c>
      <c r="C171" s="607" t="e">
        <v>#N/A</v>
      </c>
      <c r="D171" s="607">
        <v>86.209954301780726</v>
      </c>
      <c r="E171" s="607" t="e">
        <v>#N/A</v>
      </c>
      <c r="F171" s="607" t="e">
        <v>#N/A</v>
      </c>
      <c r="G171" s="607" t="e">
        <v>#N/A</v>
      </c>
      <c r="H171" s="607" t="e">
        <v>#N/A</v>
      </c>
      <c r="I171" s="607" t="e">
        <v>#N/A</v>
      </c>
      <c r="J171" s="607" t="e">
        <v>#N/A</v>
      </c>
      <c r="K171" s="609" t="e">
        <v>#N/A</v>
      </c>
      <c r="M171" s="429">
        <v>86.209954301780726</v>
      </c>
      <c r="N171" s="303" t="e">
        <v>#N/A</v>
      </c>
      <c r="O171" s="744" t="e">
        <v>#N/A</v>
      </c>
      <c r="Y171" s="602"/>
    </row>
    <row r="172" spans="1:25">
      <c r="A172" s="608">
        <v>39598</v>
      </c>
      <c r="B172" s="607">
        <v>40</v>
      </c>
      <c r="C172" s="607" t="e">
        <v>#N/A</v>
      </c>
      <c r="D172" s="607" t="e">
        <v>#N/A</v>
      </c>
      <c r="E172" s="607" t="e">
        <v>#N/A</v>
      </c>
      <c r="F172" s="607" t="e">
        <v>#N/A</v>
      </c>
      <c r="G172" s="607" t="e">
        <v>#N/A</v>
      </c>
      <c r="H172" s="607">
        <v>88.852199915125524</v>
      </c>
      <c r="I172" s="607" t="e">
        <v>#N/A</v>
      </c>
      <c r="J172" s="607" t="e">
        <v>#N/A</v>
      </c>
      <c r="K172" s="609" t="e">
        <v>#N/A</v>
      </c>
      <c r="M172" s="429" t="e">
        <v>#N/A</v>
      </c>
      <c r="N172" s="303" t="e">
        <v>#N/A</v>
      </c>
      <c r="O172" s="744">
        <v>88.852199915125524</v>
      </c>
      <c r="Y172" s="602"/>
    </row>
    <row r="173" spans="1:25">
      <c r="A173" s="608">
        <v>39598</v>
      </c>
      <c r="B173" s="607">
        <v>38</v>
      </c>
      <c r="C173" s="607" t="e">
        <v>#N/A</v>
      </c>
      <c r="D173" s="607" t="e">
        <v>#N/A</v>
      </c>
      <c r="E173" s="607" t="e">
        <v>#N/A</v>
      </c>
      <c r="F173" s="607" t="e">
        <v>#N/A</v>
      </c>
      <c r="G173" s="607" t="e">
        <v>#N/A</v>
      </c>
      <c r="H173" s="607">
        <v>87.968761212752995</v>
      </c>
      <c r="I173" s="607" t="e">
        <v>#N/A</v>
      </c>
      <c r="J173" s="607" t="e">
        <v>#N/A</v>
      </c>
      <c r="K173" s="609" t="e">
        <v>#N/A</v>
      </c>
      <c r="M173" s="429" t="e">
        <v>#N/A</v>
      </c>
      <c r="N173" s="303" t="e">
        <v>#N/A</v>
      </c>
      <c r="O173" s="744">
        <v>87.968761212752995</v>
      </c>
      <c r="Y173" s="602"/>
    </row>
    <row r="174" spans="1:25">
      <c r="A174" s="608">
        <v>39598</v>
      </c>
      <c r="B174" s="607">
        <v>10</v>
      </c>
      <c r="C174" s="607" t="e">
        <v>#N/A</v>
      </c>
      <c r="D174" s="607" t="e">
        <v>#N/A</v>
      </c>
      <c r="E174" s="607" t="e">
        <v>#N/A</v>
      </c>
      <c r="F174" s="607" t="e">
        <v>#N/A</v>
      </c>
      <c r="G174" s="607" t="e">
        <v>#N/A</v>
      </c>
      <c r="H174" s="607">
        <v>97.62772583266883</v>
      </c>
      <c r="I174" s="607" t="e">
        <v>#N/A</v>
      </c>
      <c r="J174" s="607" t="e">
        <v>#N/A</v>
      </c>
      <c r="K174" s="609" t="e">
        <v>#N/A</v>
      </c>
      <c r="M174" s="429" t="e">
        <v>#N/A</v>
      </c>
      <c r="N174" s="303" t="e">
        <v>#N/A</v>
      </c>
      <c r="O174" s="744">
        <v>97.62772583266883</v>
      </c>
      <c r="Y174" s="602"/>
    </row>
    <row r="175" spans="1:25">
      <c r="A175" s="608">
        <v>39611</v>
      </c>
      <c r="B175" s="607">
        <v>99</v>
      </c>
      <c r="C175" s="607" t="e">
        <v>#N/A</v>
      </c>
      <c r="D175" s="607" t="e">
        <v>#N/A</v>
      </c>
      <c r="E175" s="607">
        <v>46.96211027762368</v>
      </c>
      <c r="F175" s="607" t="e">
        <v>#N/A</v>
      </c>
      <c r="G175" s="607" t="e">
        <v>#N/A</v>
      </c>
      <c r="H175" s="607" t="e">
        <v>#N/A</v>
      </c>
      <c r="I175" s="607" t="e">
        <v>#N/A</v>
      </c>
      <c r="J175" s="607" t="e">
        <v>#N/A</v>
      </c>
      <c r="K175" s="609" t="e">
        <v>#N/A</v>
      </c>
      <c r="M175" s="429" t="e">
        <v>#N/A</v>
      </c>
      <c r="N175" s="303">
        <v>46.96211027762368</v>
      </c>
      <c r="O175" s="744" t="e">
        <v>#N/A</v>
      </c>
      <c r="Y175" s="602"/>
    </row>
    <row r="176" spans="1:25">
      <c r="A176" s="608">
        <v>39611</v>
      </c>
      <c r="B176" s="607">
        <v>4.5</v>
      </c>
      <c r="C176" s="607" t="e">
        <v>#N/A</v>
      </c>
      <c r="D176" s="607" t="e">
        <v>#N/A</v>
      </c>
      <c r="E176" s="607" t="e">
        <v>#N/A</v>
      </c>
      <c r="F176" s="607" t="e">
        <v>#N/A</v>
      </c>
      <c r="G176" s="607" t="e">
        <v>#N/A</v>
      </c>
      <c r="H176" s="607" t="e">
        <v>#N/A</v>
      </c>
      <c r="I176" s="607" t="e">
        <v>#N/A</v>
      </c>
      <c r="J176" s="607">
        <v>142.77201248018488</v>
      </c>
      <c r="K176" s="609" t="e">
        <v>#N/A</v>
      </c>
      <c r="M176" s="429" t="e">
        <v>#N/A</v>
      </c>
      <c r="N176" s="303" t="e">
        <v>#N/A</v>
      </c>
      <c r="O176" s="744">
        <v>142.77201248018488</v>
      </c>
      <c r="Y176" s="602"/>
    </row>
    <row r="177" spans="1:25">
      <c r="A177" s="608">
        <v>39614</v>
      </c>
      <c r="B177" s="607">
        <v>50.25</v>
      </c>
      <c r="C177" s="607" t="e">
        <v>#N/A</v>
      </c>
      <c r="D177" s="607" t="e">
        <v>#N/A</v>
      </c>
      <c r="E177" s="607" t="e">
        <v>#N/A</v>
      </c>
      <c r="F177" s="607" t="e">
        <v>#N/A</v>
      </c>
      <c r="G177" s="607" t="e">
        <v>#N/A</v>
      </c>
      <c r="H177" s="607">
        <v>101.44302070910396</v>
      </c>
      <c r="I177" s="607" t="e">
        <v>#N/A</v>
      </c>
      <c r="J177" s="607" t="e">
        <v>#N/A</v>
      </c>
      <c r="K177" s="609" t="e">
        <v>#N/A</v>
      </c>
      <c r="M177" s="429" t="e">
        <v>#N/A</v>
      </c>
      <c r="N177" s="303" t="e">
        <v>#N/A</v>
      </c>
      <c r="O177" s="744">
        <v>101.44302070910396</v>
      </c>
      <c r="Y177" s="602"/>
    </row>
    <row r="178" spans="1:25">
      <c r="A178" s="608">
        <v>39629</v>
      </c>
      <c r="B178" s="607">
        <v>50.25</v>
      </c>
      <c r="C178" s="607" t="e">
        <v>#N/A</v>
      </c>
      <c r="D178" s="607" t="e">
        <v>#N/A</v>
      </c>
      <c r="E178" s="607" t="e">
        <v>#N/A</v>
      </c>
      <c r="F178" s="607" t="e">
        <v>#N/A</v>
      </c>
      <c r="G178" s="607" t="e">
        <v>#N/A</v>
      </c>
      <c r="H178" s="607">
        <v>101.44302070910396</v>
      </c>
      <c r="I178" s="607" t="e">
        <v>#N/A</v>
      </c>
      <c r="J178" s="607" t="e">
        <v>#N/A</v>
      </c>
      <c r="K178" s="609" t="e">
        <v>#N/A</v>
      </c>
      <c r="M178" s="429" t="e">
        <v>#N/A</v>
      </c>
      <c r="N178" s="303" t="e">
        <v>#N/A</v>
      </c>
      <c r="O178" s="744">
        <v>101.44302070910396</v>
      </c>
      <c r="Y178" s="602"/>
    </row>
    <row r="179" spans="1:25">
      <c r="A179" s="608">
        <v>39652</v>
      </c>
      <c r="B179" s="607">
        <v>63</v>
      </c>
      <c r="C179" s="607" t="e">
        <v>#N/A</v>
      </c>
      <c r="D179" s="607">
        <v>98.397644402499935</v>
      </c>
      <c r="E179" s="607" t="e">
        <v>#N/A</v>
      </c>
      <c r="F179" s="607" t="e">
        <v>#N/A</v>
      </c>
      <c r="G179" s="607" t="e">
        <v>#N/A</v>
      </c>
      <c r="H179" s="607" t="e">
        <v>#N/A</v>
      </c>
      <c r="I179" s="607" t="e">
        <v>#N/A</v>
      </c>
      <c r="J179" s="607" t="e">
        <v>#N/A</v>
      </c>
      <c r="K179" s="609" t="e">
        <v>#N/A</v>
      </c>
      <c r="M179" s="429">
        <v>98.397644402499935</v>
      </c>
      <c r="N179" s="303" t="e">
        <v>#N/A</v>
      </c>
      <c r="O179" s="744" t="e">
        <v>#N/A</v>
      </c>
      <c r="Y179" s="602"/>
    </row>
    <row r="180" spans="1:25">
      <c r="A180" s="608">
        <v>39652</v>
      </c>
      <c r="B180" s="607">
        <v>30</v>
      </c>
      <c r="C180" s="607" t="e">
        <v>#N/A</v>
      </c>
      <c r="D180" s="607" t="e">
        <v>#N/A</v>
      </c>
      <c r="E180" s="607">
        <v>66.235617530269266</v>
      </c>
      <c r="F180" s="607" t="e">
        <v>#N/A</v>
      </c>
      <c r="G180" s="607" t="e">
        <v>#N/A</v>
      </c>
      <c r="H180" s="607" t="e">
        <v>#N/A</v>
      </c>
      <c r="I180" s="607" t="e">
        <v>#N/A</v>
      </c>
      <c r="J180" s="607" t="e">
        <v>#N/A</v>
      </c>
      <c r="K180" s="609" t="e">
        <v>#N/A</v>
      </c>
      <c r="M180" s="429" t="e">
        <v>#N/A</v>
      </c>
      <c r="N180" s="303">
        <v>66.235617530269266</v>
      </c>
      <c r="O180" s="744" t="e">
        <v>#N/A</v>
      </c>
      <c r="Y180" s="602"/>
    </row>
    <row r="181" spans="1:25">
      <c r="A181" s="608">
        <v>39657</v>
      </c>
      <c r="B181" s="607">
        <v>72</v>
      </c>
      <c r="C181" s="607" t="e">
        <v>#N/A</v>
      </c>
      <c r="D181" s="607">
        <v>107.93215011195231</v>
      </c>
      <c r="E181" s="607" t="e">
        <v>#N/A</v>
      </c>
      <c r="F181" s="607" t="e">
        <v>#N/A</v>
      </c>
      <c r="G181" s="607" t="e">
        <v>#N/A</v>
      </c>
      <c r="H181" s="607" t="e">
        <v>#N/A</v>
      </c>
      <c r="I181" s="607" t="e">
        <v>#N/A</v>
      </c>
      <c r="J181" s="607" t="e">
        <v>#N/A</v>
      </c>
      <c r="K181" s="609" t="e">
        <v>#N/A</v>
      </c>
      <c r="M181" s="429">
        <v>107.93215011195231</v>
      </c>
      <c r="N181" s="303" t="e">
        <v>#N/A</v>
      </c>
      <c r="O181" s="744" t="e">
        <v>#N/A</v>
      </c>
      <c r="Y181" s="602"/>
    </row>
    <row r="182" spans="1:25">
      <c r="A182" s="608">
        <v>39671</v>
      </c>
      <c r="B182" s="607">
        <v>76.5</v>
      </c>
      <c r="C182" s="607" t="e">
        <v>#N/A</v>
      </c>
      <c r="D182" s="607">
        <v>86.807375852991939</v>
      </c>
      <c r="E182" s="607" t="e">
        <v>#N/A</v>
      </c>
      <c r="F182" s="607" t="e">
        <v>#N/A</v>
      </c>
      <c r="G182" s="607" t="e">
        <v>#N/A</v>
      </c>
      <c r="H182" s="607" t="e">
        <v>#N/A</v>
      </c>
      <c r="I182" s="607" t="e">
        <v>#N/A</v>
      </c>
      <c r="J182" s="607" t="e">
        <v>#N/A</v>
      </c>
      <c r="K182" s="609" t="e">
        <v>#N/A</v>
      </c>
      <c r="M182" s="429">
        <v>86.807375852991939</v>
      </c>
      <c r="N182" s="303" t="e">
        <v>#N/A</v>
      </c>
      <c r="O182" s="744" t="e">
        <v>#N/A</v>
      </c>
      <c r="Y182" s="602"/>
    </row>
    <row r="183" spans="1:25">
      <c r="A183" s="608">
        <v>39674</v>
      </c>
      <c r="B183" s="607">
        <v>290</v>
      </c>
      <c r="C183" s="607" t="e">
        <v>#N/A</v>
      </c>
      <c r="D183" s="607">
        <v>102.60600024120737</v>
      </c>
      <c r="E183" s="607" t="e">
        <v>#N/A</v>
      </c>
      <c r="F183" s="607" t="e">
        <v>#N/A</v>
      </c>
      <c r="G183" s="607" t="e">
        <v>#N/A</v>
      </c>
      <c r="H183" s="607" t="e">
        <v>#N/A</v>
      </c>
      <c r="I183" s="607" t="e">
        <v>#N/A</v>
      </c>
      <c r="J183" s="607" t="e">
        <v>#N/A</v>
      </c>
      <c r="K183" s="609" t="e">
        <v>#N/A</v>
      </c>
      <c r="M183" s="429">
        <v>102.60600024120737</v>
      </c>
      <c r="N183" s="303" t="e">
        <v>#N/A</v>
      </c>
      <c r="O183" s="744" t="e">
        <v>#N/A</v>
      </c>
      <c r="Y183" s="602"/>
    </row>
    <row r="184" spans="1:25">
      <c r="A184" s="608">
        <v>39674</v>
      </c>
      <c r="B184" s="607">
        <v>290</v>
      </c>
      <c r="C184" s="607" t="e">
        <v>#N/A</v>
      </c>
      <c r="D184" s="607">
        <v>102.60600024120737</v>
      </c>
      <c r="E184" s="607" t="e">
        <v>#N/A</v>
      </c>
      <c r="F184" s="607" t="e">
        <v>#N/A</v>
      </c>
      <c r="G184" s="607" t="e">
        <v>#N/A</v>
      </c>
      <c r="H184" s="607" t="e">
        <v>#N/A</v>
      </c>
      <c r="I184" s="607" t="e">
        <v>#N/A</v>
      </c>
      <c r="J184" s="607" t="e">
        <v>#N/A</v>
      </c>
      <c r="K184" s="609" t="e">
        <v>#N/A</v>
      </c>
      <c r="M184" s="429">
        <v>102.60600024120737</v>
      </c>
      <c r="N184" s="303" t="e">
        <v>#N/A</v>
      </c>
      <c r="O184" s="744" t="e">
        <v>#N/A</v>
      </c>
      <c r="Y184" s="602"/>
    </row>
    <row r="185" spans="1:25">
      <c r="A185" s="608">
        <v>39674</v>
      </c>
      <c r="B185" s="607">
        <v>265</v>
      </c>
      <c r="C185" s="607" t="e">
        <v>#N/A</v>
      </c>
      <c r="D185" s="607">
        <v>102.92533325344741</v>
      </c>
      <c r="E185" s="607" t="e">
        <v>#N/A</v>
      </c>
      <c r="F185" s="607" t="e">
        <v>#N/A</v>
      </c>
      <c r="G185" s="607" t="e">
        <v>#N/A</v>
      </c>
      <c r="H185" s="607" t="e">
        <v>#N/A</v>
      </c>
      <c r="I185" s="607" t="e">
        <v>#N/A</v>
      </c>
      <c r="J185" s="607" t="e">
        <v>#N/A</v>
      </c>
      <c r="K185" s="609" t="e">
        <v>#N/A</v>
      </c>
      <c r="M185" s="429">
        <v>102.92533325344741</v>
      </c>
      <c r="N185" s="303" t="e">
        <v>#N/A</v>
      </c>
      <c r="O185" s="744" t="e">
        <v>#N/A</v>
      </c>
      <c r="Y185" s="602"/>
    </row>
    <row r="186" spans="1:25">
      <c r="A186" s="608">
        <v>39674</v>
      </c>
      <c r="B186" s="607">
        <v>15</v>
      </c>
      <c r="C186" s="607" t="e">
        <v>#N/A</v>
      </c>
      <c r="D186" s="607" t="e">
        <v>#N/A</v>
      </c>
      <c r="E186" s="607" t="e">
        <v>#N/A</v>
      </c>
      <c r="F186" s="607">
        <v>48.67079166225902</v>
      </c>
      <c r="G186" s="607" t="e">
        <v>#N/A</v>
      </c>
      <c r="H186" s="607" t="e">
        <v>#N/A</v>
      </c>
      <c r="I186" s="607" t="e">
        <v>#N/A</v>
      </c>
      <c r="J186" s="607" t="e">
        <v>#N/A</v>
      </c>
      <c r="K186" s="609" t="e">
        <v>#N/A</v>
      </c>
      <c r="M186" s="429" t="e">
        <v>#N/A</v>
      </c>
      <c r="N186" s="303">
        <v>48.67079166225902</v>
      </c>
      <c r="O186" s="744" t="e">
        <v>#N/A</v>
      </c>
      <c r="Y186" s="602"/>
    </row>
    <row r="187" spans="1:25">
      <c r="A187" s="608">
        <v>39675</v>
      </c>
      <c r="B187" s="607">
        <v>50</v>
      </c>
      <c r="C187" s="607" t="e">
        <v>#N/A</v>
      </c>
      <c r="D187" s="607" t="e">
        <v>#N/A</v>
      </c>
      <c r="E187" s="607" t="e">
        <v>#N/A</v>
      </c>
      <c r="F187" s="607">
        <v>48.075926430831409</v>
      </c>
      <c r="G187" s="607" t="e">
        <v>#N/A</v>
      </c>
      <c r="H187" s="607" t="e">
        <v>#N/A</v>
      </c>
      <c r="I187" s="607" t="e">
        <v>#N/A</v>
      </c>
      <c r="J187" s="607" t="e">
        <v>#N/A</v>
      </c>
      <c r="K187" s="609" t="e">
        <v>#N/A</v>
      </c>
      <c r="M187" s="429" t="e">
        <v>#N/A</v>
      </c>
      <c r="N187" s="303">
        <v>48.075926430831409</v>
      </c>
      <c r="O187" s="744" t="e">
        <v>#N/A</v>
      </c>
      <c r="Y187" s="602"/>
    </row>
    <row r="188" spans="1:25">
      <c r="A188" s="608">
        <v>39680</v>
      </c>
      <c r="B188" s="607">
        <v>62.5</v>
      </c>
      <c r="C188" s="607" t="e">
        <v>#N/A</v>
      </c>
      <c r="D188" s="607" t="e">
        <v>#N/A</v>
      </c>
      <c r="E188" s="607" t="e">
        <v>#N/A</v>
      </c>
      <c r="F188" s="607" t="e">
        <v>#N/A</v>
      </c>
      <c r="G188" s="607" t="e">
        <v>#N/A</v>
      </c>
      <c r="H188" s="607">
        <v>96.861351658439233</v>
      </c>
      <c r="I188" s="607" t="e">
        <v>#N/A</v>
      </c>
      <c r="J188" s="607" t="e">
        <v>#N/A</v>
      </c>
      <c r="K188" s="609" t="e">
        <v>#N/A</v>
      </c>
      <c r="M188" s="429" t="e">
        <v>#N/A</v>
      </c>
      <c r="N188" s="303" t="e">
        <v>#N/A</v>
      </c>
      <c r="O188" s="744">
        <v>96.861351658439233</v>
      </c>
      <c r="Y188" s="602"/>
    </row>
    <row r="189" spans="1:25">
      <c r="A189" s="608">
        <v>39696</v>
      </c>
      <c r="B189" s="607">
        <v>99</v>
      </c>
      <c r="C189" s="607" t="e">
        <v>#N/A</v>
      </c>
      <c r="D189" s="607">
        <v>68.493669993948359</v>
      </c>
      <c r="E189" s="607" t="e">
        <v>#N/A</v>
      </c>
      <c r="F189" s="607" t="e">
        <v>#N/A</v>
      </c>
      <c r="G189" s="607" t="e">
        <v>#N/A</v>
      </c>
      <c r="H189" s="607" t="e">
        <v>#N/A</v>
      </c>
      <c r="I189" s="607" t="e">
        <v>#N/A</v>
      </c>
      <c r="J189" s="607" t="e">
        <v>#N/A</v>
      </c>
      <c r="K189" s="609" t="e">
        <v>#N/A</v>
      </c>
      <c r="M189" s="429">
        <v>68.493669993948359</v>
      </c>
      <c r="N189" s="303" t="e">
        <v>#N/A</v>
      </c>
      <c r="O189" s="744" t="e">
        <v>#N/A</v>
      </c>
      <c r="Y189" s="602"/>
    </row>
    <row r="190" spans="1:25">
      <c r="A190" s="608">
        <v>39713</v>
      </c>
      <c r="B190" s="607">
        <v>49.5</v>
      </c>
      <c r="C190" s="607" t="e">
        <v>#N/A</v>
      </c>
      <c r="D190" s="607" t="e">
        <v>#N/A</v>
      </c>
      <c r="E190" s="607">
        <v>66.436936023816074</v>
      </c>
      <c r="F190" s="607" t="e">
        <v>#N/A</v>
      </c>
      <c r="G190" s="607" t="e">
        <v>#N/A</v>
      </c>
      <c r="H190" s="607" t="e">
        <v>#N/A</v>
      </c>
      <c r="I190" s="607" t="e">
        <v>#N/A</v>
      </c>
      <c r="J190" s="607" t="e">
        <v>#N/A</v>
      </c>
      <c r="K190" s="609" t="e">
        <v>#N/A</v>
      </c>
      <c r="M190" s="429" t="e">
        <v>#N/A</v>
      </c>
      <c r="N190" s="303">
        <v>66.436936023816074</v>
      </c>
      <c r="O190" s="744" t="e">
        <v>#N/A</v>
      </c>
      <c r="Y190" s="602"/>
    </row>
    <row r="191" spans="1:25">
      <c r="A191" s="608">
        <v>39715</v>
      </c>
      <c r="B191" s="607">
        <v>40.5</v>
      </c>
      <c r="C191" s="607" t="e">
        <v>#N/A</v>
      </c>
      <c r="D191" s="607" t="e">
        <v>#N/A</v>
      </c>
      <c r="E191" s="607">
        <v>46.486252470740304</v>
      </c>
      <c r="F191" s="607" t="e">
        <v>#N/A</v>
      </c>
      <c r="G191" s="607" t="e">
        <v>#N/A</v>
      </c>
      <c r="H191" s="607" t="e">
        <v>#N/A</v>
      </c>
      <c r="I191" s="607" t="e">
        <v>#N/A</v>
      </c>
      <c r="J191" s="607" t="e">
        <v>#N/A</v>
      </c>
      <c r="K191" s="609" t="e">
        <v>#N/A</v>
      </c>
      <c r="M191" s="429" t="e">
        <v>#N/A</v>
      </c>
      <c r="N191" s="303">
        <v>46.486252470740304</v>
      </c>
      <c r="O191" s="744" t="e">
        <v>#N/A</v>
      </c>
      <c r="Y191" s="602"/>
    </row>
    <row r="192" spans="1:25">
      <c r="A192" s="608">
        <v>39728</v>
      </c>
      <c r="B192" s="607">
        <v>50</v>
      </c>
      <c r="C192" s="607" t="e">
        <v>#N/A</v>
      </c>
      <c r="D192" s="607" t="e">
        <v>#N/A</v>
      </c>
      <c r="E192" s="607">
        <v>71.804556094636368</v>
      </c>
      <c r="F192" s="607" t="e">
        <v>#N/A</v>
      </c>
      <c r="G192" s="607" t="e">
        <v>#N/A</v>
      </c>
      <c r="H192" s="607" t="e">
        <v>#N/A</v>
      </c>
      <c r="I192" s="607" t="e">
        <v>#N/A</v>
      </c>
      <c r="J192" s="607" t="e">
        <v>#N/A</v>
      </c>
      <c r="K192" s="609" t="e">
        <v>#N/A</v>
      </c>
      <c r="M192" s="429" t="e">
        <v>#N/A</v>
      </c>
      <c r="N192" s="303">
        <v>71.804556094636368</v>
      </c>
      <c r="O192" s="744" t="e">
        <v>#N/A</v>
      </c>
      <c r="Y192" s="602"/>
    </row>
    <row r="193" spans="1:25">
      <c r="A193" s="608">
        <v>39729</v>
      </c>
      <c r="B193" s="607">
        <v>50</v>
      </c>
      <c r="C193" s="607" t="e">
        <v>#N/A</v>
      </c>
      <c r="D193" s="607" t="e">
        <v>#N/A</v>
      </c>
      <c r="E193" s="607">
        <v>73.253370955769938</v>
      </c>
      <c r="F193" s="607" t="e">
        <v>#N/A</v>
      </c>
      <c r="G193" s="607" t="e">
        <v>#N/A</v>
      </c>
      <c r="H193" s="607" t="e">
        <v>#N/A</v>
      </c>
      <c r="I193" s="607" t="e">
        <v>#N/A</v>
      </c>
      <c r="J193" s="607" t="e">
        <v>#N/A</v>
      </c>
      <c r="K193" s="609" t="e">
        <v>#N/A</v>
      </c>
      <c r="M193" s="429" t="e">
        <v>#N/A</v>
      </c>
      <c r="N193" s="303">
        <v>73.253370955769938</v>
      </c>
      <c r="O193" s="744" t="e">
        <v>#N/A</v>
      </c>
      <c r="Y193" s="602"/>
    </row>
    <row r="194" spans="1:25">
      <c r="A194" s="608">
        <v>39738</v>
      </c>
      <c r="B194" s="607">
        <v>99</v>
      </c>
      <c r="C194" s="607" t="e">
        <v>#N/A</v>
      </c>
      <c r="D194" s="607" t="e">
        <v>#N/A</v>
      </c>
      <c r="E194" s="607" t="e">
        <v>#N/A</v>
      </c>
      <c r="F194" s="607" t="e">
        <v>#N/A</v>
      </c>
      <c r="G194" s="607" t="e">
        <v>#N/A</v>
      </c>
      <c r="H194" s="607">
        <v>71.293433937001709</v>
      </c>
      <c r="I194" s="607" t="e">
        <v>#N/A</v>
      </c>
      <c r="J194" s="607" t="e">
        <v>#N/A</v>
      </c>
      <c r="K194" s="609" t="e">
        <v>#N/A</v>
      </c>
      <c r="M194" s="429" t="e">
        <v>#N/A</v>
      </c>
      <c r="N194" s="303" t="e">
        <v>#N/A</v>
      </c>
      <c r="O194" s="744">
        <v>71.293433937001709</v>
      </c>
      <c r="Y194" s="602"/>
    </row>
    <row r="195" spans="1:25">
      <c r="A195" s="608">
        <v>39772</v>
      </c>
      <c r="B195" s="607">
        <v>101.2</v>
      </c>
      <c r="C195" s="607">
        <v>112.93070651963626</v>
      </c>
      <c r="D195" s="607" t="e">
        <v>#N/A</v>
      </c>
      <c r="E195" s="607" t="e">
        <v>#N/A</v>
      </c>
      <c r="F195" s="607" t="e">
        <v>#N/A</v>
      </c>
      <c r="G195" s="607" t="e">
        <v>#N/A</v>
      </c>
      <c r="H195" s="607" t="e">
        <v>#N/A</v>
      </c>
      <c r="I195" s="607" t="e">
        <v>#N/A</v>
      </c>
      <c r="J195" s="607" t="e">
        <v>#N/A</v>
      </c>
      <c r="K195" s="609" t="e">
        <v>#N/A</v>
      </c>
      <c r="M195" s="429">
        <v>112.93070651963626</v>
      </c>
      <c r="N195" s="303" t="e">
        <v>#N/A</v>
      </c>
      <c r="O195" s="744" t="e">
        <v>#N/A</v>
      </c>
      <c r="Y195" s="602"/>
    </row>
    <row r="196" spans="1:25">
      <c r="A196" s="608">
        <v>39773</v>
      </c>
      <c r="B196" s="607">
        <v>150</v>
      </c>
      <c r="C196" s="607" t="e">
        <v>#N/A</v>
      </c>
      <c r="D196" s="607" t="e">
        <v>#N/A</v>
      </c>
      <c r="E196" s="607">
        <v>63.080601724903453</v>
      </c>
      <c r="F196" s="607" t="e">
        <v>#N/A</v>
      </c>
      <c r="G196" s="607" t="e">
        <v>#N/A</v>
      </c>
      <c r="H196" s="607" t="e">
        <v>#N/A</v>
      </c>
      <c r="I196" s="607" t="e">
        <v>#N/A</v>
      </c>
      <c r="J196" s="607" t="e">
        <v>#N/A</v>
      </c>
      <c r="K196" s="609" t="e">
        <v>#N/A</v>
      </c>
      <c r="M196" s="429" t="e">
        <v>#N/A</v>
      </c>
      <c r="N196" s="303">
        <v>63.080601724903453</v>
      </c>
      <c r="O196" s="744" t="e">
        <v>#N/A</v>
      </c>
      <c r="Y196" s="602"/>
    </row>
    <row r="197" spans="1:25">
      <c r="A197" s="608">
        <v>39784</v>
      </c>
      <c r="B197" s="607">
        <v>100</v>
      </c>
      <c r="C197" s="607" t="e">
        <v>#N/A</v>
      </c>
      <c r="D197" s="607" t="e">
        <v>#N/A</v>
      </c>
      <c r="E197" s="607">
        <v>60.70058012306459</v>
      </c>
      <c r="F197" s="607" t="e">
        <v>#N/A</v>
      </c>
      <c r="G197" s="607" t="e">
        <v>#N/A</v>
      </c>
      <c r="H197" s="607" t="e">
        <v>#N/A</v>
      </c>
      <c r="I197" s="607" t="e">
        <v>#N/A</v>
      </c>
      <c r="J197" s="607" t="e">
        <v>#N/A</v>
      </c>
      <c r="K197" s="609" t="e">
        <v>#N/A</v>
      </c>
      <c r="M197" s="429" t="e">
        <v>#N/A</v>
      </c>
      <c r="N197" s="303">
        <v>60.70058012306459</v>
      </c>
      <c r="O197" s="744" t="e">
        <v>#N/A</v>
      </c>
      <c r="Y197" s="602"/>
    </row>
    <row r="198" spans="1:25">
      <c r="A198" s="608">
        <v>39791</v>
      </c>
      <c r="B198" s="607">
        <v>25</v>
      </c>
      <c r="C198" s="607" t="e">
        <v>#N/A</v>
      </c>
      <c r="D198" s="607" t="e">
        <v>#N/A</v>
      </c>
      <c r="E198" s="607" t="e">
        <v>#N/A</v>
      </c>
      <c r="F198" s="607">
        <v>68.425944971493024</v>
      </c>
      <c r="G198" s="607" t="e">
        <v>#N/A</v>
      </c>
      <c r="H198" s="607" t="e">
        <v>#N/A</v>
      </c>
      <c r="I198" s="607" t="e">
        <v>#N/A</v>
      </c>
      <c r="J198" s="607" t="e">
        <v>#N/A</v>
      </c>
      <c r="K198" s="609" t="e">
        <v>#N/A</v>
      </c>
      <c r="M198" s="429" t="e">
        <v>#N/A</v>
      </c>
      <c r="N198" s="303">
        <v>68.425944971493024</v>
      </c>
      <c r="O198" s="744" t="e">
        <v>#N/A</v>
      </c>
      <c r="Y198" s="602"/>
    </row>
    <row r="199" spans="1:25">
      <c r="A199" s="608">
        <v>39794</v>
      </c>
      <c r="B199" s="607">
        <v>49.5</v>
      </c>
      <c r="C199" s="607" t="e">
        <v>#N/A</v>
      </c>
      <c r="D199" s="607" t="e">
        <v>#N/A</v>
      </c>
      <c r="E199" s="607">
        <v>55.916795128585882</v>
      </c>
      <c r="F199" s="607" t="e">
        <v>#N/A</v>
      </c>
      <c r="G199" s="607" t="e">
        <v>#N/A</v>
      </c>
      <c r="H199" s="607" t="e">
        <v>#N/A</v>
      </c>
      <c r="I199" s="607" t="e">
        <v>#N/A</v>
      </c>
      <c r="J199" s="607" t="e">
        <v>#N/A</v>
      </c>
      <c r="K199" s="609" t="e">
        <v>#N/A</v>
      </c>
      <c r="M199" s="429" t="e">
        <v>#N/A</v>
      </c>
      <c r="N199" s="303">
        <v>55.916795128585882</v>
      </c>
      <c r="O199" s="744" t="e">
        <v>#N/A</v>
      </c>
      <c r="Y199" s="602"/>
    </row>
    <row r="200" spans="1:25">
      <c r="A200" s="608">
        <v>39798</v>
      </c>
      <c r="B200" s="607">
        <v>150.1</v>
      </c>
      <c r="C200" s="607" t="e">
        <v>#N/A</v>
      </c>
      <c r="D200" s="607" t="e">
        <v>#N/A</v>
      </c>
      <c r="E200" s="607" t="e">
        <v>#N/A</v>
      </c>
      <c r="F200" s="607" t="e">
        <v>#N/A</v>
      </c>
      <c r="G200" s="607" t="e">
        <v>#N/A</v>
      </c>
      <c r="H200" s="607" t="e">
        <v>#N/A</v>
      </c>
      <c r="I200" s="607" t="e">
        <v>#N/A</v>
      </c>
      <c r="J200" s="607" t="e">
        <v>#N/A</v>
      </c>
      <c r="K200" s="609">
        <v>74.641085755658366</v>
      </c>
      <c r="M200" s="429" t="e">
        <v>#N/A</v>
      </c>
      <c r="N200" s="303" t="e">
        <v>#N/A</v>
      </c>
      <c r="O200" s="744">
        <v>74.641085755658366</v>
      </c>
      <c r="Y200" s="602"/>
    </row>
    <row r="201" spans="1:25">
      <c r="A201" s="608">
        <v>39804</v>
      </c>
      <c r="B201" s="607">
        <v>151.80000000000001</v>
      </c>
      <c r="C201" s="607" t="e">
        <v>#N/A</v>
      </c>
      <c r="D201" s="607">
        <v>61.471822055363745</v>
      </c>
      <c r="E201" s="607" t="e">
        <v>#N/A</v>
      </c>
      <c r="F201" s="607" t="e">
        <v>#N/A</v>
      </c>
      <c r="G201" s="607" t="e">
        <v>#N/A</v>
      </c>
      <c r="H201" s="607" t="e">
        <v>#N/A</v>
      </c>
      <c r="I201" s="607" t="e">
        <v>#N/A</v>
      </c>
      <c r="J201" s="607" t="e">
        <v>#N/A</v>
      </c>
      <c r="K201" s="609" t="e">
        <v>#N/A</v>
      </c>
      <c r="M201" s="429">
        <v>61.471822055363745</v>
      </c>
      <c r="N201" s="303" t="e">
        <v>#N/A</v>
      </c>
      <c r="O201" s="744" t="e">
        <v>#N/A</v>
      </c>
      <c r="Y201" s="602"/>
    </row>
    <row r="202" spans="1:25">
      <c r="A202" s="608">
        <v>39804</v>
      </c>
      <c r="B202" s="607">
        <v>79.5</v>
      </c>
      <c r="C202" s="607" t="e">
        <v>#N/A</v>
      </c>
      <c r="D202" s="607" t="e">
        <v>#N/A</v>
      </c>
      <c r="E202" s="607" t="e">
        <v>#N/A</v>
      </c>
      <c r="F202" s="607">
        <v>62.282138723562106</v>
      </c>
      <c r="G202" s="607" t="e">
        <v>#N/A</v>
      </c>
      <c r="H202" s="607" t="e">
        <v>#N/A</v>
      </c>
      <c r="I202" s="607" t="e">
        <v>#N/A</v>
      </c>
      <c r="J202" s="607" t="e">
        <v>#N/A</v>
      </c>
      <c r="K202" s="609" t="e">
        <v>#N/A</v>
      </c>
      <c r="M202" s="429" t="e">
        <v>#N/A</v>
      </c>
      <c r="N202" s="303">
        <v>62.282138723562106</v>
      </c>
      <c r="O202" s="744" t="e">
        <v>#N/A</v>
      </c>
      <c r="Y202" s="602"/>
    </row>
    <row r="203" spans="1:25">
      <c r="A203" s="608">
        <v>39805</v>
      </c>
      <c r="B203" s="607">
        <v>18.899999999999999</v>
      </c>
      <c r="C203" s="607" t="e">
        <v>#N/A</v>
      </c>
      <c r="D203" s="607" t="e">
        <v>#N/A</v>
      </c>
      <c r="E203" s="607" t="e">
        <v>#N/A</v>
      </c>
      <c r="F203" s="607">
        <v>40.41345843619002</v>
      </c>
      <c r="G203" s="607" t="e">
        <v>#N/A</v>
      </c>
      <c r="H203" s="607" t="e">
        <v>#N/A</v>
      </c>
      <c r="I203" s="607" t="e">
        <v>#N/A</v>
      </c>
      <c r="J203" s="607" t="e">
        <v>#N/A</v>
      </c>
      <c r="K203" s="609" t="e">
        <v>#N/A</v>
      </c>
      <c r="M203" s="429" t="e">
        <v>#N/A</v>
      </c>
      <c r="N203" s="303">
        <v>40.41345843619002</v>
      </c>
      <c r="O203" s="744" t="e">
        <v>#N/A</v>
      </c>
      <c r="Y203" s="602"/>
    </row>
    <row r="204" spans="1:25">
      <c r="A204" s="608">
        <v>39841</v>
      </c>
      <c r="B204" s="607">
        <v>50.4</v>
      </c>
      <c r="C204" s="607" t="e">
        <v>#N/A</v>
      </c>
      <c r="D204" s="607" t="e">
        <v>#N/A</v>
      </c>
      <c r="E204" s="607">
        <v>55.889456038501159</v>
      </c>
      <c r="F204" s="607" t="e">
        <v>#N/A</v>
      </c>
      <c r="G204" s="607" t="e">
        <v>#N/A</v>
      </c>
      <c r="H204" s="607" t="e">
        <v>#N/A</v>
      </c>
      <c r="I204" s="607" t="e">
        <v>#N/A</v>
      </c>
      <c r="J204" s="607" t="e">
        <v>#N/A</v>
      </c>
      <c r="K204" s="609" t="e">
        <v>#N/A</v>
      </c>
      <c r="M204" s="429" t="e">
        <v>#N/A</v>
      </c>
      <c r="N204" s="303">
        <v>55.889456038501159</v>
      </c>
      <c r="O204" s="744" t="e">
        <v>#N/A</v>
      </c>
      <c r="Y204" s="602"/>
    </row>
    <row r="205" spans="1:25">
      <c r="A205" s="608">
        <v>39843</v>
      </c>
      <c r="B205" s="607">
        <v>98.9</v>
      </c>
      <c r="C205" s="607" t="e">
        <v>#N/A</v>
      </c>
      <c r="D205" s="607" t="e">
        <v>#N/A</v>
      </c>
      <c r="E205" s="607" t="e">
        <v>#N/A</v>
      </c>
      <c r="F205" s="607">
        <v>63.662325905365599</v>
      </c>
      <c r="G205" s="607" t="e">
        <v>#N/A</v>
      </c>
      <c r="H205" s="607" t="e">
        <v>#N/A</v>
      </c>
      <c r="I205" s="607" t="e">
        <v>#N/A</v>
      </c>
      <c r="J205" s="607" t="e">
        <v>#N/A</v>
      </c>
      <c r="K205" s="609" t="e">
        <v>#N/A</v>
      </c>
      <c r="M205" s="429" t="e">
        <v>#N/A</v>
      </c>
      <c r="N205" s="303">
        <v>63.662325905365599</v>
      </c>
      <c r="O205" s="744" t="e">
        <v>#N/A</v>
      </c>
      <c r="Y205" s="602"/>
    </row>
    <row r="206" spans="1:25">
      <c r="A206" s="608">
        <v>39846</v>
      </c>
      <c r="B206" s="607">
        <v>99</v>
      </c>
      <c r="C206" s="607" t="e">
        <v>#N/A</v>
      </c>
      <c r="D206" s="607" t="e">
        <v>#N/A</v>
      </c>
      <c r="E206" s="607" t="e">
        <v>#N/A</v>
      </c>
      <c r="F206" s="607">
        <v>53.931406313957744</v>
      </c>
      <c r="G206" s="607" t="e">
        <v>#N/A</v>
      </c>
      <c r="H206" s="607" t="e">
        <v>#N/A</v>
      </c>
      <c r="I206" s="607" t="e">
        <v>#N/A</v>
      </c>
      <c r="J206" s="607" t="e">
        <v>#N/A</v>
      </c>
      <c r="K206" s="609" t="e">
        <v>#N/A</v>
      </c>
      <c r="M206" s="429" t="e">
        <v>#N/A</v>
      </c>
      <c r="N206" s="303">
        <v>53.931406313957744</v>
      </c>
      <c r="O206" s="744" t="e">
        <v>#N/A</v>
      </c>
      <c r="Y206" s="602"/>
    </row>
    <row r="207" spans="1:25">
      <c r="A207" s="608">
        <v>39849</v>
      </c>
      <c r="B207" s="607">
        <v>150</v>
      </c>
      <c r="C207" s="607" t="e">
        <v>#N/A</v>
      </c>
      <c r="D207" s="607" t="e">
        <v>#N/A</v>
      </c>
      <c r="E207" s="607" t="e">
        <v>#N/A</v>
      </c>
      <c r="F207" s="607" t="e">
        <v>#N/A</v>
      </c>
      <c r="G207" s="607" t="e">
        <v>#N/A</v>
      </c>
      <c r="H207" s="607">
        <v>95.214476908816792</v>
      </c>
      <c r="I207" s="607" t="e">
        <v>#N/A</v>
      </c>
      <c r="J207" s="607" t="e">
        <v>#N/A</v>
      </c>
      <c r="K207" s="609" t="e">
        <v>#N/A</v>
      </c>
      <c r="M207" s="429" t="e">
        <v>#N/A</v>
      </c>
      <c r="N207" s="303" t="e">
        <v>#N/A</v>
      </c>
      <c r="O207" s="744">
        <v>95.214476908816792</v>
      </c>
      <c r="Y207" s="602"/>
    </row>
    <row r="208" spans="1:25">
      <c r="A208" s="608">
        <v>39849</v>
      </c>
      <c r="B208" s="607">
        <v>51</v>
      </c>
      <c r="C208" s="607" t="e">
        <v>#N/A</v>
      </c>
      <c r="D208" s="607" t="e">
        <v>#N/A</v>
      </c>
      <c r="E208" s="607" t="e">
        <v>#N/A</v>
      </c>
      <c r="F208" s="607" t="e">
        <v>#N/A</v>
      </c>
      <c r="G208" s="607" t="e">
        <v>#N/A</v>
      </c>
      <c r="H208" s="607">
        <v>97.934928087827345</v>
      </c>
      <c r="I208" s="607" t="e">
        <v>#N/A</v>
      </c>
      <c r="J208" s="607" t="e">
        <v>#N/A</v>
      </c>
      <c r="K208" s="609" t="e">
        <v>#N/A</v>
      </c>
      <c r="M208" s="429" t="e">
        <v>#N/A</v>
      </c>
      <c r="N208" s="303" t="e">
        <v>#N/A</v>
      </c>
      <c r="O208" s="744">
        <v>97.934928087827345</v>
      </c>
      <c r="Y208" s="602"/>
    </row>
    <row r="209" spans="1:25">
      <c r="A209" s="608">
        <v>39849</v>
      </c>
      <c r="B209" s="607">
        <v>49.5</v>
      </c>
      <c r="C209" s="607" t="e">
        <v>#N/A</v>
      </c>
      <c r="D209" s="607" t="e">
        <v>#N/A</v>
      </c>
      <c r="E209" s="607" t="e">
        <v>#N/A</v>
      </c>
      <c r="F209" s="607" t="e">
        <v>#N/A</v>
      </c>
      <c r="G209" s="607" t="e">
        <v>#N/A</v>
      </c>
      <c r="H209" s="607">
        <v>97.955251008166471</v>
      </c>
      <c r="I209" s="607" t="e">
        <v>#N/A</v>
      </c>
      <c r="J209" s="607" t="e">
        <v>#N/A</v>
      </c>
      <c r="K209" s="609" t="e">
        <v>#N/A</v>
      </c>
      <c r="M209" s="429" t="e">
        <v>#N/A</v>
      </c>
      <c r="N209" s="303" t="e">
        <v>#N/A</v>
      </c>
      <c r="O209" s="744">
        <v>97.955251008166471</v>
      </c>
      <c r="Y209" s="602"/>
    </row>
    <row r="210" spans="1:25">
      <c r="A210" s="608">
        <v>39863</v>
      </c>
      <c r="B210" s="607">
        <v>49.5</v>
      </c>
      <c r="C210" s="607" t="e">
        <v>#N/A</v>
      </c>
      <c r="D210" s="607" t="e">
        <v>#N/A</v>
      </c>
      <c r="E210" s="607" t="e">
        <v>#N/A</v>
      </c>
      <c r="F210" s="607" t="e">
        <v>#N/A</v>
      </c>
      <c r="G210" s="607" t="e">
        <v>#N/A</v>
      </c>
      <c r="H210" s="607">
        <v>95.988678301856979</v>
      </c>
      <c r="I210" s="607" t="e">
        <v>#N/A</v>
      </c>
      <c r="J210" s="607" t="e">
        <v>#N/A</v>
      </c>
      <c r="K210" s="609" t="e">
        <v>#N/A</v>
      </c>
      <c r="M210" s="429" t="e">
        <v>#N/A</v>
      </c>
      <c r="N210" s="303" t="e">
        <v>#N/A</v>
      </c>
      <c r="O210" s="744">
        <v>95.988678301856979</v>
      </c>
      <c r="Y210" s="602"/>
    </row>
    <row r="211" spans="1:25">
      <c r="A211" s="608">
        <v>39889</v>
      </c>
      <c r="B211" s="607">
        <v>24.75</v>
      </c>
      <c r="C211" s="607" t="e">
        <v>#N/A</v>
      </c>
      <c r="D211" s="607" t="e">
        <v>#N/A</v>
      </c>
      <c r="E211" s="607">
        <v>122.04766395624132</v>
      </c>
      <c r="F211" s="607" t="e">
        <v>#N/A</v>
      </c>
      <c r="G211" s="607" t="e">
        <v>#N/A</v>
      </c>
      <c r="H211" s="607" t="e">
        <v>#N/A</v>
      </c>
      <c r="I211" s="607" t="e">
        <v>#N/A</v>
      </c>
      <c r="J211" s="607" t="e">
        <v>#N/A</v>
      </c>
      <c r="K211" s="609" t="e">
        <v>#N/A</v>
      </c>
      <c r="M211" s="429" t="e">
        <v>#N/A</v>
      </c>
      <c r="N211" s="303">
        <v>122.04766395624132</v>
      </c>
      <c r="O211" s="744" t="e">
        <v>#N/A</v>
      </c>
      <c r="Y211" s="602"/>
    </row>
    <row r="212" spans="1:25">
      <c r="A212" s="608">
        <v>39889</v>
      </c>
      <c r="B212" s="607">
        <v>8</v>
      </c>
      <c r="C212" s="607" t="e">
        <v>#N/A</v>
      </c>
      <c r="D212" s="607" t="e">
        <v>#N/A</v>
      </c>
      <c r="E212" s="607">
        <v>119.10229729968393</v>
      </c>
      <c r="F212" s="607" t="e">
        <v>#N/A</v>
      </c>
      <c r="G212" s="607" t="e">
        <v>#N/A</v>
      </c>
      <c r="H212" s="607" t="e">
        <v>#N/A</v>
      </c>
      <c r="I212" s="607" t="e">
        <v>#N/A</v>
      </c>
      <c r="J212" s="607" t="e">
        <v>#N/A</v>
      </c>
      <c r="K212" s="609" t="e">
        <v>#N/A</v>
      </c>
      <c r="M212" s="429" t="e">
        <v>#N/A</v>
      </c>
      <c r="N212" s="303">
        <v>119.10229729968393</v>
      </c>
      <c r="O212" s="744" t="e">
        <v>#N/A</v>
      </c>
      <c r="Y212" s="602"/>
    </row>
    <row r="213" spans="1:25">
      <c r="A213" s="608">
        <v>39896</v>
      </c>
      <c r="B213" s="607">
        <v>63</v>
      </c>
      <c r="C213" s="607" t="e">
        <v>#N/A</v>
      </c>
      <c r="D213" s="607">
        <v>91.064019118994281</v>
      </c>
      <c r="E213" s="607" t="e">
        <v>#N/A</v>
      </c>
      <c r="F213" s="607" t="e">
        <v>#N/A</v>
      </c>
      <c r="G213" s="607" t="e">
        <v>#N/A</v>
      </c>
      <c r="H213" s="607" t="e">
        <v>#N/A</v>
      </c>
      <c r="I213" s="607" t="e">
        <v>#N/A</v>
      </c>
      <c r="J213" s="607" t="e">
        <v>#N/A</v>
      </c>
      <c r="K213" s="609" t="e">
        <v>#N/A</v>
      </c>
      <c r="M213" s="429">
        <v>91.064019118994281</v>
      </c>
      <c r="N213" s="303" t="e">
        <v>#N/A</v>
      </c>
      <c r="O213" s="744" t="e">
        <v>#N/A</v>
      </c>
      <c r="Y213" s="602"/>
    </row>
    <row r="214" spans="1:25">
      <c r="A214" s="608">
        <v>39903</v>
      </c>
      <c r="B214" s="607">
        <v>30</v>
      </c>
      <c r="C214" s="607" t="e">
        <v>#N/A</v>
      </c>
      <c r="D214" s="607">
        <v>62.373488152595236</v>
      </c>
      <c r="E214" s="607" t="e">
        <v>#N/A</v>
      </c>
      <c r="F214" s="607" t="e">
        <v>#N/A</v>
      </c>
      <c r="G214" s="607" t="e">
        <v>#N/A</v>
      </c>
      <c r="H214" s="607" t="e">
        <v>#N/A</v>
      </c>
      <c r="I214" s="607" t="e">
        <v>#N/A</v>
      </c>
      <c r="J214" s="607" t="e">
        <v>#N/A</v>
      </c>
      <c r="K214" s="609" t="e">
        <v>#N/A</v>
      </c>
      <c r="M214" s="429">
        <v>62.373488152595236</v>
      </c>
      <c r="N214" s="303" t="e">
        <v>#N/A</v>
      </c>
      <c r="O214" s="744" t="e">
        <v>#N/A</v>
      </c>
      <c r="Y214" s="602"/>
    </row>
    <row r="215" spans="1:25">
      <c r="A215" s="608">
        <v>39903</v>
      </c>
      <c r="B215" s="607">
        <v>12</v>
      </c>
      <c r="C215" s="607" t="e">
        <v>#N/A</v>
      </c>
      <c r="D215" s="607">
        <v>62.372727007243761</v>
      </c>
      <c r="E215" s="607" t="e">
        <v>#N/A</v>
      </c>
      <c r="F215" s="607" t="e">
        <v>#N/A</v>
      </c>
      <c r="G215" s="607" t="e">
        <v>#N/A</v>
      </c>
      <c r="H215" s="607" t="e">
        <v>#N/A</v>
      </c>
      <c r="I215" s="607" t="e">
        <v>#N/A</v>
      </c>
      <c r="J215" s="607" t="e">
        <v>#N/A</v>
      </c>
      <c r="K215" s="609" t="e">
        <v>#N/A</v>
      </c>
      <c r="M215" s="429">
        <v>62.372727007243761</v>
      </c>
      <c r="N215" s="303" t="e">
        <v>#N/A</v>
      </c>
      <c r="O215" s="744" t="e">
        <v>#N/A</v>
      </c>
      <c r="Y215" s="602"/>
    </row>
    <row r="216" spans="1:25">
      <c r="A216" s="608">
        <v>39904</v>
      </c>
      <c r="B216" s="607">
        <v>96.6</v>
      </c>
      <c r="C216" s="607" t="e">
        <v>#N/A</v>
      </c>
      <c r="D216" s="607">
        <v>83.240846345436623</v>
      </c>
      <c r="E216" s="607" t="e">
        <v>#N/A</v>
      </c>
      <c r="F216" s="607" t="e">
        <v>#N/A</v>
      </c>
      <c r="G216" s="607" t="e">
        <v>#N/A</v>
      </c>
      <c r="H216" s="607" t="e">
        <v>#N/A</v>
      </c>
      <c r="I216" s="607" t="e">
        <v>#N/A</v>
      </c>
      <c r="J216" s="607" t="e">
        <v>#N/A</v>
      </c>
      <c r="K216" s="609" t="e">
        <v>#N/A</v>
      </c>
      <c r="M216" s="429">
        <v>83.240846345436623</v>
      </c>
      <c r="N216" s="303" t="e">
        <v>#N/A</v>
      </c>
      <c r="O216" s="744" t="e">
        <v>#N/A</v>
      </c>
      <c r="Y216" s="602"/>
    </row>
    <row r="217" spans="1:25">
      <c r="A217" s="608">
        <v>39904</v>
      </c>
      <c r="B217" s="607">
        <v>49.5</v>
      </c>
      <c r="C217" s="607" t="e">
        <v>#N/A</v>
      </c>
      <c r="D217" s="607" t="e">
        <v>#N/A</v>
      </c>
      <c r="E217" s="607">
        <v>52.170536599063908</v>
      </c>
      <c r="F217" s="607" t="e">
        <v>#N/A</v>
      </c>
      <c r="G217" s="607" t="e">
        <v>#N/A</v>
      </c>
      <c r="H217" s="607" t="e">
        <v>#N/A</v>
      </c>
      <c r="I217" s="607" t="e">
        <v>#N/A</v>
      </c>
      <c r="J217" s="607" t="e">
        <v>#N/A</v>
      </c>
      <c r="K217" s="609" t="e">
        <v>#N/A</v>
      </c>
      <c r="M217" s="429" t="e">
        <v>#N/A</v>
      </c>
      <c r="N217" s="303">
        <v>52.170536599063908</v>
      </c>
      <c r="O217" s="744" t="e">
        <v>#N/A</v>
      </c>
      <c r="Y217" s="602"/>
    </row>
    <row r="218" spans="1:25">
      <c r="A218" s="608">
        <v>39913</v>
      </c>
      <c r="B218" s="607">
        <v>124.5</v>
      </c>
      <c r="C218" s="607" t="e">
        <v>#N/A</v>
      </c>
      <c r="D218" s="607">
        <v>108.34739570321054</v>
      </c>
      <c r="E218" s="607" t="e">
        <v>#N/A</v>
      </c>
      <c r="F218" s="607" t="e">
        <v>#N/A</v>
      </c>
      <c r="G218" s="607" t="e">
        <v>#N/A</v>
      </c>
      <c r="H218" s="607" t="e">
        <v>#N/A</v>
      </c>
      <c r="I218" s="607" t="e">
        <v>#N/A</v>
      </c>
      <c r="J218" s="607" t="e">
        <v>#N/A</v>
      </c>
      <c r="K218" s="609" t="e">
        <v>#N/A</v>
      </c>
      <c r="M218" s="429">
        <v>108.34739570321054</v>
      </c>
      <c r="N218" s="303" t="e">
        <v>#N/A</v>
      </c>
      <c r="O218" s="744" t="e">
        <v>#N/A</v>
      </c>
      <c r="Y218" s="602"/>
    </row>
    <row r="219" spans="1:25">
      <c r="A219" s="608">
        <v>39932</v>
      </c>
      <c r="B219" s="607">
        <v>70</v>
      </c>
      <c r="C219" s="607" t="e">
        <v>#N/A</v>
      </c>
      <c r="D219" s="607" t="e">
        <v>#N/A</v>
      </c>
      <c r="E219" s="607" t="e">
        <v>#N/A</v>
      </c>
      <c r="F219" s="607" t="e">
        <v>#N/A</v>
      </c>
      <c r="G219" s="607" t="e">
        <v>#N/A</v>
      </c>
      <c r="H219" s="607">
        <v>71.069684242614173</v>
      </c>
      <c r="I219" s="607" t="e">
        <v>#N/A</v>
      </c>
      <c r="J219" s="607" t="e">
        <v>#N/A</v>
      </c>
      <c r="K219" s="609" t="e">
        <v>#N/A</v>
      </c>
      <c r="M219" s="429" t="e">
        <v>#N/A</v>
      </c>
      <c r="N219" s="303" t="e">
        <v>#N/A</v>
      </c>
      <c r="O219" s="744">
        <v>71.069684242614173</v>
      </c>
      <c r="Y219" s="602"/>
    </row>
    <row r="220" spans="1:25">
      <c r="A220" s="608">
        <v>39933</v>
      </c>
      <c r="B220" s="607">
        <v>22.5</v>
      </c>
      <c r="C220" s="607" t="e">
        <v>#N/A</v>
      </c>
      <c r="D220" s="607">
        <v>65.817839872718608</v>
      </c>
      <c r="E220" s="607" t="e">
        <v>#N/A</v>
      </c>
      <c r="F220" s="607" t="e">
        <v>#N/A</v>
      </c>
      <c r="G220" s="607" t="e">
        <v>#N/A</v>
      </c>
      <c r="H220" s="607" t="e">
        <v>#N/A</v>
      </c>
      <c r="I220" s="607" t="e">
        <v>#N/A</v>
      </c>
      <c r="J220" s="607" t="e">
        <v>#N/A</v>
      </c>
      <c r="K220" s="609" t="e">
        <v>#N/A</v>
      </c>
      <c r="M220" s="429">
        <v>65.817839872718608</v>
      </c>
      <c r="N220" s="303" t="e">
        <v>#N/A</v>
      </c>
      <c r="O220" s="744" t="e">
        <v>#N/A</v>
      </c>
      <c r="Y220" s="602"/>
    </row>
    <row r="221" spans="1:25">
      <c r="A221" s="608">
        <v>39974</v>
      </c>
      <c r="B221" s="607">
        <v>102.3</v>
      </c>
      <c r="C221" s="607" t="e">
        <v>#N/A</v>
      </c>
      <c r="D221" s="607" t="e">
        <v>#N/A</v>
      </c>
      <c r="E221" s="607">
        <v>78.749009539743909</v>
      </c>
      <c r="F221" s="607" t="e">
        <v>#N/A</v>
      </c>
      <c r="G221" s="607" t="e">
        <v>#N/A</v>
      </c>
      <c r="H221" s="607" t="e">
        <v>#N/A</v>
      </c>
      <c r="I221" s="607" t="e">
        <v>#N/A</v>
      </c>
      <c r="J221" s="607" t="e">
        <v>#N/A</v>
      </c>
      <c r="K221" s="609" t="e">
        <v>#N/A</v>
      </c>
      <c r="M221" s="429" t="e">
        <v>#N/A</v>
      </c>
      <c r="N221" s="303">
        <v>78.749009539743909</v>
      </c>
      <c r="O221" s="744" t="e">
        <v>#N/A</v>
      </c>
      <c r="Y221" s="602"/>
    </row>
    <row r="222" spans="1:25">
      <c r="A222" s="608">
        <v>39986</v>
      </c>
      <c r="B222" s="607">
        <v>205.5</v>
      </c>
      <c r="C222" s="607" t="e">
        <v>#N/A</v>
      </c>
      <c r="D222" s="607" t="e">
        <v>#N/A</v>
      </c>
      <c r="E222" s="607">
        <v>74.688626116084635</v>
      </c>
      <c r="F222" s="607" t="e">
        <v>#N/A</v>
      </c>
      <c r="G222" s="607" t="e">
        <v>#N/A</v>
      </c>
      <c r="H222" s="607" t="e">
        <v>#N/A</v>
      </c>
      <c r="I222" s="607" t="e">
        <v>#N/A</v>
      </c>
      <c r="J222" s="607" t="e">
        <v>#N/A</v>
      </c>
      <c r="K222" s="609" t="e">
        <v>#N/A</v>
      </c>
      <c r="M222" s="429" t="e">
        <v>#N/A</v>
      </c>
      <c r="N222" s="303">
        <v>74.688626116084635</v>
      </c>
      <c r="O222" s="744" t="e">
        <v>#N/A</v>
      </c>
      <c r="Y222" s="602"/>
    </row>
    <row r="223" spans="1:25">
      <c r="A223" s="608">
        <v>39994</v>
      </c>
      <c r="B223" s="607">
        <v>70</v>
      </c>
      <c r="C223" s="607" t="e">
        <v>#N/A</v>
      </c>
      <c r="D223" s="607" t="e">
        <v>#N/A</v>
      </c>
      <c r="E223" s="607" t="e">
        <v>#N/A</v>
      </c>
      <c r="F223" s="607" t="e">
        <v>#N/A</v>
      </c>
      <c r="G223" s="607" t="e">
        <v>#N/A</v>
      </c>
      <c r="H223" s="607">
        <v>75.894689177680519</v>
      </c>
      <c r="I223" s="607" t="e">
        <v>#N/A</v>
      </c>
      <c r="J223" s="607" t="e">
        <v>#N/A</v>
      </c>
      <c r="K223" s="609" t="e">
        <v>#N/A</v>
      </c>
      <c r="M223" s="429" t="e">
        <v>#N/A</v>
      </c>
      <c r="N223" s="303" t="e">
        <v>#N/A</v>
      </c>
      <c r="O223" s="744">
        <v>75.894689177680519</v>
      </c>
      <c r="Y223" s="602"/>
    </row>
    <row r="224" spans="1:25">
      <c r="A224" s="608">
        <v>39994</v>
      </c>
      <c r="B224" s="607">
        <v>51</v>
      </c>
      <c r="C224" s="607" t="e">
        <v>#N/A</v>
      </c>
      <c r="D224" s="607">
        <v>68.328184398306561</v>
      </c>
      <c r="E224" s="607" t="e">
        <v>#N/A</v>
      </c>
      <c r="F224" s="607" t="e">
        <v>#N/A</v>
      </c>
      <c r="G224" s="607" t="e">
        <v>#N/A</v>
      </c>
      <c r="H224" s="607" t="e">
        <v>#N/A</v>
      </c>
      <c r="I224" s="607" t="e">
        <v>#N/A</v>
      </c>
      <c r="J224" s="607" t="e">
        <v>#N/A</v>
      </c>
      <c r="K224" s="609" t="e">
        <v>#N/A</v>
      </c>
      <c r="M224" s="429">
        <v>68.328184398306561</v>
      </c>
      <c r="N224" s="303" t="e">
        <v>#N/A</v>
      </c>
      <c r="O224" s="744" t="e">
        <v>#N/A</v>
      </c>
      <c r="Y224" s="602"/>
    </row>
    <row r="225" spans="1:25">
      <c r="A225" s="608">
        <v>40003</v>
      </c>
      <c r="B225" s="607">
        <v>22.5</v>
      </c>
      <c r="C225" s="607" t="e">
        <v>#N/A</v>
      </c>
      <c r="D225" s="607">
        <v>88.249042492022824</v>
      </c>
      <c r="E225" s="607" t="e">
        <v>#N/A</v>
      </c>
      <c r="F225" s="607" t="e">
        <v>#N/A</v>
      </c>
      <c r="G225" s="607" t="e">
        <v>#N/A</v>
      </c>
      <c r="H225" s="607" t="e">
        <v>#N/A</v>
      </c>
      <c r="I225" s="607" t="e">
        <v>#N/A</v>
      </c>
      <c r="J225" s="607" t="e">
        <v>#N/A</v>
      </c>
      <c r="K225" s="609" t="e">
        <v>#N/A</v>
      </c>
      <c r="M225" s="429">
        <v>88.249042492022824</v>
      </c>
      <c r="N225" s="303" t="e">
        <v>#N/A</v>
      </c>
      <c r="O225" s="744" t="e">
        <v>#N/A</v>
      </c>
      <c r="Y225" s="602"/>
    </row>
    <row r="226" spans="1:25">
      <c r="A226" s="608">
        <v>40003</v>
      </c>
      <c r="B226" s="607">
        <v>21</v>
      </c>
      <c r="C226" s="607" t="e">
        <v>#N/A</v>
      </c>
      <c r="D226" s="607">
        <v>88.249042935012682</v>
      </c>
      <c r="E226" s="607" t="e">
        <v>#N/A</v>
      </c>
      <c r="F226" s="607" t="e">
        <v>#N/A</v>
      </c>
      <c r="G226" s="607" t="e">
        <v>#N/A</v>
      </c>
      <c r="H226" s="607" t="e">
        <v>#N/A</v>
      </c>
      <c r="I226" s="607" t="e">
        <v>#N/A</v>
      </c>
      <c r="J226" s="607" t="e">
        <v>#N/A</v>
      </c>
      <c r="K226" s="609" t="e">
        <v>#N/A</v>
      </c>
      <c r="M226" s="429">
        <v>88.249042935012682</v>
      </c>
      <c r="N226" s="303" t="e">
        <v>#N/A</v>
      </c>
      <c r="O226" s="744" t="e">
        <v>#N/A</v>
      </c>
      <c r="Y226" s="602"/>
    </row>
    <row r="227" spans="1:25">
      <c r="A227" s="608">
        <v>40003</v>
      </c>
      <c r="B227" s="607">
        <v>21</v>
      </c>
      <c r="C227" s="607" t="e">
        <v>#N/A</v>
      </c>
      <c r="D227" s="607">
        <v>88.249042749300386</v>
      </c>
      <c r="E227" s="607" t="e">
        <v>#N/A</v>
      </c>
      <c r="F227" s="607" t="e">
        <v>#N/A</v>
      </c>
      <c r="G227" s="607" t="e">
        <v>#N/A</v>
      </c>
      <c r="H227" s="607" t="e">
        <v>#N/A</v>
      </c>
      <c r="I227" s="607" t="e">
        <v>#N/A</v>
      </c>
      <c r="J227" s="607" t="e">
        <v>#N/A</v>
      </c>
      <c r="K227" s="609" t="e">
        <v>#N/A</v>
      </c>
      <c r="M227" s="429">
        <v>88.249042749300386</v>
      </c>
      <c r="N227" s="303" t="e">
        <v>#N/A</v>
      </c>
      <c r="O227" s="744" t="e">
        <v>#N/A</v>
      </c>
      <c r="Y227" s="602"/>
    </row>
    <row r="228" spans="1:25">
      <c r="A228" s="608">
        <v>40024</v>
      </c>
      <c r="B228" s="607">
        <v>69</v>
      </c>
      <c r="C228" s="607" t="e">
        <v>#N/A</v>
      </c>
      <c r="D228" s="607" t="e">
        <v>#N/A</v>
      </c>
      <c r="E228" s="607">
        <v>56.54180805052561</v>
      </c>
      <c r="F228" s="607" t="e">
        <v>#N/A</v>
      </c>
      <c r="G228" s="607" t="e">
        <v>#N/A</v>
      </c>
      <c r="H228" s="607" t="e">
        <v>#N/A</v>
      </c>
      <c r="I228" s="607" t="e">
        <v>#N/A</v>
      </c>
      <c r="J228" s="607" t="e">
        <v>#N/A</v>
      </c>
      <c r="K228" s="609" t="e">
        <v>#N/A</v>
      </c>
      <c r="M228" s="429" t="e">
        <v>#N/A</v>
      </c>
      <c r="N228" s="303">
        <v>56.54180805052561</v>
      </c>
      <c r="O228" s="744" t="e">
        <v>#N/A</v>
      </c>
      <c r="Y228" s="602"/>
    </row>
    <row r="229" spans="1:25">
      <c r="A229" s="608">
        <v>40026</v>
      </c>
      <c r="B229" s="607">
        <v>100</v>
      </c>
      <c r="C229" s="607" t="e">
        <v>#N/A</v>
      </c>
      <c r="D229" s="607" t="e">
        <v>#N/A</v>
      </c>
      <c r="E229" s="607">
        <v>66.72505672343928</v>
      </c>
      <c r="F229" s="607" t="e">
        <v>#N/A</v>
      </c>
      <c r="G229" s="607" t="e">
        <v>#N/A</v>
      </c>
      <c r="H229" s="607" t="e">
        <v>#N/A</v>
      </c>
      <c r="I229" s="607" t="e">
        <v>#N/A</v>
      </c>
      <c r="J229" s="607" t="e">
        <v>#N/A</v>
      </c>
      <c r="K229" s="609" t="e">
        <v>#N/A</v>
      </c>
      <c r="M229" s="429" t="e">
        <v>#N/A</v>
      </c>
      <c r="N229" s="303">
        <v>66.72505672343928</v>
      </c>
      <c r="O229" s="744" t="e">
        <v>#N/A</v>
      </c>
      <c r="Y229" s="602"/>
    </row>
    <row r="230" spans="1:25">
      <c r="A230" s="608">
        <v>40030</v>
      </c>
      <c r="B230" s="607">
        <v>18.899999999999999</v>
      </c>
      <c r="C230" s="607" t="e">
        <v>#N/A</v>
      </c>
      <c r="D230" s="607">
        <v>75.956830214528452</v>
      </c>
      <c r="E230" s="607" t="e">
        <v>#N/A</v>
      </c>
      <c r="F230" s="607" t="e">
        <v>#N/A</v>
      </c>
      <c r="G230" s="607" t="e">
        <v>#N/A</v>
      </c>
      <c r="H230" s="607" t="e">
        <v>#N/A</v>
      </c>
      <c r="I230" s="607" t="e">
        <v>#N/A</v>
      </c>
      <c r="J230" s="607" t="e">
        <v>#N/A</v>
      </c>
      <c r="K230" s="609" t="e">
        <v>#N/A</v>
      </c>
      <c r="M230" s="429">
        <v>75.956830214528452</v>
      </c>
      <c r="N230" s="303" t="e">
        <v>#N/A</v>
      </c>
      <c r="O230" s="744" t="e">
        <v>#N/A</v>
      </c>
      <c r="Y230" s="602"/>
    </row>
    <row r="231" spans="1:25">
      <c r="A231" s="608">
        <v>40030</v>
      </c>
      <c r="B231" s="607">
        <v>16.8</v>
      </c>
      <c r="C231" s="607" t="e">
        <v>#N/A</v>
      </c>
      <c r="D231" s="607">
        <v>75.881303818181848</v>
      </c>
      <c r="E231" s="607" t="e">
        <v>#N/A</v>
      </c>
      <c r="F231" s="607" t="e">
        <v>#N/A</v>
      </c>
      <c r="G231" s="607" t="e">
        <v>#N/A</v>
      </c>
      <c r="H231" s="607" t="e">
        <v>#N/A</v>
      </c>
      <c r="I231" s="607" t="e">
        <v>#N/A</v>
      </c>
      <c r="J231" s="607" t="e">
        <v>#N/A</v>
      </c>
      <c r="K231" s="609" t="e">
        <v>#N/A</v>
      </c>
      <c r="M231" s="429">
        <v>75.881303818181848</v>
      </c>
      <c r="N231" s="303" t="e">
        <v>#N/A</v>
      </c>
      <c r="O231" s="744" t="e">
        <v>#N/A</v>
      </c>
      <c r="Y231" s="602"/>
    </row>
    <row r="232" spans="1:25">
      <c r="A232" s="608">
        <v>40042</v>
      </c>
      <c r="B232" s="607">
        <v>90</v>
      </c>
      <c r="C232" s="607" t="e">
        <v>#N/A</v>
      </c>
      <c r="D232" s="607">
        <v>107.9330533464</v>
      </c>
      <c r="E232" s="607" t="e">
        <v>#N/A</v>
      </c>
      <c r="F232" s="607" t="e">
        <v>#N/A</v>
      </c>
      <c r="G232" s="607" t="e">
        <v>#N/A</v>
      </c>
      <c r="H232" s="607" t="e">
        <v>#N/A</v>
      </c>
      <c r="I232" s="607" t="e">
        <v>#N/A</v>
      </c>
      <c r="J232" s="607" t="e">
        <v>#N/A</v>
      </c>
      <c r="K232" s="609" t="e">
        <v>#N/A</v>
      </c>
      <c r="M232" s="429">
        <v>107.9330533464</v>
      </c>
      <c r="N232" s="303" t="e">
        <v>#N/A</v>
      </c>
      <c r="O232" s="744" t="e">
        <v>#N/A</v>
      </c>
      <c r="Y232" s="602"/>
    </row>
    <row r="233" spans="1:25">
      <c r="A233" s="608">
        <v>40051</v>
      </c>
      <c r="B233" s="607">
        <v>200.2</v>
      </c>
      <c r="C233" s="607" t="e">
        <v>#N/A</v>
      </c>
      <c r="D233" s="607">
        <v>69.500117104312594</v>
      </c>
      <c r="E233" s="607" t="e">
        <v>#N/A</v>
      </c>
      <c r="F233" s="607" t="e">
        <v>#N/A</v>
      </c>
      <c r="G233" s="607" t="e">
        <v>#N/A</v>
      </c>
      <c r="H233" s="607" t="e">
        <v>#N/A</v>
      </c>
      <c r="I233" s="607" t="e">
        <v>#N/A</v>
      </c>
      <c r="J233" s="607" t="e">
        <v>#N/A</v>
      </c>
      <c r="K233" s="609" t="e">
        <v>#N/A</v>
      </c>
      <c r="M233" s="429">
        <v>69.500117104312594</v>
      </c>
      <c r="N233" s="303" t="e">
        <v>#N/A</v>
      </c>
      <c r="O233" s="744" t="e">
        <v>#N/A</v>
      </c>
      <c r="Y233" s="602"/>
    </row>
    <row r="234" spans="1:25">
      <c r="A234" s="608">
        <v>40064</v>
      </c>
      <c r="B234" s="607">
        <v>36</v>
      </c>
      <c r="C234" s="607" t="e">
        <v>#N/A</v>
      </c>
      <c r="D234" s="607" t="e">
        <v>#N/A</v>
      </c>
      <c r="E234" s="607">
        <v>57.664845839357071</v>
      </c>
      <c r="F234" s="607" t="e">
        <v>#N/A</v>
      </c>
      <c r="G234" s="607" t="e">
        <v>#N/A</v>
      </c>
      <c r="H234" s="607" t="e">
        <v>#N/A</v>
      </c>
      <c r="I234" s="607" t="e">
        <v>#N/A</v>
      </c>
      <c r="J234" s="607" t="e">
        <v>#N/A</v>
      </c>
      <c r="K234" s="609" t="e">
        <v>#N/A</v>
      </c>
      <c r="M234" s="429" t="e">
        <v>#N/A</v>
      </c>
      <c r="N234" s="303">
        <v>57.664845839357071</v>
      </c>
      <c r="O234" s="744" t="e">
        <v>#N/A</v>
      </c>
      <c r="Y234" s="602"/>
    </row>
    <row r="235" spans="1:25">
      <c r="A235" s="608">
        <v>40081</v>
      </c>
      <c r="B235" s="607">
        <v>151.80000000000001</v>
      </c>
      <c r="C235" s="607" t="e">
        <v>#N/A</v>
      </c>
      <c r="D235" s="607" t="e">
        <v>#N/A</v>
      </c>
      <c r="E235" s="607" t="e">
        <v>#N/A</v>
      </c>
      <c r="F235" s="607">
        <v>48.946592824663824</v>
      </c>
      <c r="G235" s="607" t="e">
        <v>#N/A</v>
      </c>
      <c r="H235" s="607" t="e">
        <v>#N/A</v>
      </c>
      <c r="I235" s="607" t="e">
        <v>#N/A</v>
      </c>
      <c r="J235" s="607" t="e">
        <v>#N/A</v>
      </c>
      <c r="K235" s="609" t="e">
        <v>#N/A</v>
      </c>
      <c r="M235" s="429" t="e">
        <v>#N/A</v>
      </c>
      <c r="N235" s="303">
        <v>48.946592824663824</v>
      </c>
      <c r="O235" s="744" t="e">
        <v>#N/A</v>
      </c>
      <c r="Y235" s="602"/>
    </row>
    <row r="236" spans="1:25">
      <c r="A236" s="608">
        <v>40081</v>
      </c>
      <c r="B236" s="607">
        <v>129.6</v>
      </c>
      <c r="C236" s="607" t="e">
        <v>#N/A</v>
      </c>
      <c r="D236" s="607" t="e">
        <v>#N/A</v>
      </c>
      <c r="E236" s="607" t="e">
        <v>#N/A</v>
      </c>
      <c r="F236" s="607">
        <v>50.274844626241673</v>
      </c>
      <c r="G236" s="607" t="e">
        <v>#N/A</v>
      </c>
      <c r="H236" s="607" t="e">
        <v>#N/A</v>
      </c>
      <c r="I236" s="607" t="e">
        <v>#N/A</v>
      </c>
      <c r="J236" s="607" t="e">
        <v>#N/A</v>
      </c>
      <c r="K236" s="609" t="e">
        <v>#N/A</v>
      </c>
      <c r="M236" s="429" t="e">
        <v>#N/A</v>
      </c>
      <c r="N236" s="303">
        <v>50.274844626241673</v>
      </c>
      <c r="O236" s="744" t="e">
        <v>#N/A</v>
      </c>
      <c r="Y236" s="602"/>
    </row>
    <row r="237" spans="1:25">
      <c r="A237" s="608">
        <v>40087</v>
      </c>
      <c r="B237" s="607">
        <v>150</v>
      </c>
      <c r="C237" s="607" t="e">
        <v>#N/A</v>
      </c>
      <c r="D237" s="607" t="e">
        <v>#N/A</v>
      </c>
      <c r="E237" s="607" t="e">
        <v>#N/A</v>
      </c>
      <c r="F237" s="607" t="e">
        <v>#N/A</v>
      </c>
      <c r="G237" s="607">
        <v>69.479758483943243</v>
      </c>
      <c r="H237" s="607" t="e">
        <v>#N/A</v>
      </c>
      <c r="I237" s="607" t="e">
        <v>#N/A</v>
      </c>
      <c r="J237" s="607" t="e">
        <v>#N/A</v>
      </c>
      <c r="K237" s="609" t="e">
        <v>#N/A</v>
      </c>
      <c r="M237" s="429" t="e">
        <v>#N/A</v>
      </c>
      <c r="N237" s="303">
        <v>69.479758483943243</v>
      </c>
      <c r="O237" s="744" t="e">
        <v>#N/A</v>
      </c>
      <c r="Y237" s="602"/>
    </row>
    <row r="238" spans="1:25">
      <c r="A238" s="608">
        <v>40091</v>
      </c>
      <c r="B238" s="607">
        <v>99</v>
      </c>
      <c r="C238" s="607" t="e">
        <v>#N/A</v>
      </c>
      <c r="D238" s="607" t="e">
        <v>#N/A</v>
      </c>
      <c r="E238" s="607" t="e">
        <v>#N/A</v>
      </c>
      <c r="F238" s="607">
        <v>51.022058174156811</v>
      </c>
      <c r="G238" s="607" t="e">
        <v>#N/A</v>
      </c>
      <c r="H238" s="607" t="e">
        <v>#N/A</v>
      </c>
      <c r="I238" s="607" t="e">
        <v>#N/A</v>
      </c>
      <c r="J238" s="607" t="e">
        <v>#N/A</v>
      </c>
      <c r="K238" s="609" t="e">
        <v>#N/A</v>
      </c>
      <c r="M238" s="429" t="e">
        <v>#N/A</v>
      </c>
      <c r="N238" s="303">
        <v>51.022058174156811</v>
      </c>
      <c r="O238" s="744" t="e">
        <v>#N/A</v>
      </c>
      <c r="Y238" s="602"/>
    </row>
    <row r="239" spans="1:25">
      <c r="A239" s="608">
        <v>40095</v>
      </c>
      <c r="B239" s="607">
        <v>5</v>
      </c>
      <c r="C239" s="607" t="e">
        <v>#N/A</v>
      </c>
      <c r="D239" s="607" t="e">
        <v>#N/A</v>
      </c>
      <c r="E239" s="607">
        <v>80.718499373364054</v>
      </c>
      <c r="F239" s="607" t="e">
        <v>#N/A</v>
      </c>
      <c r="G239" s="607" t="e">
        <v>#N/A</v>
      </c>
      <c r="H239" s="607" t="e">
        <v>#N/A</v>
      </c>
      <c r="I239" s="607" t="e">
        <v>#N/A</v>
      </c>
      <c r="J239" s="607" t="e">
        <v>#N/A</v>
      </c>
      <c r="K239" s="609" t="e">
        <v>#N/A</v>
      </c>
      <c r="M239" s="429" t="e">
        <v>#N/A</v>
      </c>
      <c r="N239" s="303">
        <v>80.718499373364054</v>
      </c>
      <c r="O239" s="744" t="e">
        <v>#N/A</v>
      </c>
      <c r="Y239" s="602"/>
    </row>
    <row r="240" spans="1:25">
      <c r="A240" s="608">
        <v>40119</v>
      </c>
      <c r="B240" s="607">
        <v>60</v>
      </c>
      <c r="C240" s="607" t="e">
        <v>#N/A</v>
      </c>
      <c r="D240" s="607" t="e">
        <v>#N/A</v>
      </c>
      <c r="E240" s="607" t="e">
        <v>#N/A</v>
      </c>
      <c r="F240" s="607">
        <v>72.860244680831116</v>
      </c>
      <c r="G240" s="607" t="e">
        <v>#N/A</v>
      </c>
      <c r="H240" s="607" t="e">
        <v>#N/A</v>
      </c>
      <c r="I240" s="607" t="e">
        <v>#N/A</v>
      </c>
      <c r="J240" s="607" t="e">
        <v>#N/A</v>
      </c>
      <c r="K240" s="609" t="e">
        <v>#N/A</v>
      </c>
      <c r="M240" s="429" t="e">
        <v>#N/A</v>
      </c>
      <c r="N240" s="303">
        <v>72.860244680831116</v>
      </c>
      <c r="O240" s="744" t="e">
        <v>#N/A</v>
      </c>
      <c r="Y240" s="602"/>
    </row>
    <row r="241" spans="1:25">
      <c r="A241" s="608">
        <v>40133</v>
      </c>
      <c r="B241" s="607">
        <v>50</v>
      </c>
      <c r="C241" s="607" t="e">
        <v>#N/A</v>
      </c>
      <c r="D241" s="607" t="e">
        <v>#N/A</v>
      </c>
      <c r="E241" s="607">
        <v>68.213787374648959</v>
      </c>
      <c r="F241" s="607" t="e">
        <v>#N/A</v>
      </c>
      <c r="G241" s="607" t="e">
        <v>#N/A</v>
      </c>
      <c r="H241" s="607" t="e">
        <v>#N/A</v>
      </c>
      <c r="I241" s="607" t="e">
        <v>#N/A</v>
      </c>
      <c r="J241" s="607" t="e">
        <v>#N/A</v>
      </c>
      <c r="K241" s="609" t="e">
        <v>#N/A</v>
      </c>
      <c r="M241" s="429" t="e">
        <v>#N/A</v>
      </c>
      <c r="N241" s="303">
        <v>68.213787374648959</v>
      </c>
      <c r="O241" s="744" t="e">
        <v>#N/A</v>
      </c>
      <c r="Y241" s="602"/>
    </row>
    <row r="242" spans="1:25">
      <c r="A242" s="608">
        <v>40141</v>
      </c>
      <c r="B242" s="607">
        <v>209.4</v>
      </c>
      <c r="C242" s="607" t="e">
        <v>#N/A</v>
      </c>
      <c r="D242" s="607" t="e">
        <v>#N/A</v>
      </c>
      <c r="E242" s="607">
        <v>80.258440471147864</v>
      </c>
      <c r="F242" s="607" t="e">
        <v>#N/A</v>
      </c>
      <c r="G242" s="607" t="e">
        <v>#N/A</v>
      </c>
      <c r="H242" s="607" t="e">
        <v>#N/A</v>
      </c>
      <c r="I242" s="607" t="e">
        <v>#N/A</v>
      </c>
      <c r="J242" s="607" t="e">
        <v>#N/A</v>
      </c>
      <c r="K242" s="609" t="e">
        <v>#N/A</v>
      </c>
      <c r="M242" s="429" t="e">
        <v>#N/A</v>
      </c>
      <c r="N242" s="303">
        <v>80.258440471147864</v>
      </c>
      <c r="O242" s="744" t="e">
        <v>#N/A</v>
      </c>
      <c r="Y242" s="602"/>
    </row>
    <row r="243" spans="1:25">
      <c r="A243" s="608">
        <v>40141</v>
      </c>
      <c r="B243" s="607">
        <v>150</v>
      </c>
      <c r="C243" s="607" t="e">
        <v>#N/A</v>
      </c>
      <c r="D243" s="607" t="e">
        <v>#N/A</v>
      </c>
      <c r="E243" s="607">
        <v>68.861857758063778</v>
      </c>
      <c r="F243" s="607" t="e">
        <v>#N/A</v>
      </c>
      <c r="G243" s="607" t="e">
        <v>#N/A</v>
      </c>
      <c r="H243" s="607" t="e">
        <v>#N/A</v>
      </c>
      <c r="I243" s="607" t="e">
        <v>#N/A</v>
      </c>
      <c r="J243" s="607" t="e">
        <v>#N/A</v>
      </c>
      <c r="K243" s="609" t="e">
        <v>#N/A</v>
      </c>
      <c r="M243" s="429" t="e">
        <v>#N/A</v>
      </c>
      <c r="N243" s="303">
        <v>68.861857758063778</v>
      </c>
      <c r="O243" s="744" t="e">
        <v>#N/A</v>
      </c>
      <c r="Y243" s="602"/>
    </row>
    <row r="244" spans="1:25">
      <c r="A244" s="608">
        <v>40147</v>
      </c>
      <c r="B244" s="607">
        <v>168</v>
      </c>
      <c r="C244" s="607">
        <v>117.79341988426631</v>
      </c>
      <c r="D244" s="607" t="e">
        <v>#N/A</v>
      </c>
      <c r="E244" s="607" t="e">
        <v>#N/A</v>
      </c>
      <c r="F244" s="607" t="e">
        <v>#N/A</v>
      </c>
      <c r="G244" s="607" t="e">
        <v>#N/A</v>
      </c>
      <c r="H244" s="607" t="e">
        <v>#N/A</v>
      </c>
      <c r="I244" s="607" t="e">
        <v>#N/A</v>
      </c>
      <c r="J244" s="607" t="e">
        <v>#N/A</v>
      </c>
      <c r="K244" s="609" t="e">
        <v>#N/A</v>
      </c>
      <c r="M244" s="429">
        <v>117.79341988426631</v>
      </c>
      <c r="N244" s="303" t="e">
        <v>#N/A</v>
      </c>
      <c r="O244" s="744" t="e">
        <v>#N/A</v>
      </c>
      <c r="Y244" s="602"/>
    </row>
    <row r="245" spans="1:25">
      <c r="A245" s="608">
        <v>40147</v>
      </c>
      <c r="B245" s="607">
        <v>150</v>
      </c>
      <c r="C245" s="607">
        <v>117.80875490241773</v>
      </c>
      <c r="D245" s="607" t="e">
        <v>#N/A</v>
      </c>
      <c r="E245" s="607" t="e">
        <v>#N/A</v>
      </c>
      <c r="F245" s="607" t="e">
        <v>#N/A</v>
      </c>
      <c r="G245" s="607" t="e">
        <v>#N/A</v>
      </c>
      <c r="H245" s="607" t="e">
        <v>#N/A</v>
      </c>
      <c r="I245" s="607" t="e">
        <v>#N/A</v>
      </c>
      <c r="J245" s="607" t="e">
        <v>#N/A</v>
      </c>
      <c r="K245" s="609" t="e">
        <v>#N/A</v>
      </c>
      <c r="M245" s="429">
        <v>117.80875490241773</v>
      </c>
      <c r="N245" s="303" t="e">
        <v>#N/A</v>
      </c>
      <c r="O245" s="744" t="e">
        <v>#N/A</v>
      </c>
      <c r="Y245" s="602"/>
    </row>
    <row r="246" spans="1:25">
      <c r="A246" s="608">
        <v>40147</v>
      </c>
      <c r="B246" s="607">
        <v>150</v>
      </c>
      <c r="C246" s="607">
        <v>117.79697389351691</v>
      </c>
      <c r="D246" s="607" t="e">
        <v>#N/A</v>
      </c>
      <c r="E246" s="607" t="e">
        <v>#N/A</v>
      </c>
      <c r="F246" s="607" t="e">
        <v>#N/A</v>
      </c>
      <c r="G246" s="607" t="e">
        <v>#N/A</v>
      </c>
      <c r="H246" s="607" t="e">
        <v>#N/A</v>
      </c>
      <c r="I246" s="607" t="e">
        <v>#N/A</v>
      </c>
      <c r="J246" s="607" t="e">
        <v>#N/A</v>
      </c>
      <c r="K246" s="609" t="e">
        <v>#N/A</v>
      </c>
      <c r="M246" s="429">
        <v>117.79697389351691</v>
      </c>
      <c r="N246" s="303" t="e">
        <v>#N/A</v>
      </c>
      <c r="O246" s="744" t="e">
        <v>#N/A</v>
      </c>
      <c r="Y246" s="602"/>
    </row>
    <row r="247" spans="1:25">
      <c r="A247" s="608">
        <v>40147</v>
      </c>
      <c r="B247" s="607">
        <v>150</v>
      </c>
      <c r="C247" s="607">
        <v>117.79022794203554</v>
      </c>
      <c r="D247" s="607" t="e">
        <v>#N/A</v>
      </c>
      <c r="E247" s="607" t="e">
        <v>#N/A</v>
      </c>
      <c r="F247" s="607" t="e">
        <v>#N/A</v>
      </c>
      <c r="G247" s="607" t="e">
        <v>#N/A</v>
      </c>
      <c r="H247" s="607" t="e">
        <v>#N/A</v>
      </c>
      <c r="I247" s="607" t="e">
        <v>#N/A</v>
      </c>
      <c r="J247" s="607" t="e">
        <v>#N/A</v>
      </c>
      <c r="K247" s="609" t="e">
        <v>#N/A</v>
      </c>
      <c r="M247" s="429">
        <v>117.79022794203554</v>
      </c>
      <c r="N247" s="303" t="e">
        <v>#N/A</v>
      </c>
      <c r="O247" s="744" t="e">
        <v>#N/A</v>
      </c>
      <c r="Y247" s="602"/>
    </row>
    <row r="248" spans="1:25">
      <c r="A248" s="608">
        <v>40147</v>
      </c>
      <c r="B248" s="607">
        <v>102</v>
      </c>
      <c r="C248" s="607">
        <v>117.789779956503</v>
      </c>
      <c r="D248" s="607" t="e">
        <v>#N/A</v>
      </c>
      <c r="E248" s="607" t="e">
        <v>#N/A</v>
      </c>
      <c r="F248" s="607" t="e">
        <v>#N/A</v>
      </c>
      <c r="G248" s="607" t="e">
        <v>#N/A</v>
      </c>
      <c r="H248" s="607" t="e">
        <v>#N/A</v>
      </c>
      <c r="I248" s="607" t="e">
        <v>#N/A</v>
      </c>
      <c r="J248" s="607" t="e">
        <v>#N/A</v>
      </c>
      <c r="K248" s="609" t="e">
        <v>#N/A</v>
      </c>
      <c r="M248" s="429">
        <v>117.789779956503</v>
      </c>
      <c r="N248" s="303" t="e">
        <v>#N/A</v>
      </c>
      <c r="O248" s="744" t="e">
        <v>#N/A</v>
      </c>
      <c r="Y248" s="602"/>
    </row>
    <row r="249" spans="1:25">
      <c r="A249" s="608">
        <v>40149</v>
      </c>
      <c r="B249" s="607">
        <v>50</v>
      </c>
      <c r="C249" s="607" t="e">
        <v>#N/A</v>
      </c>
      <c r="D249" s="607">
        <v>102.03771341762526</v>
      </c>
      <c r="E249" s="607" t="e">
        <v>#N/A</v>
      </c>
      <c r="F249" s="607" t="e">
        <v>#N/A</v>
      </c>
      <c r="G249" s="607" t="e">
        <v>#N/A</v>
      </c>
      <c r="H249" s="607" t="e">
        <v>#N/A</v>
      </c>
      <c r="I249" s="607" t="e">
        <v>#N/A</v>
      </c>
      <c r="J249" s="607" t="e">
        <v>#N/A</v>
      </c>
      <c r="K249" s="609" t="e">
        <v>#N/A</v>
      </c>
      <c r="M249" s="429">
        <v>102.03771341762526</v>
      </c>
      <c r="N249" s="303" t="e">
        <v>#N/A</v>
      </c>
      <c r="O249" s="744" t="e">
        <v>#N/A</v>
      </c>
      <c r="Y249" s="602"/>
    </row>
    <row r="250" spans="1:25">
      <c r="A250" s="608">
        <v>40156</v>
      </c>
      <c r="B250" s="607">
        <v>10.25</v>
      </c>
      <c r="C250" s="607" t="e">
        <v>#N/A</v>
      </c>
      <c r="D250" s="607" t="e">
        <v>#N/A</v>
      </c>
      <c r="E250" s="607">
        <v>127.64576226583364</v>
      </c>
      <c r="F250" s="607" t="e">
        <v>#N/A</v>
      </c>
      <c r="G250" s="607" t="e">
        <v>#N/A</v>
      </c>
      <c r="H250" s="607" t="e">
        <v>#N/A</v>
      </c>
      <c r="I250" s="607" t="e">
        <v>#N/A</v>
      </c>
      <c r="J250" s="607" t="e">
        <v>#N/A</v>
      </c>
      <c r="K250" s="609" t="e">
        <v>#N/A</v>
      </c>
      <c r="M250" s="429" t="e">
        <v>#N/A</v>
      </c>
      <c r="N250" s="303">
        <v>127.64576226583364</v>
      </c>
      <c r="O250" s="744" t="e">
        <v>#N/A</v>
      </c>
      <c r="Y250" s="602"/>
    </row>
    <row r="251" spans="1:25">
      <c r="A251" s="608">
        <v>40164</v>
      </c>
      <c r="B251" s="607">
        <v>120</v>
      </c>
      <c r="C251" s="607">
        <v>130.49693577503808</v>
      </c>
      <c r="D251" s="607" t="e">
        <v>#N/A</v>
      </c>
      <c r="E251" s="607" t="e">
        <v>#N/A</v>
      </c>
      <c r="F251" s="607" t="e">
        <v>#N/A</v>
      </c>
      <c r="G251" s="607" t="e">
        <v>#N/A</v>
      </c>
      <c r="H251" s="607" t="e">
        <v>#N/A</v>
      </c>
      <c r="I251" s="607" t="e">
        <v>#N/A</v>
      </c>
      <c r="J251" s="607" t="e">
        <v>#N/A</v>
      </c>
      <c r="K251" s="609" t="e">
        <v>#N/A</v>
      </c>
      <c r="M251" s="429">
        <v>130.49693577503808</v>
      </c>
      <c r="N251" s="303" t="e">
        <v>#N/A</v>
      </c>
      <c r="O251" s="744" t="e">
        <v>#N/A</v>
      </c>
      <c r="Y251" s="602"/>
    </row>
    <row r="252" spans="1:25">
      <c r="A252" s="608">
        <v>40175</v>
      </c>
      <c r="B252" s="607">
        <v>70</v>
      </c>
      <c r="C252" s="607" t="e">
        <v>#N/A</v>
      </c>
      <c r="D252" s="607" t="e">
        <v>#N/A</v>
      </c>
      <c r="E252" s="607" t="e">
        <v>#N/A</v>
      </c>
      <c r="F252" s="607" t="e">
        <v>#N/A</v>
      </c>
      <c r="G252" s="607" t="e">
        <v>#N/A</v>
      </c>
      <c r="H252" s="607">
        <v>75.608344375249331</v>
      </c>
      <c r="I252" s="607" t="e">
        <v>#N/A</v>
      </c>
      <c r="J252" s="607" t="e">
        <v>#N/A</v>
      </c>
      <c r="K252" s="609" t="e">
        <v>#N/A</v>
      </c>
      <c r="M252" s="429" t="e">
        <v>#N/A</v>
      </c>
      <c r="N252" s="303" t="e">
        <v>#N/A</v>
      </c>
      <c r="O252" s="744">
        <v>75.608344375249331</v>
      </c>
      <c r="Y252" s="602"/>
    </row>
    <row r="253" spans="1:25">
      <c r="A253" s="608">
        <v>40206</v>
      </c>
      <c r="B253" s="607">
        <v>151.80000000000001</v>
      </c>
      <c r="C253" s="607" t="e">
        <v>#N/A</v>
      </c>
      <c r="D253" s="607">
        <v>106.917596058936</v>
      </c>
      <c r="E253" s="607" t="e">
        <v>#N/A</v>
      </c>
      <c r="F253" s="607" t="e">
        <v>#N/A</v>
      </c>
      <c r="G253" s="607" t="e">
        <v>#N/A</v>
      </c>
      <c r="H253" s="607" t="e">
        <v>#N/A</v>
      </c>
      <c r="I253" s="607" t="e">
        <v>#N/A</v>
      </c>
      <c r="J253" s="607" t="e">
        <v>#N/A</v>
      </c>
      <c r="K253" s="609" t="e">
        <v>#N/A</v>
      </c>
      <c r="M253" s="429">
        <v>106.917596058936</v>
      </c>
      <c r="N253" s="303" t="e">
        <v>#N/A</v>
      </c>
      <c r="O253" s="744" t="e">
        <v>#N/A</v>
      </c>
      <c r="Y253" s="602"/>
    </row>
    <row r="254" spans="1:25">
      <c r="A254" s="608">
        <v>40214</v>
      </c>
      <c r="B254" s="607">
        <v>81</v>
      </c>
      <c r="C254" s="607" t="e">
        <v>#N/A</v>
      </c>
      <c r="D254" s="607" t="e">
        <v>#N/A</v>
      </c>
      <c r="E254" s="607" t="e">
        <v>#N/A</v>
      </c>
      <c r="F254" s="607">
        <v>55.051194055015038</v>
      </c>
      <c r="G254" s="607" t="e">
        <v>#N/A</v>
      </c>
      <c r="H254" s="607" t="e">
        <v>#N/A</v>
      </c>
      <c r="I254" s="607" t="e">
        <v>#N/A</v>
      </c>
      <c r="J254" s="607" t="e">
        <v>#N/A</v>
      </c>
      <c r="K254" s="609" t="e">
        <v>#N/A</v>
      </c>
      <c r="M254" s="429" t="e">
        <v>#N/A</v>
      </c>
      <c r="N254" s="303">
        <v>55.051194055015038</v>
      </c>
      <c r="O254" s="744" t="e">
        <v>#N/A</v>
      </c>
      <c r="Y254" s="602"/>
    </row>
    <row r="255" spans="1:25">
      <c r="A255" s="608">
        <v>40221</v>
      </c>
      <c r="B255" s="607">
        <v>198</v>
      </c>
      <c r="C255" s="607" t="e">
        <v>#N/A</v>
      </c>
      <c r="D255" s="607" t="e">
        <v>#N/A</v>
      </c>
      <c r="E255" s="607">
        <v>75.377349998446761</v>
      </c>
      <c r="F255" s="607" t="e">
        <v>#N/A</v>
      </c>
      <c r="G255" s="607" t="e">
        <v>#N/A</v>
      </c>
      <c r="H255" s="607" t="e">
        <v>#N/A</v>
      </c>
      <c r="I255" s="607" t="e">
        <v>#N/A</v>
      </c>
      <c r="J255" s="607" t="e">
        <v>#N/A</v>
      </c>
      <c r="K255" s="609" t="e">
        <v>#N/A</v>
      </c>
      <c r="M255" s="429" t="e">
        <v>#N/A</v>
      </c>
      <c r="N255" s="303">
        <v>75.377349998446761</v>
      </c>
      <c r="O255" s="744" t="e">
        <v>#N/A</v>
      </c>
      <c r="Y255" s="602"/>
    </row>
    <row r="256" spans="1:25">
      <c r="A256" s="608">
        <v>40242</v>
      </c>
      <c r="B256" s="607">
        <v>65.099999999999994</v>
      </c>
      <c r="C256" s="607" t="e">
        <v>#N/A</v>
      </c>
      <c r="D256" s="607">
        <v>113.30033005639363</v>
      </c>
      <c r="E256" s="607" t="e">
        <v>#N/A</v>
      </c>
      <c r="F256" s="607" t="e">
        <v>#N/A</v>
      </c>
      <c r="G256" s="607" t="e">
        <v>#N/A</v>
      </c>
      <c r="H256" s="607" t="e">
        <v>#N/A</v>
      </c>
      <c r="I256" s="607" t="e">
        <v>#N/A</v>
      </c>
      <c r="J256" s="607" t="e">
        <v>#N/A</v>
      </c>
      <c r="K256" s="609" t="e">
        <v>#N/A</v>
      </c>
      <c r="M256" s="429">
        <v>113.30033005639363</v>
      </c>
      <c r="N256" s="303" t="e">
        <v>#N/A</v>
      </c>
      <c r="O256" s="744" t="e">
        <v>#N/A</v>
      </c>
      <c r="Y256" s="602"/>
    </row>
    <row r="257" spans="1:25">
      <c r="A257" s="608">
        <v>40266</v>
      </c>
      <c r="B257" s="607">
        <v>250.2</v>
      </c>
      <c r="C257" s="607" t="e">
        <v>#N/A</v>
      </c>
      <c r="D257" s="607">
        <v>60.189213137540712</v>
      </c>
      <c r="E257" s="607" t="e">
        <v>#N/A</v>
      </c>
      <c r="F257" s="607" t="e">
        <v>#N/A</v>
      </c>
      <c r="G257" s="607" t="e">
        <v>#N/A</v>
      </c>
      <c r="H257" s="607" t="e">
        <v>#N/A</v>
      </c>
      <c r="I257" s="607" t="e">
        <v>#N/A</v>
      </c>
      <c r="J257" s="607" t="e">
        <v>#N/A</v>
      </c>
      <c r="K257" s="609" t="e">
        <v>#N/A</v>
      </c>
      <c r="M257" s="429">
        <v>60.189213137540712</v>
      </c>
      <c r="N257" s="303" t="e">
        <v>#N/A</v>
      </c>
      <c r="O257" s="744" t="e">
        <v>#N/A</v>
      </c>
      <c r="Y257" s="602"/>
    </row>
    <row r="258" spans="1:25">
      <c r="A258" s="608">
        <v>40269</v>
      </c>
      <c r="B258" s="607">
        <v>40.5</v>
      </c>
      <c r="C258" s="607" t="e">
        <v>#N/A</v>
      </c>
      <c r="D258" s="607" t="e">
        <v>#N/A</v>
      </c>
      <c r="E258" s="607" t="e">
        <v>#N/A</v>
      </c>
      <c r="F258" s="607">
        <v>61.785907414106148</v>
      </c>
      <c r="G258" s="607" t="e">
        <v>#N/A</v>
      </c>
      <c r="H258" s="607" t="e">
        <v>#N/A</v>
      </c>
      <c r="I258" s="607" t="e">
        <v>#N/A</v>
      </c>
      <c r="J258" s="607" t="e">
        <v>#N/A</v>
      </c>
      <c r="K258" s="609" t="e">
        <v>#N/A</v>
      </c>
      <c r="M258" s="429" t="e">
        <v>#N/A</v>
      </c>
      <c r="N258" s="303">
        <v>61.785907414106148</v>
      </c>
      <c r="O258" s="744" t="e">
        <v>#N/A</v>
      </c>
      <c r="Y258" s="602"/>
    </row>
    <row r="259" spans="1:25">
      <c r="A259" s="608">
        <v>40284</v>
      </c>
      <c r="B259" s="607">
        <v>102.4</v>
      </c>
      <c r="C259" s="607" t="e">
        <v>#N/A</v>
      </c>
      <c r="D259" s="607" t="e">
        <v>#N/A</v>
      </c>
      <c r="E259" s="607">
        <v>43.685160695759585</v>
      </c>
      <c r="F259" s="607" t="e">
        <v>#N/A</v>
      </c>
      <c r="G259" s="607" t="e">
        <v>#N/A</v>
      </c>
      <c r="H259" s="607" t="e">
        <v>#N/A</v>
      </c>
      <c r="I259" s="607" t="e">
        <v>#N/A</v>
      </c>
      <c r="J259" s="607" t="e">
        <v>#N/A</v>
      </c>
      <c r="K259" s="609" t="e">
        <v>#N/A</v>
      </c>
      <c r="M259" s="429" t="e">
        <v>#N/A</v>
      </c>
      <c r="N259" s="303">
        <v>43.685160695759585</v>
      </c>
      <c r="O259" s="744" t="e">
        <v>#N/A</v>
      </c>
      <c r="Y259" s="602"/>
    </row>
    <row r="260" spans="1:25">
      <c r="A260" s="608">
        <v>40287</v>
      </c>
      <c r="B260" s="607">
        <v>50.4</v>
      </c>
      <c r="C260" s="607" t="e">
        <v>#N/A</v>
      </c>
      <c r="D260" s="607">
        <v>89.580064969960929</v>
      </c>
      <c r="E260" s="607" t="e">
        <v>#N/A</v>
      </c>
      <c r="F260" s="607" t="e">
        <v>#N/A</v>
      </c>
      <c r="G260" s="607" t="e">
        <v>#N/A</v>
      </c>
      <c r="H260" s="607" t="e">
        <v>#N/A</v>
      </c>
      <c r="I260" s="607" t="e">
        <v>#N/A</v>
      </c>
      <c r="J260" s="607" t="e">
        <v>#N/A</v>
      </c>
      <c r="K260" s="609" t="e">
        <v>#N/A</v>
      </c>
      <c r="M260" s="429">
        <v>89.580064969960929</v>
      </c>
      <c r="N260" s="303" t="e">
        <v>#N/A</v>
      </c>
      <c r="O260" s="744" t="e">
        <v>#N/A</v>
      </c>
      <c r="Y260" s="602"/>
    </row>
    <row r="261" spans="1:25">
      <c r="A261" s="608">
        <v>40291</v>
      </c>
      <c r="B261" s="607">
        <v>51</v>
      </c>
      <c r="C261" s="607" t="e">
        <v>#N/A</v>
      </c>
      <c r="D261" s="607" t="e">
        <v>#N/A</v>
      </c>
      <c r="E261" s="607">
        <v>51.476278012128354</v>
      </c>
      <c r="F261" s="607" t="e">
        <v>#N/A</v>
      </c>
      <c r="G261" s="607" t="e">
        <v>#N/A</v>
      </c>
      <c r="H261" s="607" t="e">
        <v>#N/A</v>
      </c>
      <c r="I261" s="607" t="e">
        <v>#N/A</v>
      </c>
      <c r="J261" s="607" t="e">
        <v>#N/A</v>
      </c>
      <c r="K261" s="609" t="e">
        <v>#N/A</v>
      </c>
      <c r="M261" s="429" t="e">
        <v>#N/A</v>
      </c>
      <c r="N261" s="303">
        <v>51.476278012128354</v>
      </c>
      <c r="O261" s="744" t="e">
        <v>#N/A</v>
      </c>
      <c r="Y261" s="602"/>
    </row>
    <row r="262" spans="1:25">
      <c r="A262" s="608">
        <v>40297</v>
      </c>
      <c r="B262" s="607">
        <v>143.5</v>
      </c>
      <c r="C262" s="607">
        <v>116.79871840570902</v>
      </c>
      <c r="D262" s="607" t="e">
        <v>#N/A</v>
      </c>
      <c r="E262" s="607" t="e">
        <v>#N/A</v>
      </c>
      <c r="F262" s="607" t="e">
        <v>#N/A</v>
      </c>
      <c r="G262" s="607" t="e">
        <v>#N/A</v>
      </c>
      <c r="H262" s="607" t="e">
        <v>#N/A</v>
      </c>
      <c r="I262" s="607" t="e">
        <v>#N/A</v>
      </c>
      <c r="J262" s="607" t="e">
        <v>#N/A</v>
      </c>
      <c r="K262" s="609" t="e">
        <v>#N/A</v>
      </c>
      <c r="M262" s="429">
        <v>116.79871840570902</v>
      </c>
      <c r="N262" s="303" t="e">
        <v>#N/A</v>
      </c>
      <c r="O262" s="744" t="e">
        <v>#N/A</v>
      </c>
      <c r="Y262" s="602"/>
    </row>
    <row r="263" spans="1:25">
      <c r="A263" s="608">
        <v>40302</v>
      </c>
      <c r="B263" s="607">
        <v>32.5</v>
      </c>
      <c r="C263" s="607" t="e">
        <v>#N/A</v>
      </c>
      <c r="D263" s="607" t="e">
        <v>#N/A</v>
      </c>
      <c r="E263" s="607" t="e">
        <v>#N/A</v>
      </c>
      <c r="F263" s="607" t="e">
        <v>#N/A</v>
      </c>
      <c r="G263" s="607" t="e">
        <v>#N/A</v>
      </c>
      <c r="H263" s="607">
        <v>81.143762706375625</v>
      </c>
      <c r="I263" s="607" t="e">
        <v>#N/A</v>
      </c>
      <c r="J263" s="607" t="e">
        <v>#N/A</v>
      </c>
      <c r="K263" s="609" t="e">
        <v>#N/A</v>
      </c>
      <c r="M263" s="429" t="e">
        <v>#N/A</v>
      </c>
      <c r="N263" s="303" t="e">
        <v>#N/A</v>
      </c>
      <c r="O263" s="744">
        <v>81.143762706375625</v>
      </c>
      <c r="Y263" s="602"/>
    </row>
    <row r="264" spans="1:25">
      <c r="A264" s="608">
        <v>40302</v>
      </c>
      <c r="B264" s="607">
        <v>20</v>
      </c>
      <c r="C264" s="607" t="e">
        <v>#N/A</v>
      </c>
      <c r="D264" s="607" t="e">
        <v>#N/A</v>
      </c>
      <c r="E264" s="607" t="e">
        <v>#N/A</v>
      </c>
      <c r="F264" s="607" t="e">
        <v>#N/A</v>
      </c>
      <c r="G264" s="607" t="e">
        <v>#N/A</v>
      </c>
      <c r="H264" s="607">
        <v>84.365440414938803</v>
      </c>
      <c r="I264" s="607" t="e">
        <v>#N/A</v>
      </c>
      <c r="J264" s="607" t="e">
        <v>#N/A</v>
      </c>
      <c r="K264" s="609" t="e">
        <v>#N/A</v>
      </c>
      <c r="M264" s="429" t="e">
        <v>#N/A</v>
      </c>
      <c r="N264" s="303" t="e">
        <v>#N/A</v>
      </c>
      <c r="O264" s="744">
        <v>84.365440414938803</v>
      </c>
      <c r="Y264" s="602"/>
    </row>
    <row r="265" spans="1:25">
      <c r="A265" s="608">
        <v>40317</v>
      </c>
      <c r="B265" s="607">
        <v>250.8</v>
      </c>
      <c r="C265" s="607" t="e">
        <v>#N/A</v>
      </c>
      <c r="D265" s="607">
        <v>60.839436320990202</v>
      </c>
      <c r="E265" s="607" t="e">
        <v>#N/A</v>
      </c>
      <c r="F265" s="607" t="e">
        <v>#N/A</v>
      </c>
      <c r="G265" s="607" t="e">
        <v>#N/A</v>
      </c>
      <c r="H265" s="607" t="e">
        <v>#N/A</v>
      </c>
      <c r="I265" s="607" t="e">
        <v>#N/A</v>
      </c>
      <c r="J265" s="607" t="e">
        <v>#N/A</v>
      </c>
      <c r="K265" s="609" t="e">
        <v>#N/A</v>
      </c>
      <c r="M265" s="429">
        <v>60.839436320990202</v>
      </c>
      <c r="N265" s="303" t="e">
        <v>#N/A</v>
      </c>
      <c r="O265" s="744" t="e">
        <v>#N/A</v>
      </c>
      <c r="Y265" s="602"/>
    </row>
    <row r="266" spans="1:25">
      <c r="A266" s="608">
        <v>40330</v>
      </c>
      <c r="B266" s="607">
        <v>36</v>
      </c>
      <c r="C266" s="607" t="e">
        <v>#N/A</v>
      </c>
      <c r="D266" s="607" t="e">
        <v>#N/A</v>
      </c>
      <c r="E266" s="607">
        <v>54.018361506032235</v>
      </c>
      <c r="F266" s="607" t="e">
        <v>#N/A</v>
      </c>
      <c r="G266" s="607" t="e">
        <v>#N/A</v>
      </c>
      <c r="H266" s="607" t="e">
        <v>#N/A</v>
      </c>
      <c r="I266" s="607" t="e">
        <v>#N/A</v>
      </c>
      <c r="J266" s="607" t="e">
        <v>#N/A</v>
      </c>
      <c r="K266" s="609" t="e">
        <v>#N/A</v>
      </c>
      <c r="M266" s="429" t="e">
        <v>#N/A</v>
      </c>
      <c r="N266" s="303">
        <v>54.018361506032235</v>
      </c>
      <c r="O266" s="744" t="e">
        <v>#N/A</v>
      </c>
      <c r="Y266" s="602"/>
    </row>
    <row r="267" spans="1:25">
      <c r="A267" s="608">
        <v>40331</v>
      </c>
      <c r="B267" s="607">
        <v>102</v>
      </c>
      <c r="C267" s="607">
        <v>119.27050266805395</v>
      </c>
      <c r="D267" s="607" t="e">
        <v>#N/A</v>
      </c>
      <c r="E267" s="607" t="e">
        <v>#N/A</v>
      </c>
      <c r="F267" s="607" t="e">
        <v>#N/A</v>
      </c>
      <c r="G267" s="607" t="e">
        <v>#N/A</v>
      </c>
      <c r="H267" s="607" t="e">
        <v>#N/A</v>
      </c>
      <c r="I267" s="607" t="e">
        <v>#N/A</v>
      </c>
      <c r="J267" s="607" t="e">
        <v>#N/A</v>
      </c>
      <c r="K267" s="609" t="e">
        <v>#N/A</v>
      </c>
      <c r="M267" s="429">
        <v>119.27050266805395</v>
      </c>
      <c r="N267" s="303" t="e">
        <v>#N/A</v>
      </c>
      <c r="O267" s="744" t="e">
        <v>#N/A</v>
      </c>
      <c r="Y267" s="602"/>
    </row>
    <row r="268" spans="1:25">
      <c r="A268" s="608">
        <v>40332</v>
      </c>
      <c r="B268" s="607">
        <v>100</v>
      </c>
      <c r="C268" s="607" t="e">
        <v>#N/A</v>
      </c>
      <c r="D268" s="607" t="e">
        <v>#N/A</v>
      </c>
      <c r="E268" s="607" t="e">
        <v>#N/A</v>
      </c>
      <c r="F268" s="607">
        <v>50.615674600031234</v>
      </c>
      <c r="G268" s="607" t="e">
        <v>#N/A</v>
      </c>
      <c r="H268" s="607" t="e">
        <v>#N/A</v>
      </c>
      <c r="I268" s="607" t="e">
        <v>#N/A</v>
      </c>
      <c r="J268" s="607" t="e">
        <v>#N/A</v>
      </c>
      <c r="K268" s="609" t="e">
        <v>#N/A</v>
      </c>
      <c r="M268" s="429" t="e">
        <v>#N/A</v>
      </c>
      <c r="N268" s="303">
        <v>50.615674600031234</v>
      </c>
      <c r="O268" s="744" t="e">
        <v>#N/A</v>
      </c>
      <c r="Y268" s="602"/>
    </row>
    <row r="269" spans="1:25">
      <c r="A269" s="608">
        <v>40332</v>
      </c>
      <c r="B269" s="607">
        <v>90</v>
      </c>
      <c r="C269" s="607" t="e">
        <v>#N/A</v>
      </c>
      <c r="D269" s="607" t="e">
        <v>#N/A</v>
      </c>
      <c r="E269" s="607">
        <v>94.286549025983675</v>
      </c>
      <c r="F269" s="607" t="e">
        <v>#N/A</v>
      </c>
      <c r="G269" s="607" t="e">
        <v>#N/A</v>
      </c>
      <c r="H269" s="607" t="e">
        <v>#N/A</v>
      </c>
      <c r="I269" s="607" t="e">
        <v>#N/A</v>
      </c>
      <c r="J269" s="607" t="e">
        <v>#N/A</v>
      </c>
      <c r="K269" s="609" t="e">
        <v>#N/A</v>
      </c>
      <c r="M269" s="429" t="e">
        <v>#N/A</v>
      </c>
      <c r="N269" s="303">
        <v>94.286549025983675</v>
      </c>
      <c r="O269" s="744" t="e">
        <v>#N/A</v>
      </c>
      <c r="Y269" s="602"/>
    </row>
    <row r="270" spans="1:25">
      <c r="A270" s="608">
        <v>40332</v>
      </c>
      <c r="B270" s="607">
        <v>36.799999999999997</v>
      </c>
      <c r="C270" s="607">
        <v>100.71723244459014</v>
      </c>
      <c r="D270" s="607" t="e">
        <v>#N/A</v>
      </c>
      <c r="E270" s="607" t="e">
        <v>#N/A</v>
      </c>
      <c r="F270" s="607" t="e">
        <v>#N/A</v>
      </c>
      <c r="G270" s="607" t="e">
        <v>#N/A</v>
      </c>
      <c r="H270" s="607" t="e">
        <v>#N/A</v>
      </c>
      <c r="I270" s="607" t="e">
        <v>#N/A</v>
      </c>
      <c r="J270" s="607" t="e">
        <v>#N/A</v>
      </c>
      <c r="K270" s="609" t="e">
        <v>#N/A</v>
      </c>
      <c r="M270" s="429">
        <v>100.71723244459014</v>
      </c>
      <c r="N270" s="303" t="e">
        <v>#N/A</v>
      </c>
      <c r="O270" s="744" t="e">
        <v>#N/A</v>
      </c>
      <c r="Y270" s="602"/>
    </row>
    <row r="271" spans="1:25">
      <c r="A271" s="608">
        <v>40333</v>
      </c>
      <c r="B271" s="607">
        <v>30</v>
      </c>
      <c r="C271" s="607" t="e">
        <v>#N/A</v>
      </c>
      <c r="D271" s="607" t="e">
        <v>#N/A</v>
      </c>
      <c r="E271" s="607">
        <v>68.130142831247824</v>
      </c>
      <c r="F271" s="607" t="e">
        <v>#N/A</v>
      </c>
      <c r="G271" s="607" t="e">
        <v>#N/A</v>
      </c>
      <c r="H271" s="607" t="e">
        <v>#N/A</v>
      </c>
      <c r="I271" s="607" t="e">
        <v>#N/A</v>
      </c>
      <c r="J271" s="607" t="e">
        <v>#N/A</v>
      </c>
      <c r="K271" s="609" t="e">
        <v>#N/A</v>
      </c>
      <c r="M271" s="429" t="e">
        <v>#N/A</v>
      </c>
      <c r="N271" s="303">
        <v>68.130142831247824</v>
      </c>
      <c r="O271" s="744" t="e">
        <v>#N/A</v>
      </c>
      <c r="Y271" s="602"/>
    </row>
    <row r="272" spans="1:25">
      <c r="A272" s="608">
        <v>40338</v>
      </c>
      <c r="B272" s="607">
        <v>168</v>
      </c>
      <c r="C272" s="607">
        <v>122.52493974062378</v>
      </c>
      <c r="D272" s="607" t="e">
        <v>#N/A</v>
      </c>
      <c r="E272" s="607" t="e">
        <v>#N/A</v>
      </c>
      <c r="F272" s="607" t="e">
        <v>#N/A</v>
      </c>
      <c r="G272" s="607" t="e">
        <v>#N/A</v>
      </c>
      <c r="H272" s="607" t="e">
        <v>#N/A</v>
      </c>
      <c r="I272" s="607" t="e">
        <v>#N/A</v>
      </c>
      <c r="J272" s="607" t="e">
        <v>#N/A</v>
      </c>
      <c r="K272" s="609" t="e">
        <v>#N/A</v>
      </c>
      <c r="M272" s="429">
        <v>122.52493974062378</v>
      </c>
      <c r="N272" s="303" t="e">
        <v>#N/A</v>
      </c>
      <c r="O272" s="744" t="e">
        <v>#N/A</v>
      </c>
      <c r="Y272" s="602"/>
    </row>
    <row r="273" spans="1:25">
      <c r="A273" s="608">
        <v>40338</v>
      </c>
      <c r="B273" s="607">
        <v>150</v>
      </c>
      <c r="C273" s="607">
        <v>120.18053811377862</v>
      </c>
      <c r="D273" s="607" t="e">
        <v>#N/A</v>
      </c>
      <c r="E273" s="607" t="e">
        <v>#N/A</v>
      </c>
      <c r="F273" s="607" t="e">
        <v>#N/A</v>
      </c>
      <c r="G273" s="607" t="e">
        <v>#N/A</v>
      </c>
      <c r="H273" s="607" t="e">
        <v>#N/A</v>
      </c>
      <c r="I273" s="607" t="e">
        <v>#N/A</v>
      </c>
      <c r="J273" s="607" t="e">
        <v>#N/A</v>
      </c>
      <c r="K273" s="609" t="e">
        <v>#N/A</v>
      </c>
      <c r="M273" s="429">
        <v>120.18053811377862</v>
      </c>
      <c r="N273" s="303" t="e">
        <v>#N/A</v>
      </c>
      <c r="O273" s="744" t="e">
        <v>#N/A</v>
      </c>
      <c r="Y273" s="602"/>
    </row>
    <row r="274" spans="1:25">
      <c r="A274" s="608">
        <v>40338</v>
      </c>
      <c r="B274" s="607">
        <v>150</v>
      </c>
      <c r="C274" s="607">
        <v>120.18053811377862</v>
      </c>
      <c r="D274" s="607" t="e">
        <v>#N/A</v>
      </c>
      <c r="E274" s="607" t="e">
        <v>#N/A</v>
      </c>
      <c r="F274" s="607" t="e">
        <v>#N/A</v>
      </c>
      <c r="G274" s="607" t="e">
        <v>#N/A</v>
      </c>
      <c r="H274" s="607" t="e">
        <v>#N/A</v>
      </c>
      <c r="I274" s="607" t="e">
        <v>#N/A</v>
      </c>
      <c r="J274" s="607" t="e">
        <v>#N/A</v>
      </c>
      <c r="K274" s="609" t="e">
        <v>#N/A</v>
      </c>
      <c r="M274" s="429">
        <v>120.18053811377862</v>
      </c>
      <c r="N274" s="303" t="e">
        <v>#N/A</v>
      </c>
      <c r="O274" s="744" t="e">
        <v>#N/A</v>
      </c>
      <c r="Y274" s="602"/>
    </row>
    <row r="275" spans="1:25">
      <c r="A275" s="608">
        <v>40338</v>
      </c>
      <c r="B275" s="607">
        <v>132</v>
      </c>
      <c r="C275" s="607">
        <v>122.52493974062378</v>
      </c>
      <c r="D275" s="607" t="e">
        <v>#N/A</v>
      </c>
      <c r="E275" s="607" t="e">
        <v>#N/A</v>
      </c>
      <c r="F275" s="607" t="e">
        <v>#N/A</v>
      </c>
      <c r="G275" s="607" t="e">
        <v>#N/A</v>
      </c>
      <c r="H275" s="607" t="e">
        <v>#N/A</v>
      </c>
      <c r="I275" s="607" t="e">
        <v>#N/A</v>
      </c>
      <c r="J275" s="607" t="e">
        <v>#N/A</v>
      </c>
      <c r="K275" s="609" t="e">
        <v>#N/A</v>
      </c>
      <c r="M275" s="429">
        <v>122.52493974062378</v>
      </c>
      <c r="N275" s="303" t="e">
        <v>#N/A</v>
      </c>
      <c r="O275" s="744" t="e">
        <v>#N/A</v>
      </c>
      <c r="Y275" s="602"/>
    </row>
    <row r="276" spans="1:25">
      <c r="A276" s="608">
        <v>40350</v>
      </c>
      <c r="B276" s="607">
        <v>81.599999999999994</v>
      </c>
      <c r="C276" s="607" t="e">
        <v>#N/A</v>
      </c>
      <c r="D276" s="607" t="e">
        <v>#N/A</v>
      </c>
      <c r="E276" s="607">
        <v>92.779375064336662</v>
      </c>
      <c r="F276" s="607" t="e">
        <v>#N/A</v>
      </c>
      <c r="G276" s="607" t="e">
        <v>#N/A</v>
      </c>
      <c r="H276" s="607" t="e">
        <v>#N/A</v>
      </c>
      <c r="I276" s="607" t="e">
        <v>#N/A</v>
      </c>
      <c r="J276" s="607" t="e">
        <v>#N/A</v>
      </c>
      <c r="K276" s="609" t="e">
        <v>#N/A</v>
      </c>
      <c r="M276" s="429" t="e">
        <v>#N/A</v>
      </c>
      <c r="N276" s="303">
        <v>92.779375064336662</v>
      </c>
      <c r="O276" s="744" t="e">
        <v>#N/A</v>
      </c>
      <c r="Y276" s="602"/>
    </row>
    <row r="277" spans="1:25">
      <c r="A277" s="608">
        <v>40359</v>
      </c>
      <c r="B277" s="607">
        <v>114</v>
      </c>
      <c r="C277" s="607" t="e">
        <v>#N/A</v>
      </c>
      <c r="D277" s="607" t="e">
        <v>#N/A</v>
      </c>
      <c r="E277" s="607">
        <v>57.299487605525094</v>
      </c>
      <c r="F277" s="607" t="e">
        <v>#N/A</v>
      </c>
      <c r="G277" s="607" t="e">
        <v>#N/A</v>
      </c>
      <c r="H277" s="607" t="e">
        <v>#N/A</v>
      </c>
      <c r="I277" s="607" t="e">
        <v>#N/A</v>
      </c>
      <c r="J277" s="607" t="e">
        <v>#N/A</v>
      </c>
      <c r="K277" s="609" t="e">
        <v>#N/A</v>
      </c>
      <c r="M277" s="429" t="e">
        <v>#N/A</v>
      </c>
      <c r="N277" s="303">
        <v>57.299487605525094</v>
      </c>
      <c r="O277" s="744" t="e">
        <v>#N/A</v>
      </c>
      <c r="Y277" s="602"/>
    </row>
    <row r="278" spans="1:25">
      <c r="A278" s="608">
        <v>40366</v>
      </c>
      <c r="B278" s="607">
        <v>78.2</v>
      </c>
      <c r="C278" s="607" t="e">
        <v>#N/A</v>
      </c>
      <c r="D278" s="607" t="e">
        <v>#N/A</v>
      </c>
      <c r="E278" s="607" t="e">
        <v>#N/A</v>
      </c>
      <c r="F278" s="607">
        <v>38.705952937374548</v>
      </c>
      <c r="G278" s="607" t="e">
        <v>#N/A</v>
      </c>
      <c r="H278" s="607" t="e">
        <v>#N/A</v>
      </c>
      <c r="I278" s="607" t="e">
        <v>#N/A</v>
      </c>
      <c r="J278" s="607" t="e">
        <v>#N/A</v>
      </c>
      <c r="K278" s="609" t="e">
        <v>#N/A</v>
      </c>
      <c r="M278" s="429" t="e">
        <v>#N/A</v>
      </c>
      <c r="N278" s="303">
        <v>38.705952937374548</v>
      </c>
      <c r="O278" s="744" t="e">
        <v>#N/A</v>
      </c>
      <c r="Y278" s="602"/>
    </row>
    <row r="279" spans="1:25">
      <c r="A279" s="608">
        <v>40368</v>
      </c>
      <c r="B279" s="607">
        <v>42.5</v>
      </c>
      <c r="C279" s="607" t="e">
        <v>#N/A</v>
      </c>
      <c r="D279" s="607" t="e">
        <v>#N/A</v>
      </c>
      <c r="E279" s="607">
        <v>57.38856250754133</v>
      </c>
      <c r="F279" s="607" t="e">
        <v>#N/A</v>
      </c>
      <c r="G279" s="607" t="e">
        <v>#N/A</v>
      </c>
      <c r="H279" s="607" t="e">
        <v>#N/A</v>
      </c>
      <c r="I279" s="607" t="e">
        <v>#N/A</v>
      </c>
      <c r="J279" s="607" t="e">
        <v>#N/A</v>
      </c>
      <c r="K279" s="609" t="e">
        <v>#N/A</v>
      </c>
      <c r="M279" s="429" t="e">
        <v>#N/A</v>
      </c>
      <c r="N279" s="303">
        <v>57.38856250754133</v>
      </c>
      <c r="O279" s="744" t="e">
        <v>#N/A</v>
      </c>
      <c r="Y279" s="602"/>
    </row>
    <row r="280" spans="1:25">
      <c r="A280" s="608">
        <v>40374</v>
      </c>
      <c r="B280" s="607">
        <v>99.2</v>
      </c>
      <c r="C280" s="607" t="e">
        <v>#N/A</v>
      </c>
      <c r="D280" s="607" t="e">
        <v>#N/A</v>
      </c>
      <c r="E280" s="607">
        <v>46.111471705826936</v>
      </c>
      <c r="F280" s="607" t="e">
        <v>#N/A</v>
      </c>
      <c r="G280" s="607" t="e">
        <v>#N/A</v>
      </c>
      <c r="H280" s="607" t="e">
        <v>#N/A</v>
      </c>
      <c r="I280" s="607" t="e">
        <v>#N/A</v>
      </c>
      <c r="J280" s="607" t="e">
        <v>#N/A</v>
      </c>
      <c r="K280" s="609" t="e">
        <v>#N/A</v>
      </c>
      <c r="M280" s="429" t="e">
        <v>#N/A</v>
      </c>
      <c r="N280" s="303">
        <v>46.111471705826936</v>
      </c>
      <c r="O280" s="744" t="e">
        <v>#N/A</v>
      </c>
      <c r="Y280" s="602"/>
    </row>
    <row r="281" spans="1:25">
      <c r="A281" s="608">
        <v>40380</v>
      </c>
      <c r="B281" s="607">
        <v>99.2</v>
      </c>
      <c r="C281" s="607" t="e">
        <v>#N/A</v>
      </c>
      <c r="D281" s="607">
        <v>82.406463681578899</v>
      </c>
      <c r="E281" s="607" t="e">
        <v>#N/A</v>
      </c>
      <c r="F281" s="607" t="e">
        <v>#N/A</v>
      </c>
      <c r="G281" s="607" t="e">
        <v>#N/A</v>
      </c>
      <c r="H281" s="607" t="e">
        <v>#N/A</v>
      </c>
      <c r="I281" s="607" t="e">
        <v>#N/A</v>
      </c>
      <c r="J281" s="607" t="e">
        <v>#N/A</v>
      </c>
      <c r="K281" s="609" t="e">
        <v>#N/A</v>
      </c>
      <c r="M281" s="429">
        <v>82.406463681578899</v>
      </c>
      <c r="N281" s="303" t="e">
        <v>#N/A</v>
      </c>
      <c r="O281" s="744" t="e">
        <v>#N/A</v>
      </c>
      <c r="Y281" s="602"/>
    </row>
    <row r="282" spans="1:25">
      <c r="A282" s="608">
        <v>40381</v>
      </c>
      <c r="B282" s="607">
        <v>102.5</v>
      </c>
      <c r="C282" s="607">
        <v>116.11602660256214</v>
      </c>
      <c r="D282" s="607" t="e">
        <v>#N/A</v>
      </c>
      <c r="E282" s="607" t="e">
        <v>#N/A</v>
      </c>
      <c r="F282" s="607" t="e">
        <v>#N/A</v>
      </c>
      <c r="G282" s="607" t="e">
        <v>#N/A</v>
      </c>
      <c r="H282" s="607" t="e">
        <v>#N/A</v>
      </c>
      <c r="I282" s="607" t="e">
        <v>#N/A</v>
      </c>
      <c r="J282" s="607" t="e">
        <v>#N/A</v>
      </c>
      <c r="K282" s="609" t="e">
        <v>#N/A</v>
      </c>
      <c r="M282" s="429">
        <v>116.11602660256214</v>
      </c>
      <c r="N282" s="303" t="e">
        <v>#N/A</v>
      </c>
      <c r="O282" s="744" t="e">
        <v>#N/A</v>
      </c>
      <c r="Y282" s="602"/>
    </row>
    <row r="283" spans="1:25">
      <c r="A283" s="608">
        <v>40400</v>
      </c>
      <c r="B283" s="607">
        <v>110.4</v>
      </c>
      <c r="C283" s="607" t="e">
        <v>#N/A</v>
      </c>
      <c r="D283" s="607" t="e">
        <v>#N/A</v>
      </c>
      <c r="E283" s="607">
        <v>92.536741983765111</v>
      </c>
      <c r="F283" s="607" t="e">
        <v>#N/A</v>
      </c>
      <c r="G283" s="607" t="e">
        <v>#N/A</v>
      </c>
      <c r="H283" s="607" t="e">
        <v>#N/A</v>
      </c>
      <c r="I283" s="607" t="e">
        <v>#N/A</v>
      </c>
      <c r="J283" s="607" t="e">
        <v>#N/A</v>
      </c>
      <c r="K283" s="609" t="e">
        <v>#N/A</v>
      </c>
      <c r="M283" s="429" t="e">
        <v>#N/A</v>
      </c>
      <c r="N283" s="303">
        <v>92.536741983765111</v>
      </c>
      <c r="O283" s="744" t="e">
        <v>#N/A</v>
      </c>
      <c r="Y283" s="602"/>
    </row>
    <row r="284" spans="1:25">
      <c r="A284" s="608">
        <v>40406</v>
      </c>
      <c r="B284" s="607">
        <v>199.8</v>
      </c>
      <c r="C284" s="607" t="e">
        <v>#N/A</v>
      </c>
      <c r="D284" s="607" t="e">
        <v>#N/A</v>
      </c>
      <c r="E284" s="607" t="e">
        <v>#N/A</v>
      </c>
      <c r="F284" s="607">
        <v>57.410270108349678</v>
      </c>
      <c r="G284" s="607" t="e">
        <v>#N/A</v>
      </c>
      <c r="H284" s="607" t="e">
        <v>#N/A</v>
      </c>
      <c r="I284" s="607" t="e">
        <v>#N/A</v>
      </c>
      <c r="J284" s="607" t="e">
        <v>#N/A</v>
      </c>
      <c r="K284" s="609" t="e">
        <v>#N/A</v>
      </c>
      <c r="M284" s="429" t="e">
        <v>#N/A</v>
      </c>
      <c r="N284" s="303">
        <v>57.410270108349678</v>
      </c>
      <c r="O284" s="744" t="e">
        <v>#N/A</v>
      </c>
      <c r="Y284" s="602"/>
    </row>
    <row r="285" spans="1:25">
      <c r="A285" s="608">
        <v>40410</v>
      </c>
      <c r="B285" s="607">
        <v>49</v>
      </c>
      <c r="C285" s="607">
        <v>127.77349874768892</v>
      </c>
      <c r="D285" s="607" t="e">
        <v>#N/A</v>
      </c>
      <c r="E285" s="607" t="e">
        <v>#N/A</v>
      </c>
      <c r="F285" s="607" t="e">
        <v>#N/A</v>
      </c>
      <c r="G285" s="607" t="e">
        <v>#N/A</v>
      </c>
      <c r="H285" s="607" t="e">
        <v>#N/A</v>
      </c>
      <c r="I285" s="607" t="e">
        <v>#N/A</v>
      </c>
      <c r="J285" s="607" t="e">
        <v>#N/A</v>
      </c>
      <c r="K285" s="609" t="e">
        <v>#N/A</v>
      </c>
      <c r="M285" s="429">
        <v>127.77349874768892</v>
      </c>
      <c r="N285" s="303" t="e">
        <v>#N/A</v>
      </c>
      <c r="O285" s="744" t="e">
        <v>#N/A</v>
      </c>
      <c r="Y285" s="602"/>
    </row>
    <row r="286" spans="1:25">
      <c r="A286" s="608">
        <v>40422</v>
      </c>
      <c r="B286" s="607">
        <v>79.2</v>
      </c>
      <c r="C286" s="607" t="e">
        <v>#N/A</v>
      </c>
      <c r="D286" s="607">
        <v>71.465216504911709</v>
      </c>
      <c r="E286" s="607" t="e">
        <v>#N/A</v>
      </c>
      <c r="F286" s="607" t="e">
        <v>#N/A</v>
      </c>
      <c r="G286" s="607" t="e">
        <v>#N/A</v>
      </c>
      <c r="H286" s="607" t="e">
        <v>#N/A</v>
      </c>
      <c r="I286" s="607" t="e">
        <v>#N/A</v>
      </c>
      <c r="J286" s="607" t="e">
        <v>#N/A</v>
      </c>
      <c r="K286" s="609" t="e">
        <v>#N/A</v>
      </c>
      <c r="M286" s="429">
        <v>71.465216504911709</v>
      </c>
      <c r="N286" s="303" t="e">
        <v>#N/A</v>
      </c>
      <c r="O286" s="744" t="e">
        <v>#N/A</v>
      </c>
      <c r="Y286" s="602"/>
    </row>
    <row r="287" spans="1:25">
      <c r="A287" s="608">
        <v>40429</v>
      </c>
      <c r="B287" s="607">
        <v>55.2</v>
      </c>
      <c r="C287" s="607" t="e">
        <v>#N/A</v>
      </c>
      <c r="D287" s="607" t="e">
        <v>#N/A</v>
      </c>
      <c r="E287" s="607" t="e">
        <v>#N/A</v>
      </c>
      <c r="F287" s="607" t="e">
        <v>#N/A</v>
      </c>
      <c r="G287" s="607" t="e">
        <v>#N/A</v>
      </c>
      <c r="H287" s="607">
        <v>83.631121049636917</v>
      </c>
      <c r="I287" s="607" t="e">
        <v>#N/A</v>
      </c>
      <c r="J287" s="607" t="e">
        <v>#N/A</v>
      </c>
      <c r="K287" s="609" t="e">
        <v>#N/A</v>
      </c>
      <c r="M287" s="429" t="e">
        <v>#N/A</v>
      </c>
      <c r="N287" s="303" t="e">
        <v>#N/A</v>
      </c>
      <c r="O287" s="744">
        <v>83.631121049636917</v>
      </c>
      <c r="Y287" s="602"/>
    </row>
    <row r="288" spans="1:25">
      <c r="A288" s="608">
        <v>40438</v>
      </c>
      <c r="B288" s="607">
        <v>148.80000000000001</v>
      </c>
      <c r="C288" s="607" t="e">
        <v>#N/A</v>
      </c>
      <c r="D288" s="607" t="e">
        <v>#N/A</v>
      </c>
      <c r="E288" s="607" t="e">
        <v>#N/A</v>
      </c>
      <c r="F288" s="607">
        <v>35.953297489585509</v>
      </c>
      <c r="G288" s="607" t="e">
        <v>#N/A</v>
      </c>
      <c r="H288" s="607" t="e">
        <v>#N/A</v>
      </c>
      <c r="I288" s="607" t="e">
        <v>#N/A</v>
      </c>
      <c r="J288" s="607" t="e">
        <v>#N/A</v>
      </c>
      <c r="K288" s="609" t="e">
        <v>#N/A</v>
      </c>
      <c r="M288" s="429" t="e">
        <v>#N/A</v>
      </c>
      <c r="N288" s="303">
        <v>35.953297489585509</v>
      </c>
      <c r="O288" s="744" t="e">
        <v>#N/A</v>
      </c>
      <c r="Y288" s="602"/>
    </row>
    <row r="289" spans="1:25">
      <c r="A289" s="608">
        <v>40443</v>
      </c>
      <c r="B289" s="607">
        <v>80</v>
      </c>
      <c r="C289" s="607" t="e">
        <v>#N/A</v>
      </c>
      <c r="D289" s="607" t="e">
        <v>#N/A</v>
      </c>
      <c r="E289" s="607" t="e">
        <v>#N/A</v>
      </c>
      <c r="F289" s="607">
        <v>44.895809867274615</v>
      </c>
      <c r="G289" s="607" t="e">
        <v>#N/A</v>
      </c>
      <c r="H289" s="607" t="e">
        <v>#N/A</v>
      </c>
      <c r="I289" s="607" t="e">
        <v>#N/A</v>
      </c>
      <c r="J289" s="607" t="e">
        <v>#N/A</v>
      </c>
      <c r="K289" s="609" t="e">
        <v>#N/A</v>
      </c>
      <c r="M289" s="429" t="e">
        <v>#N/A</v>
      </c>
      <c r="N289" s="303">
        <v>44.895809867274615</v>
      </c>
      <c r="O289" s="744" t="e">
        <v>#N/A</v>
      </c>
      <c r="Y289" s="602"/>
    </row>
    <row r="290" spans="1:25">
      <c r="A290" s="608">
        <v>40462</v>
      </c>
      <c r="B290" s="607">
        <v>49.8</v>
      </c>
      <c r="C290" s="607" t="e">
        <v>#N/A</v>
      </c>
      <c r="D290" s="607" t="e">
        <v>#N/A</v>
      </c>
      <c r="E290" s="607" t="e">
        <v>#N/A</v>
      </c>
      <c r="F290" s="607" t="e">
        <v>#N/A</v>
      </c>
      <c r="G290" s="607" t="e">
        <v>#N/A</v>
      </c>
      <c r="H290" s="607" t="e">
        <v>#N/A</v>
      </c>
      <c r="I290" s="607" t="e">
        <v>#N/A</v>
      </c>
      <c r="J290" s="607">
        <v>113.94941035458316</v>
      </c>
      <c r="K290" s="609" t="e">
        <v>#N/A</v>
      </c>
      <c r="M290" s="429" t="e">
        <v>#N/A</v>
      </c>
      <c r="N290" s="303" t="e">
        <v>#N/A</v>
      </c>
      <c r="O290" s="744">
        <v>113.94941035458316</v>
      </c>
      <c r="Y290" s="602"/>
    </row>
    <row r="291" spans="1:25">
      <c r="A291" s="608">
        <v>40469</v>
      </c>
      <c r="B291" s="607">
        <v>31.68</v>
      </c>
      <c r="C291" s="607" t="e">
        <v>#N/A</v>
      </c>
      <c r="D291" s="607" t="e">
        <v>#N/A</v>
      </c>
      <c r="E291" s="607" t="e">
        <v>#N/A</v>
      </c>
      <c r="F291" s="607" t="e">
        <v>#N/A</v>
      </c>
      <c r="G291" s="607" t="e">
        <v>#N/A</v>
      </c>
      <c r="H291" s="607" t="e">
        <v>#N/A</v>
      </c>
      <c r="I291" s="607" t="e">
        <v>#N/A</v>
      </c>
      <c r="J291" s="607">
        <v>113.09324457826661</v>
      </c>
      <c r="K291" s="609" t="e">
        <v>#N/A</v>
      </c>
      <c r="M291" s="429" t="e">
        <v>#N/A</v>
      </c>
      <c r="N291" s="303" t="e">
        <v>#N/A</v>
      </c>
      <c r="O291" s="744">
        <v>113.09324457826661</v>
      </c>
      <c r="Y291" s="602"/>
    </row>
    <row r="292" spans="1:25">
      <c r="A292" s="608">
        <v>40487</v>
      </c>
      <c r="B292" s="607">
        <v>161</v>
      </c>
      <c r="C292" s="607" t="e">
        <v>#N/A</v>
      </c>
      <c r="D292" s="607" t="e">
        <v>#N/A</v>
      </c>
      <c r="E292" s="607" t="e">
        <v>#N/A</v>
      </c>
      <c r="F292" s="607">
        <v>40.565686131616694</v>
      </c>
      <c r="G292" s="607" t="e">
        <v>#N/A</v>
      </c>
      <c r="H292" s="607" t="e">
        <v>#N/A</v>
      </c>
      <c r="I292" s="607" t="e">
        <v>#N/A</v>
      </c>
      <c r="J292" s="607" t="e">
        <v>#N/A</v>
      </c>
      <c r="K292" s="609" t="e">
        <v>#N/A</v>
      </c>
      <c r="M292" s="429" t="e">
        <v>#N/A</v>
      </c>
      <c r="N292" s="303">
        <v>40.565686131616694</v>
      </c>
      <c r="O292" s="744" t="e">
        <v>#N/A</v>
      </c>
      <c r="Y292" s="602"/>
    </row>
    <row r="293" spans="1:25">
      <c r="A293" s="608">
        <v>40494</v>
      </c>
      <c r="B293" s="607">
        <v>99</v>
      </c>
      <c r="C293" s="607" t="e">
        <v>#N/A</v>
      </c>
      <c r="D293" s="607" t="e">
        <v>#N/A</v>
      </c>
      <c r="E293" s="607" t="e">
        <v>#N/A</v>
      </c>
      <c r="F293" s="607" t="e">
        <v>#N/A</v>
      </c>
      <c r="G293" s="607" t="e">
        <v>#N/A</v>
      </c>
      <c r="H293" s="607">
        <v>67.000165743498997</v>
      </c>
      <c r="I293" s="607" t="e">
        <v>#N/A</v>
      </c>
      <c r="J293" s="607" t="e">
        <v>#N/A</v>
      </c>
      <c r="K293" s="609" t="e">
        <v>#N/A</v>
      </c>
      <c r="M293" s="429" t="e">
        <v>#N/A</v>
      </c>
      <c r="N293" s="303" t="e">
        <v>#N/A</v>
      </c>
      <c r="O293" s="744">
        <v>67.000165743498997</v>
      </c>
      <c r="Y293" s="602"/>
    </row>
    <row r="294" spans="1:25">
      <c r="A294" s="608">
        <v>40518</v>
      </c>
      <c r="B294" s="607">
        <v>201</v>
      </c>
      <c r="C294" s="607" t="e">
        <v>#N/A</v>
      </c>
      <c r="D294" s="607" t="e">
        <v>#N/A</v>
      </c>
      <c r="E294" s="607" t="e">
        <v>#N/A</v>
      </c>
      <c r="F294" s="607">
        <v>34.896993028465928</v>
      </c>
      <c r="G294" s="607" t="e">
        <v>#N/A</v>
      </c>
      <c r="H294" s="607" t="e">
        <v>#N/A</v>
      </c>
      <c r="I294" s="607" t="e">
        <v>#N/A</v>
      </c>
      <c r="J294" s="607" t="e">
        <v>#N/A</v>
      </c>
      <c r="K294" s="609" t="e">
        <v>#N/A</v>
      </c>
      <c r="M294" s="429" t="e">
        <v>#N/A</v>
      </c>
      <c r="N294" s="303">
        <v>34.896993028465928</v>
      </c>
      <c r="O294" s="744" t="e">
        <v>#N/A</v>
      </c>
      <c r="Y294" s="602"/>
    </row>
    <row r="295" spans="1:25">
      <c r="A295" s="608">
        <v>40521</v>
      </c>
      <c r="B295" s="607">
        <v>167.89999999999998</v>
      </c>
      <c r="C295" s="607" t="e">
        <v>#N/A</v>
      </c>
      <c r="D295" s="607" t="e">
        <v>#N/A</v>
      </c>
      <c r="E295" s="607" t="e">
        <v>#N/A</v>
      </c>
      <c r="F295" s="607">
        <v>29.336662873283966</v>
      </c>
      <c r="G295" s="607" t="e">
        <v>#N/A</v>
      </c>
      <c r="H295" s="607" t="e">
        <v>#N/A</v>
      </c>
      <c r="I295" s="607" t="e">
        <v>#N/A</v>
      </c>
      <c r="J295" s="607" t="e">
        <v>#N/A</v>
      </c>
      <c r="K295" s="609" t="e">
        <v>#N/A</v>
      </c>
      <c r="M295" s="429" t="e">
        <v>#N/A</v>
      </c>
      <c r="N295" s="303">
        <v>29.336662873283966</v>
      </c>
      <c r="O295" s="744" t="e">
        <v>#N/A</v>
      </c>
      <c r="Y295" s="602"/>
    </row>
    <row r="296" spans="1:25">
      <c r="A296" s="608">
        <v>40529</v>
      </c>
      <c r="B296" s="607">
        <v>78.2</v>
      </c>
      <c r="C296" s="607">
        <v>106.13620243392859</v>
      </c>
      <c r="D296" s="607" t="e">
        <v>#N/A</v>
      </c>
      <c r="E296" s="607" t="e">
        <v>#N/A</v>
      </c>
      <c r="F296" s="607" t="e">
        <v>#N/A</v>
      </c>
      <c r="G296" s="607" t="e">
        <v>#N/A</v>
      </c>
      <c r="H296" s="607" t="e">
        <v>#N/A</v>
      </c>
      <c r="I296" s="607" t="e">
        <v>#N/A</v>
      </c>
      <c r="J296" s="607" t="e">
        <v>#N/A</v>
      </c>
      <c r="K296" s="609" t="e">
        <v>#N/A</v>
      </c>
      <c r="M296" s="429">
        <v>106.13620243392859</v>
      </c>
      <c r="N296" s="303" t="e">
        <v>#N/A</v>
      </c>
      <c r="O296" s="744" t="e">
        <v>#N/A</v>
      </c>
      <c r="Y296" s="602"/>
    </row>
    <row r="297" spans="1:25">
      <c r="A297" s="608">
        <v>40529</v>
      </c>
      <c r="B297" s="607">
        <v>78.2</v>
      </c>
      <c r="C297" s="607">
        <v>99.686893443446621</v>
      </c>
      <c r="D297" s="607" t="e">
        <v>#N/A</v>
      </c>
      <c r="E297" s="607" t="e">
        <v>#N/A</v>
      </c>
      <c r="F297" s="607" t="e">
        <v>#N/A</v>
      </c>
      <c r="G297" s="607" t="e">
        <v>#N/A</v>
      </c>
      <c r="H297" s="607" t="e">
        <v>#N/A</v>
      </c>
      <c r="I297" s="607" t="e">
        <v>#N/A</v>
      </c>
      <c r="J297" s="607" t="e">
        <v>#N/A</v>
      </c>
      <c r="K297" s="609" t="e">
        <v>#N/A</v>
      </c>
      <c r="M297" s="429">
        <v>99.686893443446621</v>
      </c>
      <c r="N297" s="303" t="e">
        <v>#N/A</v>
      </c>
      <c r="O297" s="744" t="e">
        <v>#N/A</v>
      </c>
      <c r="Y297" s="602"/>
    </row>
    <row r="298" spans="1:25">
      <c r="A298" s="608">
        <v>40529</v>
      </c>
      <c r="B298" s="607">
        <v>50</v>
      </c>
      <c r="C298" s="607" t="e">
        <v>#N/A</v>
      </c>
      <c r="D298" s="607" t="e">
        <v>#N/A</v>
      </c>
      <c r="E298" s="607">
        <v>57.32659221737881</v>
      </c>
      <c r="F298" s="607" t="e">
        <v>#N/A</v>
      </c>
      <c r="G298" s="607" t="e">
        <v>#N/A</v>
      </c>
      <c r="H298" s="607" t="e">
        <v>#N/A</v>
      </c>
      <c r="I298" s="607" t="e">
        <v>#N/A</v>
      </c>
      <c r="J298" s="607" t="e">
        <v>#N/A</v>
      </c>
      <c r="K298" s="609" t="e">
        <v>#N/A</v>
      </c>
      <c r="M298" s="429" t="e">
        <v>#N/A</v>
      </c>
      <c r="N298" s="303">
        <v>57.32659221737881</v>
      </c>
      <c r="O298" s="744" t="e">
        <v>#N/A</v>
      </c>
      <c r="Y298" s="602"/>
    </row>
    <row r="299" spans="1:25">
      <c r="A299" s="608">
        <v>40529</v>
      </c>
      <c r="B299" s="607">
        <v>38.46</v>
      </c>
      <c r="C299" s="607" t="e">
        <v>#N/A</v>
      </c>
      <c r="D299" s="607" t="e">
        <v>#N/A</v>
      </c>
      <c r="E299" s="607" t="e">
        <v>#N/A</v>
      </c>
      <c r="F299" s="607" t="e">
        <v>#N/A</v>
      </c>
      <c r="G299" s="607" t="e">
        <v>#N/A</v>
      </c>
      <c r="H299" s="607" t="e">
        <v>#N/A</v>
      </c>
      <c r="I299" s="607" t="e">
        <v>#N/A</v>
      </c>
      <c r="J299" s="607">
        <v>54.101682083902233</v>
      </c>
      <c r="K299" s="609" t="e">
        <v>#N/A</v>
      </c>
      <c r="M299" s="429" t="e">
        <v>#N/A</v>
      </c>
      <c r="N299" s="303" t="e">
        <v>#N/A</v>
      </c>
      <c r="O299" s="744">
        <v>54.101682083902233</v>
      </c>
      <c r="Y299" s="602"/>
    </row>
    <row r="300" spans="1:25">
      <c r="A300" s="608">
        <v>40534</v>
      </c>
      <c r="B300" s="607">
        <v>27.3</v>
      </c>
      <c r="C300" s="607" t="e">
        <v>#N/A</v>
      </c>
      <c r="D300" s="607" t="e">
        <v>#N/A</v>
      </c>
      <c r="E300" s="607" t="e">
        <v>#N/A</v>
      </c>
      <c r="F300" s="607">
        <v>45.566907158952453</v>
      </c>
      <c r="G300" s="607" t="e">
        <v>#N/A</v>
      </c>
      <c r="H300" s="607" t="e">
        <v>#N/A</v>
      </c>
      <c r="I300" s="607" t="e">
        <v>#N/A</v>
      </c>
      <c r="J300" s="607" t="e">
        <v>#N/A</v>
      </c>
      <c r="K300" s="609" t="e">
        <v>#N/A</v>
      </c>
      <c r="M300" s="429" t="e">
        <v>#N/A</v>
      </c>
      <c r="N300" s="303">
        <v>45.566907158952453</v>
      </c>
      <c r="O300" s="744" t="e">
        <v>#N/A</v>
      </c>
      <c r="Y300" s="602"/>
    </row>
    <row r="301" spans="1:25">
      <c r="A301" s="608">
        <v>40535</v>
      </c>
      <c r="B301" s="607">
        <v>48</v>
      </c>
      <c r="C301" s="607" t="e">
        <v>#N/A</v>
      </c>
      <c r="D301" s="607" t="e">
        <v>#N/A</v>
      </c>
      <c r="E301" s="607" t="e">
        <v>#N/A</v>
      </c>
      <c r="F301" s="607" t="e">
        <v>#N/A</v>
      </c>
      <c r="G301" s="607" t="e">
        <v>#N/A</v>
      </c>
      <c r="H301" s="607" t="e">
        <v>#N/A</v>
      </c>
      <c r="I301" s="607" t="e">
        <v>#N/A</v>
      </c>
      <c r="J301" s="607">
        <v>56.116783720329224</v>
      </c>
      <c r="K301" s="609" t="e">
        <v>#N/A</v>
      </c>
      <c r="M301" s="429" t="e">
        <v>#N/A</v>
      </c>
      <c r="N301" s="303" t="e">
        <v>#N/A</v>
      </c>
      <c r="O301" s="744">
        <v>56.116783720329224</v>
      </c>
      <c r="Y301" s="602"/>
    </row>
    <row r="302" spans="1:25">
      <c r="A302" s="608">
        <v>40535</v>
      </c>
      <c r="B302" s="607">
        <v>34.200000000000003</v>
      </c>
      <c r="C302" s="607" t="e">
        <v>#N/A</v>
      </c>
      <c r="D302" s="607" t="e">
        <v>#N/A</v>
      </c>
      <c r="E302" s="607" t="e">
        <v>#N/A</v>
      </c>
      <c r="F302" s="607" t="e">
        <v>#N/A</v>
      </c>
      <c r="G302" s="607" t="e">
        <v>#N/A</v>
      </c>
      <c r="H302" s="607" t="e">
        <v>#N/A</v>
      </c>
      <c r="I302" s="607" t="e">
        <v>#N/A</v>
      </c>
      <c r="J302" s="607">
        <v>74.704492593067769</v>
      </c>
      <c r="K302" s="609" t="e">
        <v>#N/A</v>
      </c>
      <c r="M302" s="429" t="e">
        <v>#N/A</v>
      </c>
      <c r="N302" s="303" t="e">
        <v>#N/A</v>
      </c>
      <c r="O302" s="744">
        <v>74.704492593067769</v>
      </c>
      <c r="Y302" s="602"/>
    </row>
    <row r="303" spans="1:25">
      <c r="A303" s="608">
        <v>40535</v>
      </c>
      <c r="B303" s="607">
        <v>28.5</v>
      </c>
      <c r="C303" s="607" t="e">
        <v>#N/A</v>
      </c>
      <c r="D303" s="607" t="e">
        <v>#N/A</v>
      </c>
      <c r="E303" s="607" t="e">
        <v>#N/A</v>
      </c>
      <c r="F303" s="607" t="e">
        <v>#N/A</v>
      </c>
      <c r="G303" s="607" t="e">
        <v>#N/A</v>
      </c>
      <c r="H303" s="607" t="e">
        <v>#N/A</v>
      </c>
      <c r="I303" s="607" t="e">
        <v>#N/A</v>
      </c>
      <c r="J303" s="607">
        <v>68.063372000554864</v>
      </c>
      <c r="K303" s="609" t="e">
        <v>#N/A</v>
      </c>
      <c r="M303" s="429" t="e">
        <v>#N/A</v>
      </c>
      <c r="N303" s="303" t="e">
        <v>#N/A</v>
      </c>
      <c r="O303" s="744">
        <v>68.063372000554864</v>
      </c>
      <c r="Y303" s="602"/>
    </row>
    <row r="304" spans="1:25">
      <c r="A304" s="608">
        <v>40575</v>
      </c>
      <c r="B304" s="607">
        <v>257.60000000000002</v>
      </c>
      <c r="C304" s="607">
        <v>104.94700825293862</v>
      </c>
      <c r="D304" s="607" t="e">
        <v>#N/A</v>
      </c>
      <c r="E304" s="607" t="e">
        <v>#N/A</v>
      </c>
      <c r="F304" s="607" t="e">
        <v>#N/A</v>
      </c>
      <c r="G304" s="607" t="e">
        <v>#N/A</v>
      </c>
      <c r="H304" s="607" t="e">
        <v>#N/A</v>
      </c>
      <c r="I304" s="607" t="e">
        <v>#N/A</v>
      </c>
      <c r="J304" s="607" t="e">
        <v>#N/A</v>
      </c>
      <c r="K304" s="609" t="e">
        <v>#N/A</v>
      </c>
      <c r="M304" s="429">
        <v>104.94700825293862</v>
      </c>
      <c r="N304" s="303" t="e">
        <v>#N/A</v>
      </c>
      <c r="O304" s="744" t="e">
        <v>#N/A</v>
      </c>
      <c r="Y304" s="602"/>
    </row>
    <row r="305" spans="1:25">
      <c r="A305" s="608">
        <v>40612</v>
      </c>
      <c r="B305" s="607">
        <v>100</v>
      </c>
      <c r="C305" s="607" t="e">
        <v>#N/A</v>
      </c>
      <c r="D305" s="607" t="e">
        <v>#N/A</v>
      </c>
      <c r="E305" s="607" t="e">
        <v>#N/A</v>
      </c>
      <c r="F305" s="607" t="e">
        <v>#N/A</v>
      </c>
      <c r="G305" s="607" t="e">
        <v>#N/A</v>
      </c>
      <c r="H305" s="607">
        <v>66.424771000799396</v>
      </c>
      <c r="I305" s="607" t="e">
        <v>#N/A</v>
      </c>
      <c r="J305" s="607" t="e">
        <v>#N/A</v>
      </c>
      <c r="K305" s="609" t="e">
        <v>#N/A</v>
      </c>
      <c r="M305" s="429" t="e">
        <v>#N/A</v>
      </c>
      <c r="N305" s="303" t="e">
        <v>#N/A</v>
      </c>
      <c r="O305" s="744">
        <v>66.424771000799396</v>
      </c>
      <c r="Y305" s="602"/>
    </row>
    <row r="306" spans="1:25">
      <c r="A306" s="608">
        <v>40639</v>
      </c>
      <c r="B306" s="607">
        <v>155.1</v>
      </c>
      <c r="C306" s="607">
        <v>101.51667540489723</v>
      </c>
      <c r="D306" s="607" t="e">
        <v>#N/A</v>
      </c>
      <c r="E306" s="607" t="e">
        <v>#N/A</v>
      </c>
      <c r="F306" s="607" t="e">
        <v>#N/A</v>
      </c>
      <c r="G306" s="607" t="e">
        <v>#N/A</v>
      </c>
      <c r="H306" s="607" t="e">
        <v>#N/A</v>
      </c>
      <c r="I306" s="607" t="e">
        <v>#N/A</v>
      </c>
      <c r="J306" s="607" t="e">
        <v>#N/A</v>
      </c>
      <c r="K306" s="609" t="e">
        <v>#N/A</v>
      </c>
      <c r="M306" s="429">
        <v>101.51667540489723</v>
      </c>
      <c r="N306" s="303" t="e">
        <v>#N/A</v>
      </c>
      <c r="O306" s="744" t="e">
        <v>#N/A</v>
      </c>
      <c r="Y306" s="602"/>
    </row>
    <row r="307" spans="1:25">
      <c r="A307" s="608">
        <v>40653</v>
      </c>
      <c r="B307" s="607">
        <v>100.8</v>
      </c>
      <c r="C307" s="607" t="e">
        <v>#N/A</v>
      </c>
      <c r="D307" s="607" t="e">
        <v>#N/A</v>
      </c>
      <c r="E307" s="607" t="e">
        <v>#N/A</v>
      </c>
      <c r="F307" s="607">
        <v>34.055190858000728</v>
      </c>
      <c r="G307" s="607" t="e">
        <v>#N/A</v>
      </c>
      <c r="H307" s="607" t="e">
        <v>#N/A</v>
      </c>
      <c r="I307" s="607" t="e">
        <v>#N/A</v>
      </c>
      <c r="J307" s="607" t="e">
        <v>#N/A</v>
      </c>
      <c r="K307" s="609" t="e">
        <v>#N/A</v>
      </c>
      <c r="M307" s="429" t="e">
        <v>#N/A</v>
      </c>
      <c r="N307" s="303">
        <v>34.055190858000728</v>
      </c>
      <c r="O307" s="744" t="e">
        <v>#N/A</v>
      </c>
      <c r="Y307" s="602"/>
    </row>
    <row r="308" spans="1:25">
      <c r="A308" s="608">
        <v>40668</v>
      </c>
      <c r="B308" s="607">
        <v>165.6</v>
      </c>
      <c r="C308" s="607" t="e">
        <v>#N/A</v>
      </c>
      <c r="D308" s="607" t="e">
        <v>#N/A</v>
      </c>
      <c r="E308" s="607" t="e">
        <v>#N/A</v>
      </c>
      <c r="F308" s="607">
        <v>64.736450835415084</v>
      </c>
      <c r="G308" s="607" t="e">
        <v>#N/A</v>
      </c>
      <c r="H308" s="607" t="e">
        <v>#N/A</v>
      </c>
      <c r="I308" s="607" t="e">
        <v>#N/A</v>
      </c>
      <c r="J308" s="607" t="e">
        <v>#N/A</v>
      </c>
      <c r="K308" s="609" t="e">
        <v>#N/A</v>
      </c>
      <c r="M308" s="429" t="e">
        <v>#N/A</v>
      </c>
      <c r="N308" s="303">
        <v>64.736450835415084</v>
      </c>
      <c r="O308" s="744" t="e">
        <v>#N/A</v>
      </c>
      <c r="Y308" s="602"/>
    </row>
    <row r="309" spans="1:25">
      <c r="A309" s="608">
        <v>40669</v>
      </c>
      <c r="B309" s="607">
        <v>131.1</v>
      </c>
      <c r="C309" s="607" t="e">
        <v>#N/A</v>
      </c>
      <c r="D309" s="607" t="e">
        <v>#N/A</v>
      </c>
      <c r="E309" s="607" t="e">
        <v>#N/A</v>
      </c>
      <c r="F309" s="607">
        <v>31.86889917399208</v>
      </c>
      <c r="G309" s="607" t="e">
        <v>#N/A</v>
      </c>
      <c r="H309" s="607" t="e">
        <v>#N/A</v>
      </c>
      <c r="I309" s="607" t="e">
        <v>#N/A</v>
      </c>
      <c r="J309" s="607" t="e">
        <v>#N/A</v>
      </c>
      <c r="K309" s="609" t="e">
        <v>#N/A</v>
      </c>
      <c r="M309" s="429" t="e">
        <v>#N/A</v>
      </c>
      <c r="N309" s="303">
        <v>31.86889917399208</v>
      </c>
      <c r="O309" s="744" t="e">
        <v>#N/A</v>
      </c>
      <c r="Y309" s="602"/>
    </row>
    <row r="310" spans="1:25">
      <c r="A310" s="608">
        <v>40676</v>
      </c>
      <c r="B310" s="607">
        <v>214.4</v>
      </c>
      <c r="C310" s="607" t="e">
        <v>#N/A</v>
      </c>
      <c r="D310" s="607" t="e">
        <v>#N/A</v>
      </c>
      <c r="E310" s="607">
        <v>70.33016409721202</v>
      </c>
      <c r="F310" s="607" t="e">
        <v>#N/A</v>
      </c>
      <c r="G310" s="607" t="e">
        <v>#N/A</v>
      </c>
      <c r="H310" s="607" t="e">
        <v>#N/A</v>
      </c>
      <c r="I310" s="607" t="e">
        <v>#N/A</v>
      </c>
      <c r="J310" s="607" t="e">
        <v>#N/A</v>
      </c>
      <c r="K310" s="609" t="e">
        <v>#N/A</v>
      </c>
      <c r="M310" s="429" t="e">
        <v>#N/A</v>
      </c>
      <c r="N310" s="303">
        <v>70.33016409721202</v>
      </c>
      <c r="O310" s="744" t="e">
        <v>#N/A</v>
      </c>
      <c r="Y310" s="602"/>
    </row>
    <row r="311" spans="1:25">
      <c r="A311" s="608">
        <v>40679</v>
      </c>
      <c r="B311" s="607">
        <v>150.36000000000001</v>
      </c>
      <c r="C311" s="607" t="e">
        <v>#N/A</v>
      </c>
      <c r="D311" s="607" t="e">
        <v>#N/A</v>
      </c>
      <c r="E311" s="607" t="e">
        <v>#N/A</v>
      </c>
      <c r="F311" s="607" t="e">
        <v>#N/A</v>
      </c>
      <c r="G311" s="607" t="e">
        <v>#N/A</v>
      </c>
      <c r="H311" s="607" t="e">
        <v>#N/A</v>
      </c>
      <c r="I311" s="607" t="e">
        <v>#N/A</v>
      </c>
      <c r="J311" s="607" t="e">
        <v>#N/A</v>
      </c>
      <c r="K311" s="609">
        <v>30.735594317875503</v>
      </c>
      <c r="M311" s="429" t="e">
        <v>#N/A</v>
      </c>
      <c r="N311" s="303" t="e">
        <v>#N/A</v>
      </c>
      <c r="O311" s="744">
        <v>30.735594317875503</v>
      </c>
      <c r="Y311" s="602"/>
    </row>
    <row r="312" spans="1:25">
      <c r="A312" s="608">
        <v>40679</v>
      </c>
      <c r="B312" s="607">
        <v>108</v>
      </c>
      <c r="C312" s="607" t="e">
        <v>#N/A</v>
      </c>
      <c r="D312" s="607" t="e">
        <v>#N/A</v>
      </c>
      <c r="E312" s="607" t="e">
        <v>#N/A</v>
      </c>
      <c r="F312" s="607">
        <v>21.990771670089622</v>
      </c>
      <c r="G312" s="607" t="e">
        <v>#N/A</v>
      </c>
      <c r="H312" s="607" t="e">
        <v>#N/A</v>
      </c>
      <c r="I312" s="607" t="e">
        <v>#N/A</v>
      </c>
      <c r="J312" s="607" t="e">
        <v>#N/A</v>
      </c>
      <c r="K312" s="609" t="e">
        <v>#N/A</v>
      </c>
      <c r="M312" s="429" t="e">
        <v>#N/A</v>
      </c>
      <c r="N312" s="303">
        <v>21.990771670089622</v>
      </c>
      <c r="O312" s="744" t="e">
        <v>#N/A</v>
      </c>
      <c r="Y312" s="602"/>
    </row>
    <row r="313" spans="1:25">
      <c r="A313" s="608">
        <v>40683</v>
      </c>
      <c r="B313" s="607">
        <v>115</v>
      </c>
      <c r="C313" s="607" t="e">
        <v>#N/A</v>
      </c>
      <c r="D313" s="607" t="e">
        <v>#N/A</v>
      </c>
      <c r="E313" s="607" t="e">
        <v>#N/A</v>
      </c>
      <c r="F313" s="607" t="e">
        <v>#N/A</v>
      </c>
      <c r="G313" s="607" t="e">
        <v>#N/A</v>
      </c>
      <c r="H313" s="607">
        <v>53.870150559099585</v>
      </c>
      <c r="I313" s="607" t="e">
        <v>#N/A</v>
      </c>
      <c r="J313" s="607" t="e">
        <v>#N/A</v>
      </c>
      <c r="K313" s="609" t="e">
        <v>#N/A</v>
      </c>
      <c r="M313" s="429" t="e">
        <v>#N/A</v>
      </c>
      <c r="N313" s="303" t="e">
        <v>#N/A</v>
      </c>
      <c r="O313" s="744">
        <v>53.870150559099585</v>
      </c>
      <c r="Y313" s="602"/>
    </row>
    <row r="314" spans="1:25">
      <c r="A314" s="608">
        <v>40701</v>
      </c>
      <c r="B314" s="607">
        <v>202</v>
      </c>
      <c r="C314" s="607" t="e">
        <v>#N/A</v>
      </c>
      <c r="D314" s="607" t="e">
        <v>#N/A</v>
      </c>
      <c r="E314" s="607" t="e">
        <v>#N/A</v>
      </c>
      <c r="F314" s="607">
        <v>37.717280529399289</v>
      </c>
      <c r="G314" s="607" t="e">
        <v>#N/A</v>
      </c>
      <c r="H314" s="607" t="e">
        <v>#N/A</v>
      </c>
      <c r="I314" s="607" t="e">
        <v>#N/A</v>
      </c>
      <c r="J314" s="607" t="e">
        <v>#N/A</v>
      </c>
      <c r="K314" s="609" t="e">
        <v>#N/A</v>
      </c>
      <c r="M314" s="429" t="e">
        <v>#N/A</v>
      </c>
      <c r="N314" s="303">
        <v>37.717280529399289</v>
      </c>
      <c r="O314" s="744" t="e">
        <v>#N/A</v>
      </c>
      <c r="Y314" s="602"/>
    </row>
    <row r="315" spans="1:25">
      <c r="A315" s="608">
        <v>40715</v>
      </c>
      <c r="B315" s="607">
        <v>40</v>
      </c>
      <c r="C315" s="607" t="e">
        <v>#N/A</v>
      </c>
      <c r="D315" s="607" t="e">
        <v>#N/A</v>
      </c>
      <c r="E315" s="607">
        <v>48.168516891188219</v>
      </c>
      <c r="F315" s="607" t="e">
        <v>#N/A</v>
      </c>
      <c r="G315" s="607" t="e">
        <v>#N/A</v>
      </c>
      <c r="H315" s="607" t="e">
        <v>#N/A</v>
      </c>
      <c r="I315" s="607" t="e">
        <v>#N/A</v>
      </c>
      <c r="J315" s="607" t="e">
        <v>#N/A</v>
      </c>
      <c r="K315" s="609" t="e">
        <v>#N/A</v>
      </c>
      <c r="M315" s="429" t="e">
        <v>#N/A</v>
      </c>
      <c r="N315" s="303">
        <v>48.168516891188219</v>
      </c>
      <c r="O315" s="744" t="e">
        <v>#N/A</v>
      </c>
      <c r="Y315" s="602"/>
    </row>
    <row r="316" spans="1:25">
      <c r="A316" s="608">
        <v>40721</v>
      </c>
      <c r="B316" s="607">
        <v>200</v>
      </c>
      <c r="C316" s="607" t="e">
        <v>#N/A</v>
      </c>
      <c r="D316" s="607">
        <v>34.104239399944689</v>
      </c>
      <c r="E316" s="607" t="e">
        <v>#N/A</v>
      </c>
      <c r="F316" s="607" t="e">
        <v>#N/A</v>
      </c>
      <c r="G316" s="607" t="e">
        <v>#N/A</v>
      </c>
      <c r="H316" s="607" t="e">
        <v>#N/A</v>
      </c>
      <c r="I316" s="607" t="e">
        <v>#N/A</v>
      </c>
      <c r="J316" s="607" t="e">
        <v>#N/A</v>
      </c>
      <c r="K316" s="609" t="e">
        <v>#N/A</v>
      </c>
      <c r="M316" s="429">
        <v>34.104239399944689</v>
      </c>
      <c r="N316" s="303" t="e">
        <v>#N/A</v>
      </c>
      <c r="O316" s="744" t="e">
        <v>#N/A</v>
      </c>
      <c r="Y316" s="602"/>
    </row>
    <row r="317" spans="1:25">
      <c r="A317" s="608">
        <v>40722</v>
      </c>
      <c r="B317" s="607">
        <v>104.4</v>
      </c>
      <c r="C317" s="607" t="e">
        <v>#N/A</v>
      </c>
      <c r="D317" s="607">
        <v>62.453435489433673</v>
      </c>
      <c r="E317" s="607" t="e">
        <v>#N/A</v>
      </c>
      <c r="F317" s="607" t="e">
        <v>#N/A</v>
      </c>
      <c r="G317" s="607" t="e">
        <v>#N/A</v>
      </c>
      <c r="H317" s="607" t="e">
        <v>#N/A</v>
      </c>
      <c r="I317" s="607" t="e">
        <v>#N/A</v>
      </c>
      <c r="J317" s="607" t="e">
        <v>#N/A</v>
      </c>
      <c r="K317" s="609" t="e">
        <v>#N/A</v>
      </c>
      <c r="M317" s="429">
        <v>62.453435489433673</v>
      </c>
      <c r="N317" s="303" t="e">
        <v>#N/A</v>
      </c>
      <c r="O317" s="744" t="e">
        <v>#N/A</v>
      </c>
      <c r="Y317" s="602"/>
    </row>
    <row r="318" spans="1:25">
      <c r="A318" s="608">
        <v>40723</v>
      </c>
      <c r="B318" s="607">
        <v>20</v>
      </c>
      <c r="C318" s="607" t="e">
        <v>#N/A</v>
      </c>
      <c r="D318" s="607" t="e">
        <v>#N/A</v>
      </c>
      <c r="E318" s="607">
        <v>79.723073466534032</v>
      </c>
      <c r="F318" s="607" t="e">
        <v>#N/A</v>
      </c>
      <c r="G318" s="607" t="e">
        <v>#N/A</v>
      </c>
      <c r="H318" s="607" t="e">
        <v>#N/A</v>
      </c>
      <c r="I318" s="607" t="e">
        <v>#N/A</v>
      </c>
      <c r="J318" s="607" t="e">
        <v>#N/A</v>
      </c>
      <c r="K318" s="609" t="e">
        <v>#N/A</v>
      </c>
      <c r="M318" s="429" t="e">
        <v>#N/A</v>
      </c>
      <c r="N318" s="303">
        <v>79.723073466534032</v>
      </c>
      <c r="O318" s="744" t="e">
        <v>#N/A</v>
      </c>
      <c r="Y318" s="602"/>
    </row>
    <row r="319" spans="1:25">
      <c r="A319" s="608">
        <v>40730</v>
      </c>
      <c r="B319" s="607">
        <v>199.92</v>
      </c>
      <c r="C319" s="607" t="e">
        <v>#N/A</v>
      </c>
      <c r="D319" s="607" t="e">
        <v>#N/A</v>
      </c>
      <c r="E319" s="607">
        <v>41.35820448678151</v>
      </c>
      <c r="F319" s="607" t="e">
        <v>#N/A</v>
      </c>
      <c r="G319" s="607" t="e">
        <v>#N/A</v>
      </c>
      <c r="H319" s="607" t="e">
        <v>#N/A</v>
      </c>
      <c r="I319" s="607" t="e">
        <v>#N/A</v>
      </c>
      <c r="J319" s="607" t="e">
        <v>#N/A</v>
      </c>
      <c r="K319" s="609" t="e">
        <v>#N/A</v>
      </c>
      <c r="M319" s="429" t="e">
        <v>#N/A</v>
      </c>
      <c r="N319" s="303">
        <v>41.35820448678151</v>
      </c>
      <c r="O319" s="744" t="e">
        <v>#N/A</v>
      </c>
      <c r="Y319" s="602"/>
    </row>
    <row r="320" spans="1:25">
      <c r="A320" s="608">
        <v>40739</v>
      </c>
      <c r="B320" s="607">
        <v>162</v>
      </c>
      <c r="C320" s="607">
        <v>83.79224600054981</v>
      </c>
      <c r="D320" s="607" t="e">
        <v>#N/A</v>
      </c>
      <c r="E320" s="607" t="e">
        <v>#N/A</v>
      </c>
      <c r="F320" s="607" t="e">
        <v>#N/A</v>
      </c>
      <c r="G320" s="607" t="e">
        <v>#N/A</v>
      </c>
      <c r="H320" s="607" t="e">
        <v>#N/A</v>
      </c>
      <c r="I320" s="607" t="e">
        <v>#N/A</v>
      </c>
      <c r="J320" s="607" t="e">
        <v>#N/A</v>
      </c>
      <c r="K320" s="609" t="e">
        <v>#N/A</v>
      </c>
      <c r="M320" s="429">
        <v>83.79224600054981</v>
      </c>
      <c r="N320" s="303" t="e">
        <v>#N/A</v>
      </c>
      <c r="O320" s="744" t="e">
        <v>#N/A</v>
      </c>
      <c r="Y320" s="602"/>
    </row>
    <row r="321" spans="1:25">
      <c r="A321" s="608">
        <v>40752</v>
      </c>
      <c r="B321" s="607">
        <v>102.5</v>
      </c>
      <c r="C321" s="607">
        <v>86.201650870089182</v>
      </c>
      <c r="D321" s="607" t="e">
        <v>#N/A</v>
      </c>
      <c r="E321" s="607" t="e">
        <v>#N/A</v>
      </c>
      <c r="F321" s="607" t="e">
        <v>#N/A</v>
      </c>
      <c r="G321" s="607" t="e">
        <v>#N/A</v>
      </c>
      <c r="H321" s="607" t="e">
        <v>#N/A</v>
      </c>
      <c r="I321" s="607" t="e">
        <v>#N/A</v>
      </c>
      <c r="J321" s="607" t="e">
        <v>#N/A</v>
      </c>
      <c r="K321" s="609" t="e">
        <v>#N/A</v>
      </c>
      <c r="M321" s="429">
        <v>86.201650870089182</v>
      </c>
      <c r="N321" s="303" t="e">
        <v>#N/A</v>
      </c>
      <c r="O321" s="744" t="e">
        <v>#N/A</v>
      </c>
      <c r="Y321" s="602"/>
    </row>
    <row r="322" spans="1:25">
      <c r="A322" s="608">
        <v>40758</v>
      </c>
      <c r="B322" s="607">
        <v>120</v>
      </c>
      <c r="C322" s="607" t="e">
        <v>#N/A</v>
      </c>
      <c r="D322" s="607" t="e">
        <v>#N/A</v>
      </c>
      <c r="E322" s="607">
        <v>59.869769470009743</v>
      </c>
      <c r="F322" s="607" t="e">
        <v>#N/A</v>
      </c>
      <c r="G322" s="607" t="e">
        <v>#N/A</v>
      </c>
      <c r="H322" s="607" t="e">
        <v>#N/A</v>
      </c>
      <c r="I322" s="607" t="e">
        <v>#N/A</v>
      </c>
      <c r="J322" s="607" t="e">
        <v>#N/A</v>
      </c>
      <c r="K322" s="609" t="e">
        <v>#N/A</v>
      </c>
      <c r="M322" s="429" t="e">
        <v>#N/A</v>
      </c>
      <c r="N322" s="303">
        <v>59.869769470009743</v>
      </c>
      <c r="O322" s="744" t="e">
        <v>#N/A</v>
      </c>
      <c r="Y322" s="602"/>
    </row>
    <row r="323" spans="1:25">
      <c r="A323" s="608">
        <v>40763</v>
      </c>
      <c r="B323" s="607">
        <v>42</v>
      </c>
      <c r="C323" s="607" t="e">
        <v>#N/A</v>
      </c>
      <c r="D323" s="607" t="e">
        <v>#N/A</v>
      </c>
      <c r="E323" s="607" t="e">
        <v>#N/A</v>
      </c>
      <c r="F323" s="607">
        <v>47.126655333470708</v>
      </c>
      <c r="G323" s="607" t="e">
        <v>#N/A</v>
      </c>
      <c r="H323" s="607" t="e">
        <v>#N/A</v>
      </c>
      <c r="I323" s="607" t="e">
        <v>#N/A</v>
      </c>
      <c r="J323" s="607" t="e">
        <v>#N/A</v>
      </c>
      <c r="K323" s="609" t="e">
        <v>#N/A</v>
      </c>
      <c r="M323" s="429" t="e">
        <v>#N/A</v>
      </c>
      <c r="N323" s="303">
        <v>47.126655333470708</v>
      </c>
      <c r="O323" s="744" t="e">
        <v>#N/A</v>
      </c>
      <c r="Y323" s="602"/>
    </row>
    <row r="324" spans="1:25">
      <c r="A324" s="608">
        <v>40770</v>
      </c>
      <c r="B324" s="607">
        <v>200</v>
      </c>
      <c r="C324" s="607" t="e">
        <v>#N/A</v>
      </c>
      <c r="D324" s="607">
        <v>34.454593767026054</v>
      </c>
      <c r="E324" s="607" t="e">
        <v>#N/A</v>
      </c>
      <c r="F324" s="607" t="e">
        <v>#N/A</v>
      </c>
      <c r="G324" s="607" t="e">
        <v>#N/A</v>
      </c>
      <c r="H324" s="607" t="e">
        <v>#N/A</v>
      </c>
      <c r="I324" s="607" t="e">
        <v>#N/A</v>
      </c>
      <c r="J324" s="607" t="e">
        <v>#N/A</v>
      </c>
      <c r="K324" s="609" t="e">
        <v>#N/A</v>
      </c>
      <c r="M324" s="429">
        <v>34.454593767026054</v>
      </c>
      <c r="N324" s="303" t="e">
        <v>#N/A</v>
      </c>
      <c r="O324" s="744" t="e">
        <v>#N/A</v>
      </c>
      <c r="Y324" s="602"/>
    </row>
    <row r="325" spans="1:25">
      <c r="A325" s="608">
        <v>40772</v>
      </c>
      <c r="B325" s="607">
        <v>50</v>
      </c>
      <c r="C325" s="607" t="e">
        <v>#N/A</v>
      </c>
      <c r="D325" s="607" t="e">
        <v>#N/A</v>
      </c>
      <c r="E325" s="607">
        <v>42.93193584764699</v>
      </c>
      <c r="F325" s="607" t="e">
        <v>#N/A</v>
      </c>
      <c r="G325" s="607" t="e">
        <v>#N/A</v>
      </c>
      <c r="H325" s="607" t="e">
        <v>#N/A</v>
      </c>
      <c r="I325" s="607" t="e">
        <v>#N/A</v>
      </c>
      <c r="J325" s="607" t="e">
        <v>#N/A</v>
      </c>
      <c r="K325" s="609" t="e">
        <v>#N/A</v>
      </c>
      <c r="M325" s="429" t="e">
        <v>#N/A</v>
      </c>
      <c r="N325" s="303">
        <v>42.93193584764699</v>
      </c>
      <c r="O325" s="744" t="e">
        <v>#N/A</v>
      </c>
      <c r="Y325" s="602"/>
    </row>
    <row r="326" spans="1:25">
      <c r="A326" s="608">
        <v>40772</v>
      </c>
      <c r="B326" s="607">
        <v>37.5</v>
      </c>
      <c r="C326" s="607" t="e">
        <v>#N/A</v>
      </c>
      <c r="D326" s="607" t="e">
        <v>#N/A</v>
      </c>
      <c r="E326" s="607">
        <v>42.93193584764699</v>
      </c>
      <c r="F326" s="607" t="e">
        <v>#N/A</v>
      </c>
      <c r="G326" s="607" t="e">
        <v>#N/A</v>
      </c>
      <c r="H326" s="607" t="e">
        <v>#N/A</v>
      </c>
      <c r="I326" s="607" t="e">
        <v>#N/A</v>
      </c>
      <c r="J326" s="607" t="e">
        <v>#N/A</v>
      </c>
      <c r="K326" s="609" t="e">
        <v>#N/A</v>
      </c>
      <c r="M326" s="429" t="e">
        <v>#N/A</v>
      </c>
      <c r="N326" s="303">
        <v>42.93193584764699</v>
      </c>
      <c r="O326" s="744" t="e">
        <v>#N/A</v>
      </c>
      <c r="Y326" s="602"/>
    </row>
    <row r="327" spans="1:25">
      <c r="A327" s="608">
        <v>40785</v>
      </c>
      <c r="B327" s="607">
        <v>100.8</v>
      </c>
      <c r="C327" s="607" t="e">
        <v>#N/A</v>
      </c>
      <c r="D327" s="607" t="e">
        <v>#N/A</v>
      </c>
      <c r="E327" s="607" t="e">
        <v>#N/A</v>
      </c>
      <c r="F327" s="607">
        <v>26.886424019086167</v>
      </c>
      <c r="G327" s="607" t="e">
        <v>#N/A</v>
      </c>
      <c r="H327" s="607" t="e">
        <v>#N/A</v>
      </c>
      <c r="I327" s="607" t="e">
        <v>#N/A</v>
      </c>
      <c r="J327" s="607" t="e">
        <v>#N/A</v>
      </c>
      <c r="K327" s="609" t="e">
        <v>#N/A</v>
      </c>
      <c r="M327" s="429" t="e">
        <v>#N/A</v>
      </c>
      <c r="N327" s="303">
        <v>26.886424019086167</v>
      </c>
      <c r="O327" s="744" t="e">
        <v>#N/A</v>
      </c>
      <c r="Y327" s="602"/>
    </row>
    <row r="328" spans="1:25">
      <c r="A328" s="608">
        <v>40793</v>
      </c>
      <c r="B328" s="607">
        <v>104</v>
      </c>
      <c r="C328" s="607" t="e">
        <v>#N/A</v>
      </c>
      <c r="D328" s="607" t="e">
        <v>#N/A</v>
      </c>
      <c r="E328" s="607" t="e">
        <v>#N/A</v>
      </c>
      <c r="F328" s="607">
        <v>28.56001294211082</v>
      </c>
      <c r="G328" s="607" t="e">
        <v>#N/A</v>
      </c>
      <c r="H328" s="607" t="e">
        <v>#N/A</v>
      </c>
      <c r="I328" s="607" t="e">
        <v>#N/A</v>
      </c>
      <c r="J328" s="607" t="e">
        <v>#N/A</v>
      </c>
      <c r="K328" s="609" t="e">
        <v>#N/A</v>
      </c>
      <c r="M328" s="429" t="e">
        <v>#N/A</v>
      </c>
      <c r="N328" s="303">
        <v>28.56001294211082</v>
      </c>
      <c r="O328" s="744" t="e">
        <v>#N/A</v>
      </c>
      <c r="Y328" s="602"/>
    </row>
    <row r="329" spans="1:25">
      <c r="A329" s="608">
        <v>40798</v>
      </c>
      <c r="B329" s="607">
        <v>201.6</v>
      </c>
      <c r="C329" s="607" t="e">
        <v>#N/A</v>
      </c>
      <c r="D329" s="607" t="e">
        <v>#N/A</v>
      </c>
      <c r="E329" s="607" t="e">
        <v>#N/A</v>
      </c>
      <c r="F329" s="607" t="e">
        <v>#N/A</v>
      </c>
      <c r="G329" s="607">
        <v>41.462216087728883</v>
      </c>
      <c r="H329" s="607" t="e">
        <v>#N/A</v>
      </c>
      <c r="I329" s="607" t="e">
        <v>#N/A</v>
      </c>
      <c r="J329" s="607" t="e">
        <v>#N/A</v>
      </c>
      <c r="K329" s="609" t="e">
        <v>#N/A</v>
      </c>
      <c r="M329" s="429" t="e">
        <v>#N/A</v>
      </c>
      <c r="N329" s="303">
        <v>41.462216087728883</v>
      </c>
      <c r="O329" s="744" t="e">
        <v>#N/A</v>
      </c>
      <c r="Y329" s="602"/>
    </row>
    <row r="330" spans="1:25">
      <c r="A330" s="608">
        <v>40798</v>
      </c>
      <c r="B330" s="607">
        <v>92.34</v>
      </c>
      <c r="C330" s="607" t="e">
        <v>#N/A</v>
      </c>
      <c r="D330" s="607" t="e">
        <v>#N/A</v>
      </c>
      <c r="E330" s="607" t="e">
        <v>#N/A</v>
      </c>
      <c r="F330" s="607" t="e">
        <v>#N/A</v>
      </c>
      <c r="G330" s="607">
        <v>36.88208756641</v>
      </c>
      <c r="H330" s="607" t="e">
        <v>#N/A</v>
      </c>
      <c r="I330" s="607" t="e">
        <v>#N/A</v>
      </c>
      <c r="J330" s="607" t="e">
        <v>#N/A</v>
      </c>
      <c r="K330" s="609" t="e">
        <v>#N/A</v>
      </c>
      <c r="M330" s="429" t="e">
        <v>#N/A</v>
      </c>
      <c r="N330" s="303">
        <v>36.88208756641</v>
      </c>
      <c r="O330" s="744" t="e">
        <v>#N/A</v>
      </c>
      <c r="Y330" s="602"/>
    </row>
    <row r="331" spans="1:25">
      <c r="A331" s="608">
        <v>40799</v>
      </c>
      <c r="B331" s="607">
        <v>100.65</v>
      </c>
      <c r="C331" s="607" t="e">
        <v>#N/A</v>
      </c>
      <c r="D331" s="607" t="e">
        <v>#N/A</v>
      </c>
      <c r="E331" s="607">
        <v>71.720529501670242</v>
      </c>
      <c r="F331" s="607" t="e">
        <v>#N/A</v>
      </c>
      <c r="G331" s="607" t="e">
        <v>#N/A</v>
      </c>
      <c r="H331" s="607" t="e">
        <v>#N/A</v>
      </c>
      <c r="I331" s="607" t="e">
        <v>#N/A</v>
      </c>
      <c r="J331" s="607" t="e">
        <v>#N/A</v>
      </c>
      <c r="K331" s="609" t="e">
        <v>#N/A</v>
      </c>
      <c r="M331" s="429" t="e">
        <v>#N/A</v>
      </c>
      <c r="N331" s="303">
        <v>71.720529501670242</v>
      </c>
      <c r="O331" s="744" t="e">
        <v>#N/A</v>
      </c>
      <c r="Y331" s="602"/>
    </row>
    <row r="332" spans="1:25">
      <c r="A332" s="608">
        <v>40817</v>
      </c>
      <c r="B332" s="607">
        <v>48</v>
      </c>
      <c r="C332" s="607" t="e">
        <v>#N/A</v>
      </c>
      <c r="D332" s="607" t="e">
        <v>#N/A</v>
      </c>
      <c r="E332" s="607">
        <v>37.980822034396837</v>
      </c>
      <c r="F332" s="607" t="e">
        <v>#N/A</v>
      </c>
      <c r="G332" s="607" t="e">
        <v>#N/A</v>
      </c>
      <c r="H332" s="607" t="e">
        <v>#N/A</v>
      </c>
      <c r="I332" s="607" t="e">
        <v>#N/A</v>
      </c>
      <c r="J332" s="607" t="e">
        <v>#N/A</v>
      </c>
      <c r="K332" s="609" t="e">
        <v>#N/A</v>
      </c>
      <c r="M332" s="429" t="e">
        <v>#N/A</v>
      </c>
      <c r="N332" s="303">
        <v>37.980822034396837</v>
      </c>
      <c r="O332" s="744" t="e">
        <v>#N/A</v>
      </c>
      <c r="Y332" s="602"/>
    </row>
    <row r="333" spans="1:25">
      <c r="A333" s="608">
        <v>40850</v>
      </c>
      <c r="B333" s="607">
        <v>100.8</v>
      </c>
      <c r="C333" s="607" t="e">
        <v>#N/A</v>
      </c>
      <c r="D333" s="607" t="e">
        <v>#N/A</v>
      </c>
      <c r="E333" s="607" t="e">
        <v>#N/A</v>
      </c>
      <c r="F333" s="607">
        <v>29.809112595620032</v>
      </c>
      <c r="G333" s="607" t="e">
        <v>#N/A</v>
      </c>
      <c r="H333" s="607" t="e">
        <v>#N/A</v>
      </c>
      <c r="I333" s="607" t="e">
        <v>#N/A</v>
      </c>
      <c r="J333" s="607" t="e">
        <v>#N/A</v>
      </c>
      <c r="K333" s="609" t="e">
        <v>#N/A</v>
      </c>
      <c r="M333" s="429" t="e">
        <v>#N/A</v>
      </c>
      <c r="N333" s="303">
        <v>29.809112595620032</v>
      </c>
      <c r="O333" s="744" t="e">
        <v>#N/A</v>
      </c>
      <c r="Y333" s="602"/>
    </row>
    <row r="334" spans="1:25">
      <c r="A334" s="608">
        <v>40850</v>
      </c>
      <c r="B334" s="607">
        <v>98.9</v>
      </c>
      <c r="C334" s="607" t="e">
        <v>#N/A</v>
      </c>
      <c r="D334" s="607" t="e">
        <v>#N/A</v>
      </c>
      <c r="E334" s="607" t="e">
        <v>#N/A</v>
      </c>
      <c r="F334" s="607">
        <v>28.178213079124657</v>
      </c>
      <c r="G334" s="607" t="e">
        <v>#N/A</v>
      </c>
      <c r="H334" s="607" t="e">
        <v>#N/A</v>
      </c>
      <c r="I334" s="607" t="e">
        <v>#N/A</v>
      </c>
      <c r="J334" s="607" t="e">
        <v>#N/A</v>
      </c>
      <c r="K334" s="609" t="e">
        <v>#N/A</v>
      </c>
      <c r="M334" s="429" t="e">
        <v>#N/A</v>
      </c>
      <c r="N334" s="303">
        <v>28.178213079124657</v>
      </c>
      <c r="O334" s="744" t="e">
        <v>#N/A</v>
      </c>
      <c r="Y334" s="602"/>
    </row>
    <row r="335" spans="1:25">
      <c r="A335" s="608">
        <v>40855</v>
      </c>
      <c r="B335" s="607">
        <v>59.8</v>
      </c>
      <c r="C335" s="607" t="e">
        <v>#N/A</v>
      </c>
      <c r="D335" s="607" t="e">
        <v>#N/A</v>
      </c>
      <c r="E335" s="607" t="e">
        <v>#N/A</v>
      </c>
      <c r="F335" s="607">
        <v>30.664516316191968</v>
      </c>
      <c r="G335" s="607" t="e">
        <v>#N/A</v>
      </c>
      <c r="H335" s="607" t="e">
        <v>#N/A</v>
      </c>
      <c r="I335" s="607" t="e">
        <v>#N/A</v>
      </c>
      <c r="J335" s="607" t="e">
        <v>#N/A</v>
      </c>
      <c r="K335" s="609" t="e">
        <v>#N/A</v>
      </c>
      <c r="M335" s="429" t="e">
        <v>#N/A</v>
      </c>
      <c r="N335" s="303">
        <v>30.664516316191968</v>
      </c>
      <c r="O335" s="744" t="e">
        <v>#N/A</v>
      </c>
      <c r="Y335" s="602"/>
    </row>
    <row r="336" spans="1:25">
      <c r="A336" s="608">
        <v>40863</v>
      </c>
      <c r="B336" s="607">
        <v>49.5</v>
      </c>
      <c r="C336" s="607">
        <v>80.315810063562523</v>
      </c>
      <c r="D336" s="607" t="e">
        <v>#N/A</v>
      </c>
      <c r="E336" s="607" t="e">
        <v>#N/A</v>
      </c>
      <c r="F336" s="607" t="e">
        <v>#N/A</v>
      </c>
      <c r="G336" s="607" t="e">
        <v>#N/A</v>
      </c>
      <c r="H336" s="607" t="e">
        <v>#N/A</v>
      </c>
      <c r="I336" s="607" t="e">
        <v>#N/A</v>
      </c>
      <c r="J336" s="607" t="e">
        <v>#N/A</v>
      </c>
      <c r="K336" s="609" t="e">
        <v>#N/A</v>
      </c>
      <c r="M336" s="429">
        <v>80.315810063562523</v>
      </c>
      <c r="N336" s="303" t="e">
        <v>#N/A</v>
      </c>
      <c r="O336" s="744" t="e">
        <v>#N/A</v>
      </c>
      <c r="Y336" s="602"/>
    </row>
    <row r="337" spans="1:25">
      <c r="A337" s="608">
        <v>40863</v>
      </c>
      <c r="B337" s="607">
        <v>39.9</v>
      </c>
      <c r="C337" s="607" t="e">
        <v>#N/A</v>
      </c>
      <c r="D337" s="607">
        <v>55.14859308631425</v>
      </c>
      <c r="E337" s="607" t="e">
        <v>#N/A</v>
      </c>
      <c r="F337" s="607" t="e">
        <v>#N/A</v>
      </c>
      <c r="G337" s="607" t="e">
        <v>#N/A</v>
      </c>
      <c r="H337" s="607" t="e">
        <v>#N/A</v>
      </c>
      <c r="I337" s="607" t="e">
        <v>#N/A</v>
      </c>
      <c r="J337" s="607" t="e">
        <v>#N/A</v>
      </c>
      <c r="K337" s="609" t="e">
        <v>#N/A</v>
      </c>
      <c r="M337" s="429">
        <v>55.14859308631425</v>
      </c>
      <c r="N337" s="303" t="e">
        <v>#N/A</v>
      </c>
      <c r="O337" s="744" t="e">
        <v>#N/A</v>
      </c>
      <c r="Y337" s="602"/>
    </row>
    <row r="338" spans="1:25">
      <c r="A338" s="608">
        <v>40875</v>
      </c>
      <c r="B338" s="607">
        <v>20.65</v>
      </c>
      <c r="C338" s="607" t="e">
        <v>#N/A</v>
      </c>
      <c r="D338" s="607" t="e">
        <v>#N/A</v>
      </c>
      <c r="E338" s="607">
        <v>79.052980699417432</v>
      </c>
      <c r="F338" s="607" t="e">
        <v>#N/A</v>
      </c>
      <c r="G338" s="607" t="e">
        <v>#N/A</v>
      </c>
      <c r="H338" s="607" t="e">
        <v>#N/A</v>
      </c>
      <c r="I338" s="607" t="e">
        <v>#N/A</v>
      </c>
      <c r="J338" s="607" t="e">
        <v>#N/A</v>
      </c>
      <c r="K338" s="609" t="e">
        <v>#N/A</v>
      </c>
      <c r="M338" s="429" t="e">
        <v>#N/A</v>
      </c>
      <c r="N338" s="303">
        <v>79.052980699417432</v>
      </c>
      <c r="O338" s="744" t="e">
        <v>#N/A</v>
      </c>
      <c r="Y338" s="602"/>
    </row>
    <row r="339" spans="1:25">
      <c r="A339" s="608">
        <v>40886</v>
      </c>
      <c r="B339" s="607">
        <v>75</v>
      </c>
      <c r="C339" s="607" t="e">
        <v>#N/A</v>
      </c>
      <c r="D339" s="607" t="e">
        <v>#N/A</v>
      </c>
      <c r="E339" s="607" t="e">
        <v>#N/A</v>
      </c>
      <c r="F339" s="607">
        <v>38.590776432586644</v>
      </c>
      <c r="G339" s="607" t="e">
        <v>#N/A</v>
      </c>
      <c r="H339" s="607" t="e">
        <v>#N/A</v>
      </c>
      <c r="I339" s="607" t="e">
        <v>#N/A</v>
      </c>
      <c r="J339" s="607" t="e">
        <v>#N/A</v>
      </c>
      <c r="K339" s="609" t="e">
        <v>#N/A</v>
      </c>
      <c r="M339" s="429" t="e">
        <v>#N/A</v>
      </c>
      <c r="N339" s="303">
        <v>38.590776432586644</v>
      </c>
      <c r="O339" s="744" t="e">
        <v>#N/A</v>
      </c>
      <c r="Y339" s="602"/>
    </row>
    <row r="340" spans="1:25">
      <c r="A340" s="608">
        <v>40890</v>
      </c>
      <c r="B340" s="607">
        <v>201.25</v>
      </c>
      <c r="C340" s="607" t="e">
        <v>#N/A</v>
      </c>
      <c r="D340" s="607" t="e">
        <v>#N/A</v>
      </c>
      <c r="E340" s="607" t="e">
        <v>#N/A</v>
      </c>
      <c r="F340" s="607">
        <v>30.655390489387361</v>
      </c>
      <c r="G340" s="607" t="e">
        <v>#N/A</v>
      </c>
      <c r="H340" s="607" t="e">
        <v>#N/A</v>
      </c>
      <c r="I340" s="607" t="e">
        <v>#N/A</v>
      </c>
      <c r="J340" s="607" t="e">
        <v>#N/A</v>
      </c>
      <c r="K340" s="609" t="e">
        <v>#N/A</v>
      </c>
      <c r="M340" s="429" t="e">
        <v>#N/A</v>
      </c>
      <c r="N340" s="303">
        <v>30.655390489387361</v>
      </c>
      <c r="O340" s="744" t="e">
        <v>#N/A</v>
      </c>
      <c r="Y340" s="602"/>
    </row>
    <row r="341" spans="1:25">
      <c r="A341" s="608">
        <v>40890</v>
      </c>
      <c r="B341" s="607">
        <v>79.599999999999994</v>
      </c>
      <c r="C341" s="607" t="e">
        <v>#N/A</v>
      </c>
      <c r="D341" s="607" t="e">
        <v>#N/A</v>
      </c>
      <c r="E341" s="607" t="e">
        <v>#N/A</v>
      </c>
      <c r="F341" s="607">
        <v>31.484102475881581</v>
      </c>
      <c r="G341" s="607" t="e">
        <v>#N/A</v>
      </c>
      <c r="H341" s="607" t="e">
        <v>#N/A</v>
      </c>
      <c r="I341" s="607" t="e">
        <v>#N/A</v>
      </c>
      <c r="J341" s="607" t="e">
        <v>#N/A</v>
      </c>
      <c r="K341" s="609" t="e">
        <v>#N/A</v>
      </c>
      <c r="M341" s="429" t="e">
        <v>#N/A</v>
      </c>
      <c r="N341" s="303">
        <v>31.484102475881581</v>
      </c>
      <c r="O341" s="744" t="e">
        <v>#N/A</v>
      </c>
      <c r="Y341" s="602"/>
    </row>
    <row r="342" spans="1:25">
      <c r="A342" s="608">
        <v>40892</v>
      </c>
      <c r="B342" s="607">
        <v>49.2</v>
      </c>
      <c r="C342" s="607" t="e">
        <v>#N/A</v>
      </c>
      <c r="D342" s="607" t="e">
        <v>#N/A</v>
      </c>
      <c r="E342" s="607" t="e">
        <v>#N/A</v>
      </c>
      <c r="F342" s="607">
        <v>31.395575716661703</v>
      </c>
      <c r="G342" s="607" t="e">
        <v>#N/A</v>
      </c>
      <c r="H342" s="607" t="e">
        <v>#N/A</v>
      </c>
      <c r="I342" s="607" t="e">
        <v>#N/A</v>
      </c>
      <c r="J342" s="607" t="e">
        <v>#N/A</v>
      </c>
      <c r="K342" s="609" t="e">
        <v>#N/A</v>
      </c>
      <c r="M342" s="429" t="e">
        <v>#N/A</v>
      </c>
      <c r="N342" s="303">
        <v>31.395575716661703</v>
      </c>
      <c r="O342" s="744" t="e">
        <v>#N/A</v>
      </c>
      <c r="Y342" s="602"/>
    </row>
    <row r="343" spans="1:25">
      <c r="A343" s="608">
        <v>40897</v>
      </c>
      <c r="B343" s="607">
        <v>110.4</v>
      </c>
      <c r="C343" s="607" t="e">
        <v>#N/A</v>
      </c>
      <c r="D343" s="607" t="e">
        <v>#N/A</v>
      </c>
      <c r="E343" s="607" t="e">
        <v>#N/A</v>
      </c>
      <c r="F343" s="607" t="e">
        <v>#N/A</v>
      </c>
      <c r="G343" s="607" t="e">
        <v>#N/A</v>
      </c>
      <c r="H343" s="607">
        <v>65.307023992828661</v>
      </c>
      <c r="I343" s="607" t="e">
        <v>#N/A</v>
      </c>
      <c r="J343" s="607" t="e">
        <v>#N/A</v>
      </c>
      <c r="K343" s="609" t="e">
        <v>#N/A</v>
      </c>
      <c r="M343" s="429" t="e">
        <v>#N/A</v>
      </c>
      <c r="N343" s="303" t="e">
        <v>#N/A</v>
      </c>
      <c r="O343" s="744">
        <v>65.307023992828661</v>
      </c>
      <c r="Y343" s="602"/>
    </row>
    <row r="344" spans="1:25">
      <c r="A344" s="608">
        <v>40897</v>
      </c>
      <c r="B344" s="607">
        <v>78.400000000000006</v>
      </c>
      <c r="C344" s="607" t="e">
        <v>#N/A</v>
      </c>
      <c r="D344" s="607" t="e">
        <v>#N/A</v>
      </c>
      <c r="E344" s="607" t="e">
        <v>#N/A</v>
      </c>
      <c r="F344" s="607">
        <v>31.983850134228899</v>
      </c>
      <c r="G344" s="607" t="e">
        <v>#N/A</v>
      </c>
      <c r="H344" s="607" t="e">
        <v>#N/A</v>
      </c>
      <c r="I344" s="607" t="e">
        <v>#N/A</v>
      </c>
      <c r="J344" s="607" t="e">
        <v>#N/A</v>
      </c>
      <c r="K344" s="609" t="e">
        <v>#N/A</v>
      </c>
      <c r="M344" s="429" t="e">
        <v>#N/A</v>
      </c>
      <c r="N344" s="303">
        <v>31.983850134228899</v>
      </c>
      <c r="O344" s="744" t="e">
        <v>#N/A</v>
      </c>
      <c r="Y344" s="602"/>
    </row>
    <row r="345" spans="1:25">
      <c r="A345" s="608">
        <v>40897</v>
      </c>
      <c r="B345" s="607">
        <v>30.4</v>
      </c>
      <c r="C345" s="607" t="e">
        <v>#N/A</v>
      </c>
      <c r="D345" s="607" t="e">
        <v>#N/A</v>
      </c>
      <c r="E345" s="607" t="e">
        <v>#N/A</v>
      </c>
      <c r="F345" s="607" t="e">
        <v>#N/A</v>
      </c>
      <c r="G345" s="607" t="e">
        <v>#N/A</v>
      </c>
      <c r="H345" s="607">
        <v>67.642411591027653</v>
      </c>
      <c r="I345" s="607" t="e">
        <v>#N/A</v>
      </c>
      <c r="J345" s="607" t="e">
        <v>#N/A</v>
      </c>
      <c r="K345" s="609" t="e">
        <v>#N/A</v>
      </c>
      <c r="M345" s="429" t="e">
        <v>#N/A</v>
      </c>
      <c r="N345" s="303" t="e">
        <v>#N/A</v>
      </c>
      <c r="O345" s="744">
        <v>67.642411591027653</v>
      </c>
      <c r="Y345" s="602"/>
    </row>
    <row r="346" spans="1:25">
      <c r="A346" s="608">
        <v>40899</v>
      </c>
      <c r="B346" s="607">
        <v>14.4</v>
      </c>
      <c r="C346" s="607" t="e">
        <v>#N/A</v>
      </c>
      <c r="D346" s="607">
        <v>47.867241264350639</v>
      </c>
      <c r="E346" s="607" t="e">
        <v>#N/A</v>
      </c>
      <c r="F346" s="607" t="e">
        <v>#N/A</v>
      </c>
      <c r="G346" s="607" t="e">
        <v>#N/A</v>
      </c>
      <c r="H346" s="607" t="e">
        <v>#N/A</v>
      </c>
      <c r="I346" s="607" t="e">
        <v>#N/A</v>
      </c>
      <c r="J346" s="607" t="e">
        <v>#N/A</v>
      </c>
      <c r="K346" s="609" t="e">
        <v>#N/A</v>
      </c>
      <c r="M346" s="429">
        <v>47.867241264350639</v>
      </c>
      <c r="N346" s="303" t="e">
        <v>#N/A</v>
      </c>
      <c r="O346" s="744" t="e">
        <v>#N/A</v>
      </c>
      <c r="Y346" s="602"/>
    </row>
    <row r="347" spans="1:25">
      <c r="A347" s="608">
        <v>40927</v>
      </c>
      <c r="B347" s="607">
        <v>310.39999999999998</v>
      </c>
      <c r="C347" s="607" t="e">
        <v>#N/A</v>
      </c>
      <c r="D347" s="607" t="e">
        <v>#N/A</v>
      </c>
      <c r="E347" s="607" t="e">
        <v>#N/A</v>
      </c>
      <c r="F347" s="607">
        <v>34.654698748673859</v>
      </c>
      <c r="G347" s="607" t="e">
        <v>#N/A</v>
      </c>
      <c r="H347" s="607" t="e">
        <v>#N/A</v>
      </c>
      <c r="I347" s="607" t="e">
        <v>#N/A</v>
      </c>
      <c r="J347" s="607" t="e">
        <v>#N/A</v>
      </c>
      <c r="K347" s="609" t="e">
        <v>#N/A</v>
      </c>
      <c r="M347" s="429" t="e">
        <v>#N/A</v>
      </c>
      <c r="N347" s="303">
        <v>34.654698748673859</v>
      </c>
      <c r="O347" s="744" t="e">
        <v>#N/A</v>
      </c>
      <c r="Y347" s="602"/>
    </row>
    <row r="348" spans="1:25">
      <c r="A348" s="608">
        <v>40946</v>
      </c>
      <c r="B348" s="607">
        <v>21</v>
      </c>
      <c r="C348" s="607" t="e">
        <v>#N/A</v>
      </c>
      <c r="D348" s="607" t="e">
        <v>#N/A</v>
      </c>
      <c r="E348" s="607">
        <v>45.206922979195177</v>
      </c>
      <c r="F348" s="607" t="e">
        <v>#N/A</v>
      </c>
      <c r="G348" s="607" t="e">
        <v>#N/A</v>
      </c>
      <c r="H348" s="607" t="e">
        <v>#N/A</v>
      </c>
      <c r="I348" s="607" t="e">
        <v>#N/A</v>
      </c>
      <c r="J348" s="607" t="e">
        <v>#N/A</v>
      </c>
      <c r="K348" s="609" t="e">
        <v>#N/A</v>
      </c>
      <c r="M348" s="429" t="e">
        <v>#N/A</v>
      </c>
      <c r="N348" s="303">
        <v>45.206922979195177</v>
      </c>
      <c r="O348" s="744" t="e">
        <v>#N/A</v>
      </c>
      <c r="Y348" s="602"/>
    </row>
    <row r="349" spans="1:25">
      <c r="A349" s="608">
        <v>40954</v>
      </c>
      <c r="B349" s="607">
        <v>30.400000000000002</v>
      </c>
      <c r="C349" s="607" t="e">
        <v>#N/A</v>
      </c>
      <c r="D349" s="607" t="e">
        <v>#N/A</v>
      </c>
      <c r="E349" s="607" t="e">
        <v>#N/A</v>
      </c>
      <c r="F349" s="607">
        <v>29.48511184249227</v>
      </c>
      <c r="G349" s="607" t="e">
        <v>#N/A</v>
      </c>
      <c r="H349" s="607" t="e">
        <v>#N/A</v>
      </c>
      <c r="I349" s="607" t="e">
        <v>#N/A</v>
      </c>
      <c r="J349" s="607" t="e">
        <v>#N/A</v>
      </c>
      <c r="K349" s="609" t="e">
        <v>#N/A</v>
      </c>
      <c r="M349" s="429" t="e">
        <v>#N/A</v>
      </c>
      <c r="N349" s="303">
        <v>29.48511184249227</v>
      </c>
      <c r="O349" s="744" t="e">
        <v>#N/A</v>
      </c>
      <c r="Y349" s="602"/>
    </row>
    <row r="350" spans="1:25">
      <c r="A350" s="608">
        <v>40956</v>
      </c>
      <c r="B350" s="607">
        <v>50</v>
      </c>
      <c r="C350" s="607">
        <v>94.952055085992058</v>
      </c>
      <c r="D350" s="607" t="e">
        <v>#N/A</v>
      </c>
      <c r="E350" s="607" t="e">
        <v>#N/A</v>
      </c>
      <c r="F350" s="607" t="e">
        <v>#N/A</v>
      </c>
      <c r="G350" s="607" t="e">
        <v>#N/A</v>
      </c>
      <c r="H350" s="607" t="e">
        <v>#N/A</v>
      </c>
      <c r="I350" s="607" t="e">
        <v>#N/A</v>
      </c>
      <c r="J350" s="607" t="e">
        <v>#N/A</v>
      </c>
      <c r="K350" s="609" t="e">
        <v>#N/A</v>
      </c>
      <c r="M350" s="429">
        <v>94.952055085992058</v>
      </c>
      <c r="N350" s="303" t="e">
        <v>#N/A</v>
      </c>
      <c r="O350" s="744" t="e">
        <v>#N/A</v>
      </c>
      <c r="Y350" s="602"/>
    </row>
    <row r="351" spans="1:25">
      <c r="A351" s="608">
        <v>40967</v>
      </c>
      <c r="B351" s="607">
        <v>91</v>
      </c>
      <c r="C351" s="607" t="e">
        <v>#N/A</v>
      </c>
      <c r="D351" s="607">
        <v>31.440453392612991</v>
      </c>
      <c r="E351" s="607" t="e">
        <v>#N/A</v>
      </c>
      <c r="F351" s="607" t="e">
        <v>#N/A</v>
      </c>
      <c r="G351" s="607" t="e">
        <v>#N/A</v>
      </c>
      <c r="H351" s="607" t="e">
        <v>#N/A</v>
      </c>
      <c r="I351" s="607" t="e">
        <v>#N/A</v>
      </c>
      <c r="J351" s="607" t="e">
        <v>#N/A</v>
      </c>
      <c r="K351" s="609" t="e">
        <v>#N/A</v>
      </c>
      <c r="M351" s="429">
        <v>31.440453392612991</v>
      </c>
      <c r="N351" s="303" t="e">
        <v>#N/A</v>
      </c>
      <c r="O351" s="744" t="e">
        <v>#N/A</v>
      </c>
      <c r="Y351" s="602"/>
    </row>
    <row r="352" spans="1:25">
      <c r="A352" s="608">
        <v>40981</v>
      </c>
      <c r="B352" s="607">
        <v>51.2</v>
      </c>
      <c r="C352" s="607" t="e">
        <v>#N/A</v>
      </c>
      <c r="D352" s="607" t="e">
        <v>#N/A</v>
      </c>
      <c r="E352" s="607" t="e">
        <v>#N/A</v>
      </c>
      <c r="F352" s="607">
        <v>31.484102475881578</v>
      </c>
      <c r="G352" s="607" t="e">
        <v>#N/A</v>
      </c>
      <c r="H352" s="607" t="e">
        <v>#N/A</v>
      </c>
      <c r="I352" s="607" t="e">
        <v>#N/A</v>
      </c>
      <c r="J352" s="607" t="e">
        <v>#N/A</v>
      </c>
      <c r="K352" s="609" t="e">
        <v>#N/A</v>
      </c>
      <c r="M352" s="429" t="e">
        <v>#N/A</v>
      </c>
      <c r="N352" s="303">
        <v>31.484102475881578</v>
      </c>
      <c r="O352" s="744" t="e">
        <v>#N/A</v>
      </c>
      <c r="Y352" s="602"/>
    </row>
    <row r="353" spans="1:25">
      <c r="A353" s="608">
        <v>40985</v>
      </c>
      <c r="B353" s="607">
        <v>202</v>
      </c>
      <c r="C353" s="607" t="e">
        <v>#N/A</v>
      </c>
      <c r="D353" s="607" t="e">
        <v>#N/A</v>
      </c>
      <c r="E353" s="607" t="e">
        <v>#N/A</v>
      </c>
      <c r="F353" s="607">
        <v>39.240112732067381</v>
      </c>
      <c r="G353" s="607" t="e">
        <v>#N/A</v>
      </c>
      <c r="H353" s="607" t="e">
        <v>#N/A</v>
      </c>
      <c r="I353" s="607" t="e">
        <v>#N/A</v>
      </c>
      <c r="J353" s="607" t="e">
        <v>#N/A</v>
      </c>
      <c r="K353" s="609" t="e">
        <v>#N/A</v>
      </c>
      <c r="M353" s="429" t="e">
        <v>#N/A</v>
      </c>
      <c r="N353" s="303">
        <v>39.240112732067381</v>
      </c>
      <c r="O353" s="744" t="e">
        <v>#N/A</v>
      </c>
      <c r="Y353" s="602"/>
    </row>
    <row r="354" spans="1:25">
      <c r="A354" s="608">
        <v>40997</v>
      </c>
      <c r="B354" s="607">
        <v>48</v>
      </c>
      <c r="C354" s="607" t="e">
        <v>#N/A</v>
      </c>
      <c r="D354" s="607" t="e">
        <v>#N/A</v>
      </c>
      <c r="E354" s="607" t="e">
        <v>#N/A</v>
      </c>
      <c r="F354" s="607">
        <v>32.952201484399168</v>
      </c>
      <c r="G354" s="607" t="e">
        <v>#N/A</v>
      </c>
      <c r="H354" s="607" t="e">
        <v>#N/A</v>
      </c>
      <c r="I354" s="607" t="e">
        <v>#N/A</v>
      </c>
      <c r="J354" s="607" t="e">
        <v>#N/A</v>
      </c>
      <c r="K354" s="609" t="e">
        <v>#N/A</v>
      </c>
      <c r="M354" s="429" t="e">
        <v>#N/A</v>
      </c>
      <c r="N354" s="303">
        <v>32.952201484399168</v>
      </c>
      <c r="O354" s="744" t="e">
        <v>#N/A</v>
      </c>
      <c r="Y354" s="602"/>
    </row>
    <row r="355" spans="1:25">
      <c r="A355" s="608">
        <v>41010</v>
      </c>
      <c r="B355" s="607">
        <v>54</v>
      </c>
      <c r="C355" s="607" t="e">
        <v>#N/A</v>
      </c>
      <c r="D355" s="607" t="e">
        <v>#N/A</v>
      </c>
      <c r="E355" s="607" t="e">
        <v>#N/A</v>
      </c>
      <c r="F355" s="607" t="e">
        <v>#N/A</v>
      </c>
      <c r="G355" s="607" t="e">
        <v>#N/A</v>
      </c>
      <c r="H355" s="607">
        <v>46.907609199947991</v>
      </c>
      <c r="I355" s="607" t="e">
        <v>#N/A</v>
      </c>
      <c r="J355" s="607" t="e">
        <v>#N/A</v>
      </c>
      <c r="K355" s="609" t="e">
        <v>#N/A</v>
      </c>
      <c r="M355" s="429" t="e">
        <v>#N/A</v>
      </c>
      <c r="N355" s="303" t="e">
        <v>#N/A</v>
      </c>
      <c r="O355" s="744">
        <v>46.907609199947991</v>
      </c>
      <c r="Y355" s="602"/>
    </row>
    <row r="356" spans="1:25">
      <c r="A356" s="608">
        <v>41056</v>
      </c>
      <c r="B356" s="607">
        <v>69</v>
      </c>
      <c r="C356" s="607" t="e">
        <v>#N/A</v>
      </c>
      <c r="D356" s="607" t="e">
        <v>#N/A</v>
      </c>
      <c r="E356" s="607" t="e">
        <v>#N/A</v>
      </c>
      <c r="F356" s="607" t="e">
        <v>#N/A</v>
      </c>
      <c r="G356" s="607" t="e">
        <v>#N/A</v>
      </c>
      <c r="H356" s="607">
        <v>59.591035998383489</v>
      </c>
      <c r="I356" s="607" t="e">
        <v>#N/A</v>
      </c>
      <c r="J356" s="607" t="e">
        <v>#N/A</v>
      </c>
      <c r="K356" s="609" t="e">
        <v>#N/A</v>
      </c>
      <c r="M356" s="429" t="e">
        <v>#N/A</v>
      </c>
      <c r="N356" s="303" t="e">
        <v>#N/A</v>
      </c>
      <c r="O356" s="744">
        <v>59.591035998383489</v>
      </c>
      <c r="Y356" s="602"/>
    </row>
    <row r="357" spans="1:25">
      <c r="A357" s="608">
        <v>41152</v>
      </c>
      <c r="B357" s="607">
        <v>100.3</v>
      </c>
      <c r="C357" s="607" t="e">
        <v>#N/A</v>
      </c>
      <c r="D357" s="607" t="e">
        <v>#N/A</v>
      </c>
      <c r="E357" s="607">
        <v>48.23513756998328</v>
      </c>
      <c r="F357" s="607" t="e">
        <v>#N/A</v>
      </c>
      <c r="G357" s="607" t="e">
        <v>#N/A</v>
      </c>
      <c r="H357" s="607" t="e">
        <v>#N/A</v>
      </c>
      <c r="I357" s="607" t="e">
        <v>#N/A</v>
      </c>
      <c r="J357" s="607" t="e">
        <v>#N/A</v>
      </c>
      <c r="K357" s="609" t="e">
        <v>#N/A</v>
      </c>
      <c r="M357" s="429" t="e">
        <v>#N/A</v>
      </c>
      <c r="N357" s="303">
        <v>48.23513756998328</v>
      </c>
      <c r="O357" s="744" t="e">
        <v>#N/A</v>
      </c>
      <c r="Y357" s="602"/>
    </row>
    <row r="358" spans="1:25">
      <c r="A358" s="608">
        <v>41214</v>
      </c>
      <c r="B358" s="607">
        <v>50</v>
      </c>
      <c r="C358" s="607" t="e">
        <v>#N/A</v>
      </c>
      <c r="D358" s="607" t="e">
        <v>#N/A</v>
      </c>
      <c r="E358" s="607" t="e">
        <v>#N/A</v>
      </c>
      <c r="F358" s="607" t="e">
        <v>#N/A</v>
      </c>
      <c r="G358" s="607" t="e">
        <v>#N/A</v>
      </c>
      <c r="H358" s="607">
        <v>54.545365029807002</v>
      </c>
      <c r="I358" s="607" t="e">
        <v>#N/A</v>
      </c>
      <c r="J358" s="607" t="e">
        <v>#N/A</v>
      </c>
      <c r="K358" s="609" t="e">
        <v>#N/A</v>
      </c>
      <c r="M358" s="429" t="e">
        <v>#N/A</v>
      </c>
      <c r="N358" s="303" t="e">
        <v>#N/A</v>
      </c>
      <c r="O358" s="744">
        <v>54.545365029807002</v>
      </c>
      <c r="Y358" s="602"/>
    </row>
    <row r="359" spans="1:25">
      <c r="A359" s="608">
        <v>41257</v>
      </c>
      <c r="B359" s="607">
        <v>15</v>
      </c>
      <c r="C359" s="607" t="e">
        <v>#N/A</v>
      </c>
      <c r="D359" s="607" t="e">
        <v>#N/A</v>
      </c>
      <c r="E359" s="607" t="e">
        <v>#N/A</v>
      </c>
      <c r="F359" s="607" t="e">
        <v>#N/A</v>
      </c>
      <c r="G359" s="607" t="e">
        <v>#N/A</v>
      </c>
      <c r="H359" s="607">
        <v>56.722632530121935</v>
      </c>
      <c r="I359" s="607" t="e">
        <v>#N/A</v>
      </c>
      <c r="J359" s="607" t="e">
        <v>#N/A</v>
      </c>
      <c r="K359" s="609" t="e">
        <v>#N/A</v>
      </c>
      <c r="M359" s="429" t="e">
        <v>#N/A</v>
      </c>
      <c r="N359" s="303" t="e">
        <v>#N/A</v>
      </c>
      <c r="O359" s="744">
        <v>56.722632530121935</v>
      </c>
      <c r="Y359" s="602"/>
    </row>
    <row r="360" spans="1:25">
      <c r="A360" s="608">
        <v>41290</v>
      </c>
      <c r="B360" s="607">
        <v>74.8</v>
      </c>
      <c r="C360" s="607" t="e">
        <v>#N/A</v>
      </c>
      <c r="D360" s="607" t="e">
        <v>#N/A</v>
      </c>
      <c r="E360" s="607" t="e">
        <v>#N/A</v>
      </c>
      <c r="F360" s="607">
        <v>29.856923796576449</v>
      </c>
      <c r="G360" s="607" t="e">
        <v>#N/A</v>
      </c>
      <c r="H360" s="607" t="e">
        <v>#N/A</v>
      </c>
      <c r="I360" s="607" t="e">
        <v>#N/A</v>
      </c>
      <c r="J360" s="607" t="e">
        <v>#N/A</v>
      </c>
      <c r="K360" s="609" t="e">
        <v>#N/A</v>
      </c>
      <c r="M360" s="429" t="e">
        <v>#N/A</v>
      </c>
      <c r="N360" s="303">
        <v>29.856923796576449</v>
      </c>
      <c r="O360" s="744" t="e">
        <v>#N/A</v>
      </c>
      <c r="Y360" s="602"/>
    </row>
    <row r="361" spans="1:25">
      <c r="A361" s="608">
        <v>41312</v>
      </c>
      <c r="B361" s="607">
        <v>200.6</v>
      </c>
      <c r="C361" s="607" t="e">
        <v>#N/A</v>
      </c>
      <c r="D361" s="607" t="e">
        <v>#N/A</v>
      </c>
      <c r="E361" s="607" t="e">
        <v>#N/A</v>
      </c>
      <c r="F361" s="607">
        <v>29.582581673494342</v>
      </c>
      <c r="G361" s="607" t="e">
        <v>#N/A</v>
      </c>
      <c r="H361" s="607" t="e">
        <v>#N/A</v>
      </c>
      <c r="I361" s="607" t="e">
        <v>#N/A</v>
      </c>
      <c r="J361" s="607" t="e">
        <v>#N/A</v>
      </c>
      <c r="K361" s="609" t="e">
        <v>#N/A</v>
      </c>
      <c r="M361" s="429" t="e">
        <v>#N/A</v>
      </c>
      <c r="N361" s="303">
        <v>29.582581673494342</v>
      </c>
      <c r="O361" s="744" t="e">
        <v>#N/A</v>
      </c>
      <c r="Y361" s="602"/>
    </row>
    <row r="362" spans="1:25">
      <c r="A362" s="608">
        <v>41380</v>
      </c>
      <c r="B362" s="607">
        <v>74.8</v>
      </c>
      <c r="C362" s="607" t="e">
        <v>#N/A</v>
      </c>
      <c r="D362" s="607" t="e">
        <v>#N/A</v>
      </c>
      <c r="E362" s="607">
        <v>48.825832390429085</v>
      </c>
      <c r="F362" s="607" t="e">
        <v>#N/A</v>
      </c>
      <c r="G362" s="607" t="e">
        <v>#N/A</v>
      </c>
      <c r="H362" s="607" t="e">
        <v>#N/A</v>
      </c>
      <c r="I362" s="607" t="e">
        <v>#N/A</v>
      </c>
      <c r="J362" s="607" t="e">
        <v>#N/A</v>
      </c>
      <c r="K362" s="609" t="e">
        <v>#N/A</v>
      </c>
      <c r="M362" s="429" t="e">
        <v>#N/A</v>
      </c>
      <c r="N362" s="303">
        <v>48.825832390429085</v>
      </c>
      <c r="O362" s="744" t="e">
        <v>#N/A</v>
      </c>
      <c r="Y362" s="602"/>
    </row>
    <row r="363" spans="1:25">
      <c r="A363" s="608">
        <v>41400</v>
      </c>
      <c r="B363" s="607">
        <v>62.4</v>
      </c>
      <c r="C363" s="607" t="e">
        <v>#N/A</v>
      </c>
      <c r="D363" s="607" t="e">
        <v>#N/A</v>
      </c>
      <c r="E363" s="607">
        <v>30.340520256976447</v>
      </c>
      <c r="F363" s="607" t="e">
        <v>#N/A</v>
      </c>
      <c r="G363" s="607" t="e">
        <v>#N/A</v>
      </c>
      <c r="H363" s="607" t="e">
        <v>#N/A</v>
      </c>
      <c r="I363" s="607" t="e">
        <v>#N/A</v>
      </c>
      <c r="J363" s="607" t="e">
        <v>#N/A</v>
      </c>
      <c r="K363" s="609" t="e">
        <v>#N/A</v>
      </c>
      <c r="M363" s="429" t="e">
        <v>#N/A</v>
      </c>
      <c r="N363" s="303">
        <v>30.340520256976447</v>
      </c>
      <c r="O363" s="744" t="e">
        <v>#N/A</v>
      </c>
      <c r="Y363" s="602"/>
    </row>
    <row r="364" spans="1:25">
      <c r="A364" s="608">
        <v>41418</v>
      </c>
      <c r="B364" s="607">
        <v>39</v>
      </c>
      <c r="C364" s="607">
        <v>88.805352412178038</v>
      </c>
      <c r="D364" s="607" t="e">
        <v>#N/A</v>
      </c>
      <c r="E364" s="607" t="e">
        <v>#N/A</v>
      </c>
      <c r="F364" s="607" t="e">
        <v>#N/A</v>
      </c>
      <c r="G364" s="607" t="e">
        <v>#N/A</v>
      </c>
      <c r="H364" s="607" t="e">
        <v>#N/A</v>
      </c>
      <c r="I364" s="607" t="e">
        <v>#N/A</v>
      </c>
      <c r="J364" s="607" t="e">
        <v>#N/A</v>
      </c>
      <c r="K364" s="609" t="e">
        <v>#N/A</v>
      </c>
      <c r="M364" s="429">
        <v>88.805352412178038</v>
      </c>
      <c r="N364" s="303" t="e">
        <v>#N/A</v>
      </c>
      <c r="O364" s="744" t="e">
        <v>#N/A</v>
      </c>
      <c r="Y364" s="602"/>
    </row>
    <row r="365" spans="1:25">
      <c r="A365" s="608">
        <v>41426</v>
      </c>
      <c r="B365" s="607">
        <v>200</v>
      </c>
      <c r="C365" s="607" t="e">
        <v>#N/A</v>
      </c>
      <c r="D365" s="607" t="e">
        <v>#N/A</v>
      </c>
      <c r="E365" s="607" t="e">
        <v>#N/A</v>
      </c>
      <c r="F365" s="607" t="e">
        <v>#N/A</v>
      </c>
      <c r="G365" s="607">
        <v>22.976124576070212</v>
      </c>
      <c r="H365" s="607" t="e">
        <v>#N/A</v>
      </c>
      <c r="I365" s="607" t="e">
        <v>#N/A</v>
      </c>
      <c r="J365" s="607" t="e">
        <v>#N/A</v>
      </c>
      <c r="K365" s="609" t="e">
        <v>#N/A</v>
      </c>
      <c r="M365" s="429" t="e">
        <v>#N/A</v>
      </c>
      <c r="N365" s="303">
        <v>22.976124576070212</v>
      </c>
      <c r="O365" s="744" t="e">
        <v>#N/A</v>
      </c>
      <c r="Y365" s="602"/>
    </row>
    <row r="366" spans="1:25">
      <c r="A366" s="608">
        <v>41426</v>
      </c>
      <c r="B366" s="607">
        <v>200</v>
      </c>
      <c r="C366" s="607" t="e">
        <v>#N/A</v>
      </c>
      <c r="D366" s="607" t="e">
        <v>#N/A</v>
      </c>
      <c r="E366" s="607" t="e">
        <v>#N/A</v>
      </c>
      <c r="F366" s="607" t="e">
        <v>#N/A</v>
      </c>
      <c r="G366" s="607">
        <v>22.483590323901463</v>
      </c>
      <c r="H366" s="607" t="e">
        <v>#N/A</v>
      </c>
      <c r="I366" s="607" t="e">
        <v>#N/A</v>
      </c>
      <c r="J366" s="607" t="e">
        <v>#N/A</v>
      </c>
      <c r="K366" s="609" t="e">
        <v>#N/A</v>
      </c>
      <c r="M366" s="429" t="e">
        <v>#N/A</v>
      </c>
      <c r="N366" s="303">
        <v>22.483590323901463</v>
      </c>
      <c r="O366" s="744" t="e">
        <v>#N/A</v>
      </c>
      <c r="Y366" s="602"/>
    </row>
    <row r="367" spans="1:25">
      <c r="A367" s="608">
        <v>41430</v>
      </c>
      <c r="B367" s="607">
        <v>200</v>
      </c>
      <c r="C367" s="607" t="e">
        <v>#N/A</v>
      </c>
      <c r="D367" s="607" t="e">
        <v>#N/A</v>
      </c>
      <c r="E367" s="607" t="e">
        <v>#N/A</v>
      </c>
      <c r="F367" s="607" t="e">
        <v>#N/A</v>
      </c>
      <c r="G367" s="607" t="e">
        <v>#N/A</v>
      </c>
      <c r="H367" s="607">
        <v>47.402755930975466</v>
      </c>
      <c r="I367" s="607" t="e">
        <v>#N/A</v>
      </c>
      <c r="J367" s="607" t="e">
        <v>#N/A</v>
      </c>
      <c r="K367" s="609" t="e">
        <v>#N/A</v>
      </c>
      <c r="M367" s="429" t="e">
        <v>#N/A</v>
      </c>
      <c r="N367" s="303" t="e">
        <v>#N/A</v>
      </c>
      <c r="O367" s="744">
        <v>47.402755930975466</v>
      </c>
      <c r="Y367" s="602"/>
    </row>
    <row r="368" spans="1:25">
      <c r="A368" s="608">
        <v>41440</v>
      </c>
      <c r="B368" s="607">
        <v>250</v>
      </c>
      <c r="C368" s="607" t="e">
        <v>#N/A</v>
      </c>
      <c r="D368" s="607" t="e">
        <v>#N/A</v>
      </c>
      <c r="E368" s="607" t="e">
        <v>#N/A</v>
      </c>
      <c r="F368" s="607">
        <v>24.265830306546267</v>
      </c>
      <c r="G368" s="607" t="e">
        <v>#N/A</v>
      </c>
      <c r="H368" s="607" t="e">
        <v>#N/A</v>
      </c>
      <c r="I368" s="607" t="e">
        <v>#N/A</v>
      </c>
      <c r="J368" s="607" t="e">
        <v>#N/A</v>
      </c>
      <c r="K368" s="609" t="e">
        <v>#N/A</v>
      </c>
      <c r="M368" s="429" t="e">
        <v>#N/A</v>
      </c>
      <c r="N368" s="303">
        <v>24.265830306546267</v>
      </c>
      <c r="O368" s="744" t="e">
        <v>#N/A</v>
      </c>
      <c r="Y368" s="602"/>
    </row>
    <row r="369" spans="1:25">
      <c r="A369" s="608">
        <v>41440</v>
      </c>
      <c r="B369" s="607">
        <v>199</v>
      </c>
      <c r="C369" s="607" t="e">
        <v>#N/A</v>
      </c>
      <c r="D369" s="607" t="e">
        <v>#N/A</v>
      </c>
      <c r="E369" s="607" t="e">
        <v>#N/A</v>
      </c>
      <c r="F369" s="607">
        <v>21.933922979020391</v>
      </c>
      <c r="G369" s="607" t="e">
        <v>#N/A</v>
      </c>
      <c r="H369" s="607" t="e">
        <v>#N/A</v>
      </c>
      <c r="I369" s="607" t="e">
        <v>#N/A</v>
      </c>
      <c r="J369" s="607" t="e">
        <v>#N/A</v>
      </c>
      <c r="K369" s="609" t="e">
        <v>#N/A</v>
      </c>
      <c r="M369" s="429" t="e">
        <v>#N/A</v>
      </c>
      <c r="N369" s="303">
        <v>21.933922979020391</v>
      </c>
      <c r="O369" s="744" t="e">
        <v>#N/A</v>
      </c>
      <c r="Y369" s="602"/>
    </row>
    <row r="370" spans="1:25">
      <c r="A370" s="608">
        <v>41446</v>
      </c>
      <c r="B370" s="607">
        <v>102.4</v>
      </c>
      <c r="C370" s="607" t="e">
        <v>#N/A</v>
      </c>
      <c r="D370" s="607">
        <v>31.274858074986383</v>
      </c>
      <c r="E370" s="607" t="e">
        <v>#N/A</v>
      </c>
      <c r="F370" s="607" t="e">
        <v>#N/A</v>
      </c>
      <c r="G370" s="607" t="e">
        <v>#N/A</v>
      </c>
      <c r="H370" s="607" t="e">
        <v>#N/A</v>
      </c>
      <c r="I370" s="607" t="e">
        <v>#N/A</v>
      </c>
      <c r="J370" s="607" t="e">
        <v>#N/A</v>
      </c>
      <c r="K370" s="609" t="e">
        <v>#N/A</v>
      </c>
      <c r="M370" s="429">
        <v>31.274858074986383</v>
      </c>
      <c r="N370" s="303" t="e">
        <v>#N/A</v>
      </c>
      <c r="O370" s="744" t="e">
        <v>#N/A</v>
      </c>
      <c r="Y370" s="602"/>
    </row>
    <row r="371" spans="1:25">
      <c r="A371" s="608">
        <v>41453</v>
      </c>
      <c r="B371" s="607">
        <v>80</v>
      </c>
      <c r="C371" s="607" t="e">
        <v>#N/A</v>
      </c>
      <c r="D371" s="607">
        <v>56.346512369539504</v>
      </c>
      <c r="E371" s="607" t="e">
        <v>#N/A</v>
      </c>
      <c r="F371" s="607" t="e">
        <v>#N/A</v>
      </c>
      <c r="G371" s="607" t="e">
        <v>#N/A</v>
      </c>
      <c r="H371" s="607" t="e">
        <v>#N/A</v>
      </c>
      <c r="I371" s="607" t="e">
        <v>#N/A</v>
      </c>
      <c r="J371" s="607" t="e">
        <v>#N/A</v>
      </c>
      <c r="K371" s="609" t="e">
        <v>#N/A</v>
      </c>
      <c r="M371" s="429">
        <v>56.346512369539504</v>
      </c>
      <c r="N371" s="303" t="e">
        <v>#N/A</v>
      </c>
      <c r="O371" s="744" t="e">
        <v>#N/A</v>
      </c>
      <c r="Y371" s="602"/>
    </row>
    <row r="372" spans="1:25">
      <c r="A372" s="608">
        <v>41457</v>
      </c>
      <c r="B372" s="607">
        <v>200</v>
      </c>
      <c r="C372" s="607" t="e">
        <v>#N/A</v>
      </c>
      <c r="D372" s="607" t="e">
        <v>#N/A</v>
      </c>
      <c r="E372" s="607">
        <v>25.059391395655549</v>
      </c>
      <c r="F372" s="607" t="e">
        <v>#N/A</v>
      </c>
      <c r="G372" s="607" t="e">
        <v>#N/A</v>
      </c>
      <c r="H372" s="607" t="e">
        <v>#N/A</v>
      </c>
      <c r="I372" s="607" t="e">
        <v>#N/A</v>
      </c>
      <c r="J372" s="607" t="e">
        <v>#N/A</v>
      </c>
      <c r="K372" s="609" t="e">
        <v>#N/A</v>
      </c>
      <c r="M372" s="429" t="e">
        <v>#N/A</v>
      </c>
      <c r="N372" s="303">
        <v>25.059391395655549</v>
      </c>
      <c r="O372" s="744" t="e">
        <v>#N/A</v>
      </c>
      <c r="Y372" s="602"/>
    </row>
    <row r="373" spans="1:25">
      <c r="A373" s="608">
        <v>41457</v>
      </c>
      <c r="B373" s="607">
        <v>50.4</v>
      </c>
      <c r="C373" s="607" t="e">
        <v>#N/A</v>
      </c>
      <c r="D373" s="607" t="e">
        <v>#N/A</v>
      </c>
      <c r="E373" s="607">
        <v>52.377219278614625</v>
      </c>
      <c r="F373" s="607" t="e">
        <v>#N/A</v>
      </c>
      <c r="G373" s="607" t="e">
        <v>#N/A</v>
      </c>
      <c r="H373" s="607" t="e">
        <v>#N/A</v>
      </c>
      <c r="I373" s="607" t="e">
        <v>#N/A</v>
      </c>
      <c r="J373" s="607" t="e">
        <v>#N/A</v>
      </c>
      <c r="K373" s="609" t="e">
        <v>#N/A</v>
      </c>
      <c r="M373" s="429" t="e">
        <v>#N/A</v>
      </c>
      <c r="N373" s="303">
        <v>52.377219278614625</v>
      </c>
      <c r="O373" s="744" t="e">
        <v>#N/A</v>
      </c>
      <c r="Y373" s="602"/>
    </row>
    <row r="374" spans="1:25">
      <c r="A374" s="608">
        <v>41462</v>
      </c>
      <c r="B374" s="607">
        <v>80</v>
      </c>
      <c r="C374" s="607" t="e">
        <v>#N/A</v>
      </c>
      <c r="D374" s="607">
        <v>56.346512369539504</v>
      </c>
      <c r="E374" s="607" t="e">
        <v>#N/A</v>
      </c>
      <c r="F374" s="607" t="e">
        <v>#N/A</v>
      </c>
      <c r="G374" s="607" t="e">
        <v>#N/A</v>
      </c>
      <c r="H374" s="607" t="e">
        <v>#N/A</v>
      </c>
      <c r="I374" s="607" t="e">
        <v>#N/A</v>
      </c>
      <c r="J374" s="607" t="e">
        <v>#N/A</v>
      </c>
      <c r="K374" s="609" t="e">
        <v>#N/A</v>
      </c>
      <c r="M374" s="429">
        <v>56.346512369539504</v>
      </c>
      <c r="N374" s="303" t="e">
        <v>#N/A</v>
      </c>
      <c r="O374" s="744" t="e">
        <v>#N/A</v>
      </c>
      <c r="Y374" s="602"/>
    </row>
    <row r="375" spans="1:25">
      <c r="A375" s="608">
        <v>41463</v>
      </c>
      <c r="B375" s="607">
        <v>100</v>
      </c>
      <c r="C375" s="607" t="e">
        <v>#N/A</v>
      </c>
      <c r="D375" s="607" t="e">
        <v>#N/A</v>
      </c>
      <c r="E375" s="607" t="e">
        <v>#N/A</v>
      </c>
      <c r="F375" s="607">
        <v>21.440651623909716</v>
      </c>
      <c r="G375" s="607" t="e">
        <v>#N/A</v>
      </c>
      <c r="H375" s="607" t="e">
        <v>#N/A</v>
      </c>
      <c r="I375" s="607" t="e">
        <v>#N/A</v>
      </c>
      <c r="J375" s="607" t="e">
        <v>#N/A</v>
      </c>
      <c r="K375" s="609" t="e">
        <v>#N/A</v>
      </c>
      <c r="M375" s="429" t="e">
        <v>#N/A</v>
      </c>
      <c r="N375" s="303">
        <v>21.440651623909716</v>
      </c>
      <c r="O375" s="744" t="e">
        <v>#N/A</v>
      </c>
      <c r="Y375" s="602"/>
    </row>
    <row r="376" spans="1:25">
      <c r="A376" s="608">
        <v>41465</v>
      </c>
      <c r="B376" s="607">
        <v>249.9</v>
      </c>
      <c r="C376" s="607" t="e">
        <v>#N/A</v>
      </c>
      <c r="D376" s="607" t="e">
        <v>#N/A</v>
      </c>
      <c r="E376" s="607" t="e">
        <v>#N/A</v>
      </c>
      <c r="F376" s="607">
        <v>23.635157464124131</v>
      </c>
      <c r="G376" s="607" t="e">
        <v>#N/A</v>
      </c>
      <c r="H376" s="607" t="e">
        <v>#N/A</v>
      </c>
      <c r="I376" s="607" t="e">
        <v>#N/A</v>
      </c>
      <c r="J376" s="607" t="e">
        <v>#N/A</v>
      </c>
      <c r="K376" s="609" t="e">
        <v>#N/A</v>
      </c>
      <c r="M376" s="429" t="e">
        <v>#N/A</v>
      </c>
      <c r="N376" s="303">
        <v>23.635157464124131</v>
      </c>
      <c r="O376" s="744" t="e">
        <v>#N/A</v>
      </c>
      <c r="Y376" s="602"/>
    </row>
    <row r="377" spans="1:25">
      <c r="A377" s="608">
        <v>41472</v>
      </c>
      <c r="B377" s="607">
        <v>150</v>
      </c>
      <c r="C377" s="607" t="e">
        <v>#N/A</v>
      </c>
      <c r="D377" s="607" t="e">
        <v>#N/A</v>
      </c>
      <c r="E377" s="607" t="e">
        <v>#N/A</v>
      </c>
      <c r="F377" s="607">
        <v>24.572823237529832</v>
      </c>
      <c r="G377" s="607" t="e">
        <v>#N/A</v>
      </c>
      <c r="H377" s="607" t="e">
        <v>#N/A</v>
      </c>
      <c r="I377" s="607" t="e">
        <v>#N/A</v>
      </c>
      <c r="J377" s="607" t="e">
        <v>#N/A</v>
      </c>
      <c r="K377" s="609" t="e">
        <v>#N/A</v>
      </c>
      <c r="M377" s="429" t="e">
        <v>#N/A</v>
      </c>
      <c r="N377" s="303">
        <v>24.572823237529832</v>
      </c>
      <c r="O377" s="744" t="e">
        <v>#N/A</v>
      </c>
      <c r="Y377" s="602"/>
    </row>
    <row r="378" spans="1:25">
      <c r="A378" s="608">
        <v>41479</v>
      </c>
      <c r="B378" s="607">
        <v>205.7</v>
      </c>
      <c r="C378" s="607" t="e">
        <v>#N/A</v>
      </c>
      <c r="D378" s="607">
        <v>27.169947090242644</v>
      </c>
      <c r="E378" s="607" t="e">
        <v>#N/A</v>
      </c>
      <c r="F378" s="607" t="e">
        <v>#N/A</v>
      </c>
      <c r="G378" s="607" t="e">
        <v>#N/A</v>
      </c>
      <c r="H378" s="607" t="e">
        <v>#N/A</v>
      </c>
      <c r="I378" s="607" t="e">
        <v>#N/A</v>
      </c>
      <c r="J378" s="607" t="e">
        <v>#N/A</v>
      </c>
      <c r="K378" s="609" t="e">
        <v>#N/A</v>
      </c>
      <c r="M378" s="429">
        <v>27.169947090242644</v>
      </c>
      <c r="N378" s="303" t="e">
        <v>#N/A</v>
      </c>
      <c r="O378" s="744" t="e">
        <v>#N/A</v>
      </c>
      <c r="Y378" s="602"/>
    </row>
    <row r="379" spans="1:25">
      <c r="A379" s="608">
        <v>41498</v>
      </c>
      <c r="B379" s="607">
        <v>20</v>
      </c>
      <c r="C379" s="607" t="e">
        <v>#N/A</v>
      </c>
      <c r="D379" s="607" t="e">
        <v>#N/A</v>
      </c>
      <c r="E379" s="607">
        <v>50.853558437683759</v>
      </c>
      <c r="F379" s="607" t="e">
        <v>#N/A</v>
      </c>
      <c r="G379" s="607" t="e">
        <v>#N/A</v>
      </c>
      <c r="H379" s="607" t="e">
        <v>#N/A</v>
      </c>
      <c r="I379" s="607" t="e">
        <v>#N/A</v>
      </c>
      <c r="J379" s="607" t="e">
        <v>#N/A</v>
      </c>
      <c r="K379" s="609" t="e">
        <v>#N/A</v>
      </c>
      <c r="M379" s="429" t="e">
        <v>#N/A</v>
      </c>
      <c r="N379" s="303">
        <v>50.853558437683759</v>
      </c>
      <c r="O379" s="744" t="e">
        <v>#N/A</v>
      </c>
      <c r="Y379" s="602"/>
    </row>
    <row r="380" spans="1:25">
      <c r="A380" s="608">
        <v>41506</v>
      </c>
      <c r="B380" s="607">
        <v>184.8</v>
      </c>
      <c r="C380" s="607" t="e">
        <v>#N/A</v>
      </c>
      <c r="D380" s="607" t="e">
        <v>#N/A</v>
      </c>
      <c r="E380" s="607" t="e">
        <v>#N/A</v>
      </c>
      <c r="F380" s="607" t="e">
        <v>#N/A</v>
      </c>
      <c r="G380" s="607" t="e">
        <v>#N/A</v>
      </c>
      <c r="H380" s="607" t="e">
        <v>#N/A</v>
      </c>
      <c r="I380" s="607" t="e">
        <v>#N/A</v>
      </c>
      <c r="J380" s="607">
        <v>56.45129121710891</v>
      </c>
      <c r="K380" s="609" t="e">
        <v>#N/A</v>
      </c>
      <c r="M380" s="429" t="e">
        <v>#N/A</v>
      </c>
      <c r="N380" s="303" t="e">
        <v>#N/A</v>
      </c>
      <c r="O380" s="744">
        <v>56.45129121710891</v>
      </c>
      <c r="Y380" s="602"/>
    </row>
    <row r="381" spans="1:25">
      <c r="A381" s="608">
        <v>41506</v>
      </c>
      <c r="B381" s="607">
        <v>147.6</v>
      </c>
      <c r="C381" s="607" t="e">
        <v>#N/A</v>
      </c>
      <c r="D381" s="607" t="e">
        <v>#N/A</v>
      </c>
      <c r="E381" s="607" t="e">
        <v>#N/A</v>
      </c>
      <c r="F381" s="607" t="e">
        <v>#N/A</v>
      </c>
      <c r="G381" s="607" t="e">
        <v>#N/A</v>
      </c>
      <c r="H381" s="607" t="e">
        <v>#N/A</v>
      </c>
      <c r="I381" s="607" t="e">
        <v>#N/A</v>
      </c>
      <c r="J381" s="607">
        <v>57.742833551174918</v>
      </c>
      <c r="K381" s="609" t="e">
        <v>#N/A</v>
      </c>
      <c r="M381" s="429" t="e">
        <v>#N/A</v>
      </c>
      <c r="N381" s="303" t="e">
        <v>#N/A</v>
      </c>
      <c r="O381" s="744">
        <v>57.742833551174918</v>
      </c>
      <c r="Y381" s="602"/>
    </row>
    <row r="382" spans="1:25">
      <c r="A382" s="608">
        <v>41528</v>
      </c>
      <c r="B382" s="607">
        <v>60</v>
      </c>
      <c r="C382" s="607" t="e">
        <v>#N/A</v>
      </c>
      <c r="D382" s="607">
        <v>31.646750404377773</v>
      </c>
      <c r="E382" s="607" t="e">
        <v>#N/A</v>
      </c>
      <c r="F382" s="607" t="e">
        <v>#N/A</v>
      </c>
      <c r="G382" s="607" t="e">
        <v>#N/A</v>
      </c>
      <c r="H382" s="607" t="e">
        <v>#N/A</v>
      </c>
      <c r="I382" s="607" t="e">
        <v>#N/A</v>
      </c>
      <c r="J382" s="607" t="e">
        <v>#N/A</v>
      </c>
      <c r="K382" s="609" t="e">
        <v>#N/A</v>
      </c>
      <c r="M382" s="429">
        <v>31.646750404377773</v>
      </c>
      <c r="N382" s="303" t="e">
        <v>#N/A</v>
      </c>
      <c r="O382" s="744" t="e">
        <v>#N/A</v>
      </c>
      <c r="Y382" s="602"/>
    </row>
    <row r="383" spans="1:25">
      <c r="A383" s="608">
        <v>41556</v>
      </c>
      <c r="B383" s="607">
        <v>198.9</v>
      </c>
      <c r="C383" s="607" t="e">
        <v>#N/A</v>
      </c>
      <c r="D383" s="607" t="e">
        <v>#N/A</v>
      </c>
      <c r="E383" s="607" t="e">
        <v>#N/A</v>
      </c>
      <c r="F383" s="607">
        <v>21.460672452829751</v>
      </c>
      <c r="G383" s="607" t="e">
        <v>#N/A</v>
      </c>
      <c r="H383" s="607" t="e">
        <v>#N/A</v>
      </c>
      <c r="I383" s="607" t="e">
        <v>#N/A</v>
      </c>
      <c r="J383" s="607" t="e">
        <v>#N/A</v>
      </c>
      <c r="K383" s="609" t="e">
        <v>#N/A</v>
      </c>
      <c r="M383" s="429" t="e">
        <v>#N/A</v>
      </c>
      <c r="N383" s="303">
        <v>21.460672452829751</v>
      </c>
      <c r="O383" s="744" t="e">
        <v>#N/A</v>
      </c>
      <c r="Y383" s="602"/>
    </row>
    <row r="384" spans="1:25">
      <c r="A384" s="608">
        <v>41557</v>
      </c>
      <c r="B384" s="607">
        <v>200</v>
      </c>
      <c r="C384" s="607" t="e">
        <v>#N/A</v>
      </c>
      <c r="D384" s="607" t="e">
        <v>#N/A</v>
      </c>
      <c r="E384" s="607" t="e">
        <v>#N/A</v>
      </c>
      <c r="F384" s="607">
        <v>20.10820649867177</v>
      </c>
      <c r="G384" s="607" t="e">
        <v>#N/A</v>
      </c>
      <c r="H384" s="607" t="e">
        <v>#N/A</v>
      </c>
      <c r="I384" s="607" t="e">
        <v>#N/A</v>
      </c>
      <c r="J384" s="607" t="e">
        <v>#N/A</v>
      </c>
      <c r="K384" s="609" t="e">
        <v>#N/A</v>
      </c>
      <c r="M384" s="429" t="e">
        <v>#N/A</v>
      </c>
      <c r="N384" s="303">
        <v>20.10820649867177</v>
      </c>
      <c r="O384" s="744" t="e">
        <v>#N/A</v>
      </c>
      <c r="Y384" s="602"/>
    </row>
    <row r="385" spans="1:25">
      <c r="A385" s="608">
        <v>41557</v>
      </c>
      <c r="B385" s="607">
        <v>200</v>
      </c>
      <c r="C385" s="607" t="e">
        <v>#N/A</v>
      </c>
      <c r="D385" s="607" t="e">
        <v>#N/A</v>
      </c>
      <c r="E385" s="607" t="e">
        <v>#N/A</v>
      </c>
      <c r="F385" s="607">
        <v>21.458630127399633</v>
      </c>
      <c r="G385" s="607" t="e">
        <v>#N/A</v>
      </c>
      <c r="H385" s="607" t="e">
        <v>#N/A</v>
      </c>
      <c r="I385" s="607" t="e">
        <v>#N/A</v>
      </c>
      <c r="J385" s="607" t="e">
        <v>#N/A</v>
      </c>
      <c r="K385" s="609" t="e">
        <v>#N/A</v>
      </c>
      <c r="M385" s="429" t="e">
        <v>#N/A</v>
      </c>
      <c r="N385" s="303">
        <v>21.458630127399633</v>
      </c>
      <c r="O385" s="744" t="e">
        <v>#N/A</v>
      </c>
      <c r="Y385" s="602"/>
    </row>
    <row r="386" spans="1:25">
      <c r="A386" s="608">
        <v>41557</v>
      </c>
      <c r="B386" s="607">
        <v>199.8</v>
      </c>
      <c r="C386" s="607" t="e">
        <v>#N/A</v>
      </c>
      <c r="D386" s="607" t="e">
        <v>#N/A</v>
      </c>
      <c r="E386" s="607" t="e">
        <v>#N/A</v>
      </c>
      <c r="F386" s="607">
        <v>20.108206498671777</v>
      </c>
      <c r="G386" s="607" t="e">
        <v>#N/A</v>
      </c>
      <c r="H386" s="607" t="e">
        <v>#N/A</v>
      </c>
      <c r="I386" s="607" t="e">
        <v>#N/A</v>
      </c>
      <c r="J386" s="607" t="e">
        <v>#N/A</v>
      </c>
      <c r="K386" s="609" t="e">
        <v>#N/A</v>
      </c>
      <c r="M386" s="429" t="e">
        <v>#N/A</v>
      </c>
      <c r="N386" s="303">
        <v>20.108206498671777</v>
      </c>
      <c r="O386" s="744" t="e">
        <v>#N/A</v>
      </c>
      <c r="Y386" s="602"/>
    </row>
    <row r="387" spans="1:25">
      <c r="A387" s="608">
        <v>41564</v>
      </c>
      <c r="B387" s="607">
        <v>400</v>
      </c>
      <c r="C387" s="607" t="e">
        <v>#N/A</v>
      </c>
      <c r="D387" s="607" t="e">
        <v>#N/A</v>
      </c>
      <c r="E387" s="607" t="e">
        <v>#N/A</v>
      </c>
      <c r="F387" s="607">
        <v>22.298352608705354</v>
      </c>
      <c r="G387" s="607" t="e">
        <v>#N/A</v>
      </c>
      <c r="H387" s="607" t="e">
        <v>#N/A</v>
      </c>
      <c r="I387" s="607" t="e">
        <v>#N/A</v>
      </c>
      <c r="J387" s="607" t="e">
        <v>#N/A</v>
      </c>
      <c r="K387" s="609" t="e">
        <v>#N/A</v>
      </c>
      <c r="M387" s="429" t="e">
        <v>#N/A</v>
      </c>
      <c r="N387" s="303">
        <v>22.298352608705354</v>
      </c>
      <c r="O387" s="744" t="e">
        <v>#N/A</v>
      </c>
      <c r="Y387" s="602"/>
    </row>
    <row r="388" spans="1:25">
      <c r="A388" s="608">
        <v>41572</v>
      </c>
      <c r="B388" s="607">
        <v>19.8</v>
      </c>
      <c r="C388" s="607">
        <v>56.875061301304484</v>
      </c>
      <c r="D388" s="607" t="e">
        <v>#N/A</v>
      </c>
      <c r="E388" s="607" t="e">
        <v>#N/A</v>
      </c>
      <c r="F388" s="607" t="e">
        <v>#N/A</v>
      </c>
      <c r="G388" s="607" t="e">
        <v>#N/A</v>
      </c>
      <c r="H388" s="607" t="e">
        <v>#N/A</v>
      </c>
      <c r="I388" s="607" t="e">
        <v>#N/A</v>
      </c>
      <c r="J388" s="607" t="e">
        <v>#N/A</v>
      </c>
      <c r="K388" s="609" t="e">
        <v>#N/A</v>
      </c>
      <c r="M388" s="429">
        <v>56.875061301304484</v>
      </c>
      <c r="N388" s="303" t="e">
        <v>#N/A</v>
      </c>
      <c r="O388" s="744" t="e">
        <v>#N/A</v>
      </c>
      <c r="Y388" s="602"/>
    </row>
    <row r="389" spans="1:25">
      <c r="A389" s="608">
        <v>41579</v>
      </c>
      <c r="B389" s="607">
        <v>249.2</v>
      </c>
      <c r="C389" s="607" t="e">
        <v>#N/A</v>
      </c>
      <c r="D389" s="607">
        <v>31.073496488616687</v>
      </c>
      <c r="E389" s="607" t="e">
        <v>#N/A</v>
      </c>
      <c r="F389" s="607" t="e">
        <v>#N/A</v>
      </c>
      <c r="G389" s="607" t="e">
        <v>#N/A</v>
      </c>
      <c r="H389" s="607" t="e">
        <v>#N/A</v>
      </c>
      <c r="I389" s="607" t="e">
        <v>#N/A</v>
      </c>
      <c r="J389" s="607" t="e">
        <v>#N/A</v>
      </c>
      <c r="K389" s="609" t="e">
        <v>#N/A</v>
      </c>
      <c r="M389" s="429">
        <v>31.073496488616687</v>
      </c>
      <c r="N389" s="303" t="e">
        <v>#N/A</v>
      </c>
      <c r="O389" s="744" t="e">
        <v>#N/A</v>
      </c>
      <c r="Y389" s="602"/>
    </row>
    <row r="390" spans="1:25">
      <c r="A390" s="608">
        <v>41584</v>
      </c>
      <c r="B390" s="607">
        <v>172</v>
      </c>
      <c r="C390" s="607" t="e">
        <v>#N/A</v>
      </c>
      <c r="D390" s="607" t="e">
        <v>#N/A</v>
      </c>
      <c r="E390" s="607" t="e">
        <v>#N/A</v>
      </c>
      <c r="F390" s="607">
        <v>24.644878906888074</v>
      </c>
      <c r="G390" s="607" t="e">
        <v>#N/A</v>
      </c>
      <c r="H390" s="607" t="e">
        <v>#N/A</v>
      </c>
      <c r="I390" s="607" t="e">
        <v>#N/A</v>
      </c>
      <c r="J390" s="607" t="e">
        <v>#N/A</v>
      </c>
      <c r="K390" s="609" t="e">
        <v>#N/A</v>
      </c>
      <c r="M390" s="429" t="e">
        <v>#N/A</v>
      </c>
      <c r="N390" s="303">
        <v>24.644878906888074</v>
      </c>
      <c r="O390" s="744" t="e">
        <v>#N/A</v>
      </c>
      <c r="Y390" s="602"/>
    </row>
    <row r="391" spans="1:25">
      <c r="A391" s="608">
        <v>41584</v>
      </c>
      <c r="B391" s="607">
        <v>106</v>
      </c>
      <c r="C391" s="607" t="e">
        <v>#N/A</v>
      </c>
      <c r="D391" s="607">
        <v>24.644878906888074</v>
      </c>
      <c r="E391" s="607" t="e">
        <v>#N/A</v>
      </c>
      <c r="F391" s="607" t="e">
        <v>#N/A</v>
      </c>
      <c r="G391" s="607" t="e">
        <v>#N/A</v>
      </c>
      <c r="H391" s="607" t="e">
        <v>#N/A</v>
      </c>
      <c r="I391" s="607" t="e">
        <v>#N/A</v>
      </c>
      <c r="J391" s="607" t="e">
        <v>#N/A</v>
      </c>
      <c r="K391" s="609" t="e">
        <v>#N/A</v>
      </c>
      <c r="M391" s="429">
        <v>24.644878906888074</v>
      </c>
      <c r="N391" s="303" t="e">
        <v>#N/A</v>
      </c>
      <c r="O391" s="744" t="e">
        <v>#N/A</v>
      </c>
      <c r="Y391" s="602"/>
    </row>
    <row r="392" spans="1:25">
      <c r="A392" s="608">
        <v>41596</v>
      </c>
      <c r="B392" s="607">
        <v>201.6</v>
      </c>
      <c r="C392" s="607" t="e">
        <v>#N/A</v>
      </c>
      <c r="D392" s="607" t="e">
        <v>#N/A</v>
      </c>
      <c r="E392" s="607" t="e">
        <v>#N/A</v>
      </c>
      <c r="F392" s="607">
        <v>24.651599161673531</v>
      </c>
      <c r="G392" s="607" t="e">
        <v>#N/A</v>
      </c>
      <c r="H392" s="607" t="e">
        <v>#N/A</v>
      </c>
      <c r="I392" s="607" t="e">
        <v>#N/A</v>
      </c>
      <c r="J392" s="607" t="e">
        <v>#N/A</v>
      </c>
      <c r="K392" s="609" t="e">
        <v>#N/A</v>
      </c>
      <c r="M392" s="429" t="e">
        <v>#N/A</v>
      </c>
      <c r="N392" s="303">
        <v>24.651599161673531</v>
      </c>
      <c r="O392" s="744" t="e">
        <v>#N/A</v>
      </c>
      <c r="Y392" s="602"/>
    </row>
    <row r="393" spans="1:25">
      <c r="A393" s="608">
        <v>41596</v>
      </c>
      <c r="B393" s="607">
        <v>34.200000000000003</v>
      </c>
      <c r="C393" s="607" t="e">
        <v>#N/A</v>
      </c>
      <c r="D393" s="607" t="e">
        <v>#N/A</v>
      </c>
      <c r="E393" s="607" t="e">
        <v>#N/A</v>
      </c>
      <c r="F393" s="607" t="e">
        <v>#N/A</v>
      </c>
      <c r="G393" s="607" t="e">
        <v>#N/A</v>
      </c>
      <c r="H393" s="607" t="e">
        <v>#N/A</v>
      </c>
      <c r="I393" s="607" t="e">
        <v>#N/A</v>
      </c>
      <c r="J393" s="607">
        <v>90.440605341104586</v>
      </c>
      <c r="K393" s="609" t="e">
        <v>#N/A</v>
      </c>
      <c r="M393" s="429" t="e">
        <v>#N/A</v>
      </c>
      <c r="N393" s="303" t="e">
        <v>#N/A</v>
      </c>
      <c r="O393" s="744">
        <v>90.440605341104586</v>
      </c>
      <c r="Y393" s="602"/>
    </row>
    <row r="394" spans="1:25">
      <c r="A394" s="608">
        <v>41619</v>
      </c>
      <c r="B394" s="607">
        <v>51</v>
      </c>
      <c r="C394" s="607" t="e">
        <v>#N/A</v>
      </c>
      <c r="D394" s="607" t="e">
        <v>#N/A</v>
      </c>
      <c r="E394" s="607" t="e">
        <v>#N/A</v>
      </c>
      <c r="F394" s="607" t="e">
        <v>#N/A</v>
      </c>
      <c r="G394" s="607" t="e">
        <v>#N/A</v>
      </c>
      <c r="H394" s="607" t="e">
        <v>#N/A</v>
      </c>
      <c r="I394" s="607" t="e">
        <v>#N/A</v>
      </c>
      <c r="J394" s="607">
        <v>50.475301043183052</v>
      </c>
      <c r="K394" s="609" t="e">
        <v>#N/A</v>
      </c>
      <c r="M394" s="429" t="e">
        <v>#N/A</v>
      </c>
      <c r="N394" s="303" t="e">
        <v>#N/A</v>
      </c>
      <c r="O394" s="744">
        <v>50.475301043183052</v>
      </c>
      <c r="Y394" s="602"/>
    </row>
    <row r="395" spans="1:25">
      <c r="A395" s="608">
        <v>41628</v>
      </c>
      <c r="B395" s="607">
        <v>98</v>
      </c>
      <c r="C395" s="607" t="e">
        <v>#N/A</v>
      </c>
      <c r="D395" s="607" t="e">
        <v>#N/A</v>
      </c>
      <c r="E395" s="607" t="e">
        <v>#N/A</v>
      </c>
      <c r="F395" s="607">
        <v>20.78718014020555</v>
      </c>
      <c r="G395" s="607" t="e">
        <v>#N/A</v>
      </c>
      <c r="H395" s="607" t="e">
        <v>#N/A</v>
      </c>
      <c r="I395" s="607" t="e">
        <v>#N/A</v>
      </c>
      <c r="J395" s="607" t="e">
        <v>#N/A</v>
      </c>
      <c r="K395" s="609" t="e">
        <v>#N/A</v>
      </c>
      <c r="M395" s="429" t="e">
        <v>#N/A</v>
      </c>
      <c r="N395" s="303">
        <v>20.78718014020555</v>
      </c>
      <c r="O395" s="744" t="e">
        <v>#N/A</v>
      </c>
      <c r="Y395" s="602"/>
    </row>
    <row r="396" spans="1:25">
      <c r="A396" s="608">
        <v>41635</v>
      </c>
      <c r="B396" s="607">
        <v>149.6</v>
      </c>
      <c r="C396" s="607" t="e">
        <v>#N/A</v>
      </c>
      <c r="D396" s="607">
        <v>29.721528908651173</v>
      </c>
      <c r="E396" s="607" t="e">
        <v>#N/A</v>
      </c>
      <c r="F396" s="607" t="e">
        <v>#N/A</v>
      </c>
      <c r="G396" s="607" t="e">
        <v>#N/A</v>
      </c>
      <c r="H396" s="607" t="e">
        <v>#N/A</v>
      </c>
      <c r="I396" s="607" t="e">
        <v>#N/A</v>
      </c>
      <c r="J396" s="607" t="e">
        <v>#N/A</v>
      </c>
      <c r="K396" s="609" t="e">
        <v>#N/A</v>
      </c>
      <c r="M396" s="429">
        <v>29.721528908651173</v>
      </c>
      <c r="N396" s="303" t="e">
        <v>#N/A</v>
      </c>
      <c r="O396" s="744" t="e">
        <v>#N/A</v>
      </c>
      <c r="Y396" s="602"/>
    </row>
    <row r="397" spans="1:25">
      <c r="A397" s="608">
        <v>41660</v>
      </c>
      <c r="B397" s="607">
        <v>100.3</v>
      </c>
      <c r="C397" s="607" t="e">
        <v>#N/A</v>
      </c>
      <c r="D397" s="607" t="e">
        <v>#N/A</v>
      </c>
      <c r="E397" s="607" t="e">
        <v>#N/A</v>
      </c>
      <c r="F397" s="607">
        <v>20.948266504492199</v>
      </c>
      <c r="G397" s="607" t="e">
        <v>#N/A</v>
      </c>
      <c r="H397" s="607" t="e">
        <v>#N/A</v>
      </c>
      <c r="I397" s="607" t="e">
        <v>#N/A</v>
      </c>
      <c r="J397" s="607" t="e">
        <v>#N/A</v>
      </c>
      <c r="K397" s="609" t="e">
        <v>#N/A</v>
      </c>
      <c r="M397" s="429" t="e">
        <v>#N/A</v>
      </c>
      <c r="N397" s="303">
        <v>20.948266504492199</v>
      </c>
      <c r="O397" s="744" t="e">
        <v>#N/A</v>
      </c>
      <c r="Y397" s="602"/>
    </row>
    <row r="398" spans="1:25">
      <c r="A398" s="608">
        <v>41662</v>
      </c>
      <c r="B398" s="607">
        <v>78.2</v>
      </c>
      <c r="C398" s="607" t="e">
        <v>#N/A</v>
      </c>
      <c r="D398" s="607" t="e">
        <v>#N/A</v>
      </c>
      <c r="E398" s="607" t="e">
        <v>#N/A</v>
      </c>
      <c r="F398" s="607" t="e">
        <v>#N/A</v>
      </c>
      <c r="G398" s="607">
        <v>32.830363697294402</v>
      </c>
      <c r="H398" s="607" t="e">
        <v>#N/A</v>
      </c>
      <c r="I398" s="607" t="e">
        <v>#N/A</v>
      </c>
      <c r="J398" s="607" t="e">
        <v>#N/A</v>
      </c>
      <c r="K398" s="609" t="e">
        <v>#N/A</v>
      </c>
      <c r="M398" s="429" t="e">
        <v>#N/A</v>
      </c>
      <c r="N398" s="303">
        <v>32.830363697294402</v>
      </c>
      <c r="O398" s="744" t="e">
        <v>#N/A</v>
      </c>
      <c r="Y398" s="602"/>
    </row>
    <row r="399" spans="1:25">
      <c r="A399" s="608">
        <v>41663</v>
      </c>
      <c r="B399" s="607">
        <v>99</v>
      </c>
      <c r="C399" s="607" t="e">
        <v>#N/A</v>
      </c>
      <c r="D399" s="607" t="e">
        <v>#N/A</v>
      </c>
      <c r="E399" s="607" t="e">
        <v>#N/A</v>
      </c>
      <c r="F399" s="607">
        <v>22.455317071876951</v>
      </c>
      <c r="G399" s="607" t="e">
        <v>#N/A</v>
      </c>
      <c r="H399" s="607" t="e">
        <v>#N/A</v>
      </c>
      <c r="I399" s="607" t="e">
        <v>#N/A</v>
      </c>
      <c r="J399" s="607" t="e">
        <v>#N/A</v>
      </c>
      <c r="K399" s="609" t="e">
        <v>#N/A</v>
      </c>
      <c r="M399" s="429" t="e">
        <v>#N/A</v>
      </c>
      <c r="N399" s="303">
        <v>22.455317071876951</v>
      </c>
      <c r="O399" s="744" t="e">
        <v>#N/A</v>
      </c>
      <c r="Y399" s="602"/>
    </row>
    <row r="400" spans="1:25">
      <c r="A400" s="608">
        <v>41697</v>
      </c>
      <c r="B400" s="607">
        <v>299.7</v>
      </c>
      <c r="C400" s="607" t="e">
        <v>#N/A</v>
      </c>
      <c r="D400" s="607" t="e">
        <v>#N/A</v>
      </c>
      <c r="E400" s="607" t="e">
        <v>#N/A</v>
      </c>
      <c r="F400" s="607" t="e">
        <v>#N/A</v>
      </c>
      <c r="G400" s="607">
        <v>27.071988263338721</v>
      </c>
      <c r="H400" s="607" t="e">
        <v>#N/A</v>
      </c>
      <c r="I400" s="607" t="e">
        <v>#N/A</v>
      </c>
      <c r="J400" s="607" t="e">
        <v>#N/A</v>
      </c>
      <c r="K400" s="609" t="e">
        <v>#N/A</v>
      </c>
      <c r="M400" s="429" t="e">
        <v>#N/A</v>
      </c>
      <c r="N400" s="303">
        <v>27.071988263338721</v>
      </c>
      <c r="O400" s="744" t="e">
        <v>#N/A</v>
      </c>
      <c r="Y400" s="602"/>
    </row>
    <row r="401" spans="1:25">
      <c r="A401" s="608">
        <v>41801</v>
      </c>
      <c r="B401" s="607">
        <v>150</v>
      </c>
      <c r="C401" s="607" t="e">
        <v>#N/A</v>
      </c>
      <c r="D401" s="607" t="e">
        <v>#N/A</v>
      </c>
      <c r="E401" s="607" t="e">
        <v>#N/A</v>
      </c>
      <c r="F401" s="607">
        <v>23.383802633358894</v>
      </c>
      <c r="G401" s="607" t="e">
        <v>#N/A</v>
      </c>
      <c r="H401" s="607" t="e">
        <v>#N/A</v>
      </c>
      <c r="I401" s="607" t="e">
        <v>#N/A</v>
      </c>
      <c r="J401" s="607" t="e">
        <v>#N/A</v>
      </c>
      <c r="K401" s="609" t="e">
        <v>#N/A</v>
      </c>
      <c r="M401" s="429" t="e">
        <v>#N/A</v>
      </c>
      <c r="N401" s="303">
        <v>23.383802633358894</v>
      </c>
      <c r="O401" s="744" t="e">
        <v>#N/A</v>
      </c>
      <c r="Y401" s="602"/>
    </row>
    <row r="402" spans="1:25">
      <c r="A402" s="608">
        <v>41821</v>
      </c>
      <c r="B402" s="607">
        <v>175</v>
      </c>
      <c r="C402" s="607" t="e">
        <v>#N/A</v>
      </c>
      <c r="D402" s="607" t="e">
        <v>#N/A</v>
      </c>
      <c r="E402" s="607" t="e">
        <v>#N/A</v>
      </c>
      <c r="F402" s="607" t="e">
        <v>#N/A</v>
      </c>
      <c r="G402" s="607" t="e">
        <v>#N/A</v>
      </c>
      <c r="H402" s="607">
        <v>38.344804001914603</v>
      </c>
      <c r="I402" s="607" t="e">
        <v>#N/A</v>
      </c>
      <c r="J402" s="607" t="e">
        <v>#N/A</v>
      </c>
      <c r="K402" s="609" t="e">
        <v>#N/A</v>
      </c>
      <c r="M402" s="429" t="e">
        <v>#N/A</v>
      </c>
      <c r="N402" s="303" t="e">
        <v>#N/A</v>
      </c>
      <c r="O402" s="744">
        <v>38.344804001914603</v>
      </c>
      <c r="Y402" s="602"/>
    </row>
    <row r="403" spans="1:25">
      <c r="A403" s="608">
        <v>41852</v>
      </c>
      <c r="B403" s="607">
        <v>115.99999999999999</v>
      </c>
      <c r="C403" s="607" t="e">
        <v>#N/A</v>
      </c>
      <c r="D403" s="607" t="e">
        <v>#N/A</v>
      </c>
      <c r="E403" s="607" t="e">
        <v>#N/A</v>
      </c>
      <c r="F403" s="607" t="e">
        <v>#N/A</v>
      </c>
      <c r="G403" s="607">
        <v>35.876910492058613</v>
      </c>
      <c r="H403" s="607" t="e">
        <v>#N/A</v>
      </c>
      <c r="I403" s="607" t="e">
        <v>#N/A</v>
      </c>
      <c r="J403" s="607" t="e">
        <v>#N/A</v>
      </c>
      <c r="K403" s="609" t="e">
        <v>#N/A</v>
      </c>
      <c r="M403" s="429" t="e">
        <v>#N/A</v>
      </c>
      <c r="N403" s="303">
        <v>35.876910492058613</v>
      </c>
      <c r="O403" s="744" t="e">
        <v>#N/A</v>
      </c>
      <c r="Y403" s="602"/>
    </row>
    <row r="404" spans="1:25">
      <c r="A404" s="608">
        <v>41852</v>
      </c>
      <c r="B404" s="607">
        <v>100</v>
      </c>
      <c r="C404" s="607" t="e">
        <v>#N/A</v>
      </c>
      <c r="D404" s="607" t="e">
        <v>#N/A</v>
      </c>
      <c r="E404" s="607" t="e">
        <v>#N/A</v>
      </c>
      <c r="F404" s="607">
        <v>23.477713487308126</v>
      </c>
      <c r="G404" s="607" t="e">
        <v>#N/A</v>
      </c>
      <c r="H404" s="607" t="e">
        <v>#N/A</v>
      </c>
      <c r="I404" s="607" t="e">
        <v>#N/A</v>
      </c>
      <c r="J404" s="607" t="e">
        <v>#N/A</v>
      </c>
      <c r="K404" s="609" t="e">
        <v>#N/A</v>
      </c>
      <c r="M404" s="429" t="e">
        <v>#N/A</v>
      </c>
      <c r="N404" s="303">
        <v>23.477713487308126</v>
      </c>
      <c r="O404" s="744" t="e">
        <v>#N/A</v>
      </c>
      <c r="Y404" s="602"/>
    </row>
    <row r="405" spans="1:25">
      <c r="A405" s="608">
        <v>41865</v>
      </c>
      <c r="B405" s="607">
        <v>30</v>
      </c>
      <c r="C405" s="607" t="e">
        <v>#N/A</v>
      </c>
      <c r="D405" s="607">
        <v>65.021909550904184</v>
      </c>
      <c r="E405" s="607" t="e">
        <v>#N/A</v>
      </c>
      <c r="F405" s="607" t="e">
        <v>#N/A</v>
      </c>
      <c r="G405" s="607" t="e">
        <v>#N/A</v>
      </c>
      <c r="H405" s="607" t="e">
        <v>#N/A</v>
      </c>
      <c r="I405" s="607" t="e">
        <v>#N/A</v>
      </c>
      <c r="J405" s="607" t="e">
        <v>#N/A</v>
      </c>
      <c r="K405" s="609" t="e">
        <v>#N/A</v>
      </c>
      <c r="M405" s="429">
        <v>65.021909550904184</v>
      </c>
      <c r="N405" s="303" t="e">
        <v>#N/A</v>
      </c>
      <c r="O405" s="744" t="e">
        <v>#N/A</v>
      </c>
      <c r="Y405" s="602"/>
    </row>
    <row r="406" spans="1:25">
      <c r="A406" s="608">
        <v>41893</v>
      </c>
      <c r="B406" s="607">
        <v>42.95</v>
      </c>
      <c r="C406" s="607">
        <v>67.249562513045419</v>
      </c>
      <c r="D406" s="607" t="e">
        <v>#N/A</v>
      </c>
      <c r="E406" s="607" t="e">
        <v>#N/A</v>
      </c>
      <c r="F406" s="607" t="e">
        <v>#N/A</v>
      </c>
      <c r="G406" s="607" t="e">
        <v>#N/A</v>
      </c>
      <c r="H406" s="607" t="e">
        <v>#N/A</v>
      </c>
      <c r="I406" s="607" t="e">
        <v>#N/A</v>
      </c>
      <c r="J406" s="607" t="e">
        <v>#N/A</v>
      </c>
      <c r="K406" s="609" t="e">
        <v>#N/A</v>
      </c>
      <c r="M406" s="429">
        <v>67.249562513045419</v>
      </c>
      <c r="N406" s="303" t="e">
        <v>#N/A</v>
      </c>
      <c r="O406" s="744" t="e">
        <v>#N/A</v>
      </c>
      <c r="Y406" s="602"/>
    </row>
    <row r="407" spans="1:25">
      <c r="A407" s="608">
        <v>41906</v>
      </c>
      <c r="B407" s="607">
        <v>140</v>
      </c>
      <c r="C407" s="607" t="e">
        <v>#N/A</v>
      </c>
      <c r="D407" s="607" t="e">
        <v>#N/A</v>
      </c>
      <c r="E407" s="607" t="e">
        <v>#N/A</v>
      </c>
      <c r="F407" s="607" t="e">
        <v>#N/A</v>
      </c>
      <c r="G407" s="607" t="e">
        <v>#N/A</v>
      </c>
      <c r="H407" s="607">
        <v>41.527986259831543</v>
      </c>
      <c r="I407" s="607" t="e">
        <v>#N/A</v>
      </c>
      <c r="J407" s="607" t="e">
        <v>#N/A</v>
      </c>
      <c r="K407" s="609" t="e">
        <v>#N/A</v>
      </c>
      <c r="M407" s="429" t="e">
        <v>#N/A</v>
      </c>
      <c r="N407" s="303" t="e">
        <v>#N/A</v>
      </c>
      <c r="O407" s="744">
        <v>41.527986259831543</v>
      </c>
      <c r="Y407" s="602"/>
    </row>
    <row r="408" spans="1:25">
      <c r="A408" s="608">
        <v>41942</v>
      </c>
      <c r="B408" s="607">
        <v>100</v>
      </c>
      <c r="C408" s="607" t="e">
        <v>#N/A</v>
      </c>
      <c r="D408" s="607" t="e">
        <v>#N/A</v>
      </c>
      <c r="E408" s="607" t="e">
        <v>#N/A</v>
      </c>
      <c r="F408" s="607">
        <v>25.825484836038935</v>
      </c>
      <c r="G408" s="607" t="e">
        <v>#N/A</v>
      </c>
      <c r="H408" s="607" t="e">
        <v>#N/A</v>
      </c>
      <c r="I408" s="607" t="e">
        <v>#N/A</v>
      </c>
      <c r="J408" s="607" t="e">
        <v>#N/A</v>
      </c>
      <c r="K408" s="609" t="e">
        <v>#N/A</v>
      </c>
      <c r="M408" s="429" t="e">
        <v>#N/A</v>
      </c>
      <c r="N408" s="303">
        <v>25.825484836038935</v>
      </c>
      <c r="O408" s="744" t="e">
        <v>#N/A</v>
      </c>
      <c r="Y408" s="602"/>
    </row>
    <row r="409" spans="1:25">
      <c r="A409" s="608">
        <v>41974</v>
      </c>
      <c r="B409" s="607">
        <v>200</v>
      </c>
      <c r="C409" s="607" t="e">
        <v>#N/A</v>
      </c>
      <c r="D409" s="607" t="e">
        <v>#N/A</v>
      </c>
      <c r="E409" s="607" t="e">
        <v>#N/A</v>
      </c>
      <c r="F409" s="607">
        <v>20.982171688163589</v>
      </c>
      <c r="G409" s="607" t="e">
        <v>#N/A</v>
      </c>
      <c r="H409" s="607" t="e">
        <v>#N/A</v>
      </c>
      <c r="I409" s="607" t="e">
        <v>#N/A</v>
      </c>
      <c r="J409" s="607" t="e">
        <v>#N/A</v>
      </c>
      <c r="K409" s="609" t="e">
        <v>#N/A</v>
      </c>
      <c r="M409" s="429" t="e">
        <v>#N/A</v>
      </c>
      <c r="N409" s="303">
        <v>20.982171688163589</v>
      </c>
      <c r="O409" s="744" t="e">
        <v>#N/A</v>
      </c>
      <c r="Y409" s="602"/>
    </row>
    <row r="410" spans="1:25">
      <c r="A410" s="608">
        <v>41974</v>
      </c>
      <c r="B410" s="607">
        <v>150</v>
      </c>
      <c r="C410" s="607" t="e">
        <v>#N/A</v>
      </c>
      <c r="D410" s="607" t="e">
        <v>#N/A</v>
      </c>
      <c r="E410" s="607" t="e">
        <v>#N/A</v>
      </c>
      <c r="F410" s="607">
        <v>24.602591127230419</v>
      </c>
      <c r="G410" s="607" t="e">
        <v>#N/A</v>
      </c>
      <c r="H410" s="607" t="e">
        <v>#N/A</v>
      </c>
      <c r="I410" s="607" t="e">
        <v>#N/A</v>
      </c>
      <c r="J410" s="607" t="e">
        <v>#N/A</v>
      </c>
      <c r="K410" s="609" t="e">
        <v>#N/A</v>
      </c>
      <c r="M410" s="429" t="e">
        <v>#N/A</v>
      </c>
      <c r="N410" s="303">
        <v>24.602591127230419</v>
      </c>
      <c r="O410" s="744" t="e">
        <v>#N/A</v>
      </c>
      <c r="Y410" s="602"/>
    </row>
    <row r="411" spans="1:25">
      <c r="A411" s="608">
        <v>41974</v>
      </c>
      <c r="B411" s="607">
        <v>150</v>
      </c>
      <c r="C411" s="607" t="e">
        <v>#N/A</v>
      </c>
      <c r="D411" s="607" t="e">
        <v>#N/A</v>
      </c>
      <c r="E411" s="607" t="e">
        <v>#N/A</v>
      </c>
      <c r="F411" s="607">
        <v>24.052940228204392</v>
      </c>
      <c r="G411" s="607" t="e">
        <v>#N/A</v>
      </c>
      <c r="H411" s="607" t="e">
        <v>#N/A</v>
      </c>
      <c r="I411" s="607" t="e">
        <v>#N/A</v>
      </c>
      <c r="J411" s="607" t="e">
        <v>#N/A</v>
      </c>
      <c r="K411" s="609" t="e">
        <v>#N/A</v>
      </c>
      <c r="M411" s="429" t="e">
        <v>#N/A</v>
      </c>
      <c r="N411" s="303">
        <v>24.052940228204392</v>
      </c>
      <c r="O411" s="744" t="e">
        <v>#N/A</v>
      </c>
      <c r="Y411" s="602"/>
    </row>
    <row r="412" spans="1:25">
      <c r="A412" s="608">
        <v>41990</v>
      </c>
      <c r="B412" s="607">
        <v>100</v>
      </c>
      <c r="C412" s="607" t="e">
        <v>#N/A</v>
      </c>
      <c r="D412" s="607" t="e">
        <v>#N/A</v>
      </c>
      <c r="E412" s="607" t="e">
        <v>#N/A</v>
      </c>
      <c r="F412" s="607">
        <v>22.377613228313233</v>
      </c>
      <c r="G412" s="607" t="e">
        <v>#N/A</v>
      </c>
      <c r="H412" s="607" t="e">
        <v>#N/A</v>
      </c>
      <c r="I412" s="607" t="e">
        <v>#N/A</v>
      </c>
      <c r="J412" s="607" t="e">
        <v>#N/A</v>
      </c>
      <c r="K412" s="609" t="e">
        <v>#N/A</v>
      </c>
      <c r="M412" s="429" t="e">
        <v>#N/A</v>
      </c>
      <c r="N412" s="303">
        <v>22.377613228313233</v>
      </c>
      <c r="O412" s="744" t="e">
        <v>#N/A</v>
      </c>
      <c r="Y412" s="602"/>
    </row>
    <row r="413" spans="1:25">
      <c r="A413" s="608">
        <v>41990</v>
      </c>
      <c r="B413" s="607">
        <v>73.5</v>
      </c>
      <c r="C413" s="607" t="e">
        <v>#N/A</v>
      </c>
      <c r="D413" s="607" t="e">
        <v>#N/A</v>
      </c>
      <c r="E413" s="607" t="e">
        <v>#N/A</v>
      </c>
      <c r="F413" s="607">
        <v>21.998607840200858</v>
      </c>
      <c r="G413" s="607" t="e">
        <v>#N/A</v>
      </c>
      <c r="H413" s="607" t="e">
        <v>#N/A</v>
      </c>
      <c r="I413" s="607" t="e">
        <v>#N/A</v>
      </c>
      <c r="J413" s="607" t="e">
        <v>#N/A</v>
      </c>
      <c r="K413" s="609" t="e">
        <v>#N/A</v>
      </c>
      <c r="M413" s="429" t="e">
        <v>#N/A</v>
      </c>
      <c r="N413" s="303">
        <v>21.998607840200858</v>
      </c>
      <c r="O413" s="744" t="e">
        <v>#N/A</v>
      </c>
      <c r="Y413" s="602"/>
    </row>
    <row r="414" spans="1:25">
      <c r="A414" s="608">
        <v>42004</v>
      </c>
      <c r="B414" s="607">
        <v>50</v>
      </c>
      <c r="C414" s="607" t="e">
        <v>#N/A</v>
      </c>
      <c r="D414" s="607" t="e">
        <v>#N/A</v>
      </c>
      <c r="E414" s="607" t="e">
        <v>#N/A</v>
      </c>
      <c r="F414" s="607">
        <v>22.538604947815806</v>
      </c>
      <c r="G414" s="607" t="e">
        <v>#N/A</v>
      </c>
      <c r="H414" s="607" t="e">
        <v>#N/A</v>
      </c>
      <c r="I414" s="607" t="e">
        <v>#N/A</v>
      </c>
      <c r="J414" s="607" t="e">
        <v>#N/A</v>
      </c>
      <c r="K414" s="609" t="e">
        <v>#N/A</v>
      </c>
      <c r="M414" s="429" t="e">
        <v>#N/A</v>
      </c>
      <c r="N414" s="303">
        <v>22.538604947815806</v>
      </c>
      <c r="O414" s="744" t="e">
        <v>#N/A</v>
      </c>
      <c r="Y414" s="602"/>
    </row>
    <row r="415" spans="1:25">
      <c r="A415" s="608">
        <v>42087</v>
      </c>
      <c r="B415" s="607">
        <v>78</v>
      </c>
      <c r="C415" s="607" t="e">
        <v>#N/A</v>
      </c>
      <c r="D415" s="607" t="e">
        <v>#N/A</v>
      </c>
      <c r="E415" s="607">
        <v>32.825473369758015</v>
      </c>
      <c r="F415" s="607" t="e">
        <v>#N/A</v>
      </c>
      <c r="G415" s="607" t="e">
        <v>#N/A</v>
      </c>
      <c r="H415" s="607" t="e">
        <v>#N/A</v>
      </c>
      <c r="I415" s="607" t="e">
        <v>#N/A</v>
      </c>
      <c r="J415" s="607" t="e">
        <v>#N/A</v>
      </c>
      <c r="K415" s="609" t="e">
        <v>#N/A</v>
      </c>
      <c r="M415" s="429" t="e">
        <v>#N/A</v>
      </c>
      <c r="N415" s="303">
        <v>32.825473369758015</v>
      </c>
      <c r="O415" s="744" t="e">
        <v>#N/A</v>
      </c>
      <c r="Y415" s="602"/>
    </row>
    <row r="416" spans="1:25">
      <c r="A416" s="608">
        <v>42101</v>
      </c>
      <c r="B416" s="607">
        <v>300</v>
      </c>
      <c r="C416" s="607" t="e">
        <v>#N/A</v>
      </c>
      <c r="D416" s="607" t="e">
        <v>#N/A</v>
      </c>
      <c r="E416" s="607" t="e">
        <v>#N/A</v>
      </c>
      <c r="F416" s="607">
        <v>26.878929845948623</v>
      </c>
      <c r="G416" s="607" t="e">
        <v>#N/A</v>
      </c>
      <c r="H416" s="607" t="e">
        <v>#N/A</v>
      </c>
      <c r="I416" s="607" t="e">
        <v>#N/A</v>
      </c>
      <c r="J416" s="607" t="e">
        <v>#N/A</v>
      </c>
      <c r="K416" s="609" t="e">
        <v>#N/A</v>
      </c>
      <c r="M416" s="429" t="e">
        <v>#N/A</v>
      </c>
      <c r="N416" s="303">
        <v>26.878929845948623</v>
      </c>
      <c r="O416" s="744" t="e">
        <v>#N/A</v>
      </c>
      <c r="Y416" s="602"/>
    </row>
    <row r="417" spans="1:25">
      <c r="A417" s="608">
        <v>42118</v>
      </c>
      <c r="B417" s="607">
        <v>208.27</v>
      </c>
      <c r="C417" s="607" t="e">
        <v>#N/A</v>
      </c>
      <c r="D417" s="607" t="e">
        <v>#N/A</v>
      </c>
      <c r="E417" s="607" t="e">
        <v>#N/A</v>
      </c>
      <c r="F417" s="607">
        <v>20.513556377925564</v>
      </c>
      <c r="G417" s="607" t="e">
        <v>#N/A</v>
      </c>
      <c r="H417" s="607" t="e">
        <v>#N/A</v>
      </c>
      <c r="I417" s="607" t="e">
        <v>#N/A</v>
      </c>
      <c r="J417" s="607" t="e">
        <v>#N/A</v>
      </c>
      <c r="K417" s="609" t="e">
        <v>#N/A</v>
      </c>
      <c r="M417" s="429" t="e">
        <v>#N/A</v>
      </c>
      <c r="N417" s="303">
        <v>20.513556377925564</v>
      </c>
      <c r="O417" s="744" t="e">
        <v>#N/A</v>
      </c>
      <c r="Y417" s="602"/>
    </row>
    <row r="418" spans="1:25">
      <c r="A418" s="608">
        <v>42125</v>
      </c>
      <c r="B418" s="607">
        <v>149</v>
      </c>
      <c r="C418" s="607" t="e">
        <v>#N/A</v>
      </c>
      <c r="D418" s="607" t="e">
        <v>#N/A</v>
      </c>
      <c r="E418" s="607">
        <v>42.007423962697324</v>
      </c>
      <c r="F418" s="607" t="e">
        <v>#N/A</v>
      </c>
      <c r="G418" s="607" t="e">
        <v>#N/A</v>
      </c>
      <c r="H418" s="607" t="e">
        <v>#N/A</v>
      </c>
      <c r="I418" s="607" t="e">
        <v>#N/A</v>
      </c>
      <c r="J418" s="607" t="e">
        <v>#N/A</v>
      </c>
      <c r="K418" s="609" t="e">
        <v>#N/A</v>
      </c>
      <c r="M418" s="429" t="e">
        <v>#N/A</v>
      </c>
      <c r="N418" s="303">
        <v>42.007423962697324</v>
      </c>
      <c r="O418" s="744" t="e">
        <v>#N/A</v>
      </c>
      <c r="Y418" s="602"/>
    </row>
    <row r="419" spans="1:25">
      <c r="A419" s="608">
        <v>42125</v>
      </c>
      <c r="B419" s="607">
        <v>20</v>
      </c>
      <c r="C419" s="607" t="e">
        <v>#N/A</v>
      </c>
      <c r="D419" s="607" t="e">
        <v>#N/A</v>
      </c>
      <c r="E419" s="607" t="e">
        <v>#N/A</v>
      </c>
      <c r="F419" s="607">
        <v>23.294260137326631</v>
      </c>
      <c r="G419" s="607" t="e">
        <v>#N/A</v>
      </c>
      <c r="H419" s="607" t="e">
        <v>#N/A</v>
      </c>
      <c r="I419" s="607" t="e">
        <v>#N/A</v>
      </c>
      <c r="J419" s="607" t="e">
        <v>#N/A</v>
      </c>
      <c r="K419" s="609" t="e">
        <v>#N/A</v>
      </c>
      <c r="M419" s="429" t="e">
        <v>#N/A</v>
      </c>
      <c r="N419" s="303">
        <v>23.294260137326631</v>
      </c>
      <c r="O419" s="744" t="e">
        <v>#N/A</v>
      </c>
      <c r="Y419" s="602"/>
    </row>
    <row r="420" spans="1:25">
      <c r="A420" s="608">
        <v>42128</v>
      </c>
      <c r="B420" s="607">
        <v>20</v>
      </c>
      <c r="C420" s="607" t="e">
        <v>#N/A</v>
      </c>
      <c r="D420" s="607" t="e">
        <v>#N/A</v>
      </c>
      <c r="E420" s="607" t="e">
        <v>#N/A</v>
      </c>
      <c r="F420" s="607">
        <v>31.493839705665611</v>
      </c>
      <c r="G420" s="607" t="e">
        <v>#N/A</v>
      </c>
      <c r="H420" s="607" t="e">
        <v>#N/A</v>
      </c>
      <c r="I420" s="607" t="e">
        <v>#N/A</v>
      </c>
      <c r="J420" s="607" t="e">
        <v>#N/A</v>
      </c>
      <c r="K420" s="609" t="e">
        <v>#N/A</v>
      </c>
      <c r="M420" s="429" t="e">
        <v>#N/A</v>
      </c>
      <c r="N420" s="303">
        <v>31.493839705665611</v>
      </c>
      <c r="O420" s="744" t="e">
        <v>#N/A</v>
      </c>
      <c r="Y420" s="602"/>
    </row>
    <row r="421" spans="1:25">
      <c r="A421" s="608">
        <v>42146</v>
      </c>
      <c r="B421" s="607">
        <v>200.91</v>
      </c>
      <c r="C421" s="607" t="e">
        <v>#N/A</v>
      </c>
      <c r="D421" s="607" t="e">
        <v>#N/A</v>
      </c>
      <c r="E421" s="607" t="e">
        <v>#N/A</v>
      </c>
      <c r="F421" s="607">
        <v>28.923144367758791</v>
      </c>
      <c r="G421" s="607" t="e">
        <v>#N/A</v>
      </c>
      <c r="H421" s="607" t="e">
        <v>#N/A</v>
      </c>
      <c r="I421" s="607" t="e">
        <v>#N/A</v>
      </c>
      <c r="J421" s="607" t="e">
        <v>#N/A</v>
      </c>
      <c r="K421" s="609" t="e">
        <v>#N/A</v>
      </c>
      <c r="M421" s="429" t="e">
        <v>#N/A</v>
      </c>
      <c r="N421" s="303">
        <v>28.923144367758791</v>
      </c>
      <c r="O421" s="744" t="e">
        <v>#N/A</v>
      </c>
      <c r="Y421" s="602"/>
    </row>
    <row r="422" spans="1:25">
      <c r="A422" s="608">
        <v>42164</v>
      </c>
      <c r="B422" s="607">
        <v>36</v>
      </c>
      <c r="C422" s="607" t="e">
        <v>#N/A</v>
      </c>
      <c r="D422" s="607" t="e">
        <v>#N/A</v>
      </c>
      <c r="E422" s="607" t="e">
        <v>#N/A</v>
      </c>
      <c r="F422" s="607">
        <v>28.554899014380045</v>
      </c>
      <c r="G422" s="607" t="e">
        <v>#N/A</v>
      </c>
      <c r="H422" s="607" t="e">
        <v>#N/A</v>
      </c>
      <c r="I422" s="607" t="e">
        <v>#N/A</v>
      </c>
      <c r="J422" s="607" t="e">
        <v>#N/A</v>
      </c>
      <c r="K422" s="609" t="e">
        <v>#N/A</v>
      </c>
      <c r="M422" s="429" t="e">
        <v>#N/A</v>
      </c>
      <c r="N422" s="303">
        <v>28.554899014380045</v>
      </c>
      <c r="O422" s="744" t="e">
        <v>#N/A</v>
      </c>
      <c r="Y422" s="602"/>
    </row>
    <row r="423" spans="1:25">
      <c r="A423" s="608">
        <v>42193</v>
      </c>
      <c r="B423" s="607">
        <v>208</v>
      </c>
      <c r="C423" s="607" t="e">
        <v>#N/A</v>
      </c>
      <c r="D423" s="607" t="e">
        <v>#N/A</v>
      </c>
      <c r="E423" s="607" t="e">
        <v>#N/A</v>
      </c>
      <c r="F423" s="607" t="e">
        <v>#N/A</v>
      </c>
      <c r="G423" s="607" t="e">
        <v>#N/A</v>
      </c>
      <c r="H423" s="607">
        <v>43.346586997343195</v>
      </c>
      <c r="I423" s="607" t="e">
        <v>#N/A</v>
      </c>
      <c r="J423" s="607" t="e">
        <v>#N/A</v>
      </c>
      <c r="K423" s="609" t="e">
        <v>#N/A</v>
      </c>
      <c r="M423" s="429" t="e">
        <v>#N/A</v>
      </c>
      <c r="N423" s="303" t="e">
        <v>#N/A</v>
      </c>
      <c r="O423" s="744">
        <v>43.346586997343195</v>
      </c>
      <c r="Y423" s="602"/>
    </row>
    <row r="424" spans="1:25">
      <c r="A424" s="608">
        <v>42209</v>
      </c>
      <c r="B424" s="607">
        <v>80</v>
      </c>
      <c r="C424" s="607" t="e">
        <v>#N/A</v>
      </c>
      <c r="D424" s="607" t="e">
        <v>#N/A</v>
      </c>
      <c r="E424" s="607" t="e">
        <v>#N/A</v>
      </c>
      <c r="F424" s="607" t="e">
        <v>#N/A</v>
      </c>
      <c r="G424" s="607" t="e">
        <v>#N/A</v>
      </c>
      <c r="H424" s="607" t="e">
        <v>#N/A</v>
      </c>
      <c r="I424" s="607">
        <v>82.714403353555483</v>
      </c>
      <c r="J424" s="607" t="e">
        <v>#N/A</v>
      </c>
      <c r="K424" s="609" t="e">
        <v>#N/A</v>
      </c>
      <c r="M424" s="429" t="e">
        <v>#N/A</v>
      </c>
      <c r="N424" s="303" t="e">
        <v>#N/A</v>
      </c>
      <c r="O424" s="744">
        <v>82.714403353555483</v>
      </c>
      <c r="Y424" s="602"/>
    </row>
    <row r="425" spans="1:25">
      <c r="A425" s="608">
        <v>42223</v>
      </c>
      <c r="B425" s="607">
        <v>324</v>
      </c>
      <c r="C425" s="607" t="e">
        <v>#N/A</v>
      </c>
      <c r="D425" s="607">
        <v>45.36614190658549</v>
      </c>
      <c r="E425" s="607" t="e">
        <v>#N/A</v>
      </c>
      <c r="F425" s="607" t="e">
        <v>#N/A</v>
      </c>
      <c r="G425" s="607" t="e">
        <v>#N/A</v>
      </c>
      <c r="H425" s="607" t="e">
        <v>#N/A</v>
      </c>
      <c r="I425" s="607" t="e">
        <v>#N/A</v>
      </c>
      <c r="J425" s="607" t="e">
        <v>#N/A</v>
      </c>
      <c r="K425" s="609" t="e">
        <v>#N/A</v>
      </c>
      <c r="M425" s="429">
        <v>45.36614190658549</v>
      </c>
      <c r="N425" s="303" t="e">
        <v>#N/A</v>
      </c>
      <c r="O425" s="744" t="e">
        <v>#N/A</v>
      </c>
      <c r="Y425" s="602"/>
    </row>
    <row r="426" spans="1:25">
      <c r="A426" s="608">
        <v>42262</v>
      </c>
      <c r="B426" s="607">
        <v>100.05</v>
      </c>
      <c r="C426" s="607" t="e">
        <v>#N/A</v>
      </c>
      <c r="D426" s="607" t="e">
        <v>#N/A</v>
      </c>
      <c r="E426" s="607">
        <v>39.861032250704724</v>
      </c>
      <c r="F426" s="607" t="e">
        <v>#N/A</v>
      </c>
      <c r="G426" s="607" t="e">
        <v>#N/A</v>
      </c>
      <c r="H426" s="607" t="e">
        <v>#N/A</v>
      </c>
      <c r="I426" s="607" t="e">
        <v>#N/A</v>
      </c>
      <c r="J426" s="607" t="e">
        <v>#N/A</v>
      </c>
      <c r="K426" s="609" t="e">
        <v>#N/A</v>
      </c>
      <c r="M426" s="429" t="e">
        <v>#N/A</v>
      </c>
      <c r="N426" s="303">
        <v>39.861032250704724</v>
      </c>
      <c r="O426" s="744" t="e">
        <v>#N/A</v>
      </c>
      <c r="Y426" s="602"/>
    </row>
    <row r="427" spans="1:25">
      <c r="A427" s="608">
        <v>42262</v>
      </c>
      <c r="B427" s="607">
        <v>25</v>
      </c>
      <c r="C427" s="607" t="e">
        <v>#N/A</v>
      </c>
      <c r="D427" s="607" t="e">
        <v>#N/A</v>
      </c>
      <c r="E427" s="607" t="e">
        <v>#N/A</v>
      </c>
      <c r="F427" s="607">
        <v>31.4938397056656</v>
      </c>
      <c r="G427" s="607" t="e">
        <v>#N/A</v>
      </c>
      <c r="H427" s="607" t="e">
        <v>#N/A</v>
      </c>
      <c r="I427" s="607" t="e">
        <v>#N/A</v>
      </c>
      <c r="J427" s="607" t="e">
        <v>#N/A</v>
      </c>
      <c r="K427" s="609" t="e">
        <v>#N/A</v>
      </c>
      <c r="M427" s="429" t="e">
        <v>#N/A</v>
      </c>
      <c r="N427" s="303">
        <v>31.4938397056656</v>
      </c>
      <c r="O427" s="744" t="e">
        <v>#N/A</v>
      </c>
      <c r="Y427" s="602"/>
    </row>
    <row r="428" spans="1:25">
      <c r="A428" s="608">
        <v>42264</v>
      </c>
      <c r="B428" s="607">
        <v>98</v>
      </c>
      <c r="C428" s="607" t="e">
        <v>#N/A</v>
      </c>
      <c r="D428" s="607" t="e">
        <v>#N/A</v>
      </c>
      <c r="E428" s="607">
        <v>32.794011981676697</v>
      </c>
      <c r="F428" s="607" t="e">
        <v>#N/A</v>
      </c>
      <c r="G428" s="607" t="e">
        <v>#N/A</v>
      </c>
      <c r="H428" s="607" t="e">
        <v>#N/A</v>
      </c>
      <c r="I428" s="607" t="e">
        <v>#N/A</v>
      </c>
      <c r="J428" s="607" t="e">
        <v>#N/A</v>
      </c>
      <c r="K428" s="609" t="e">
        <v>#N/A</v>
      </c>
      <c r="M428" s="429" t="e">
        <v>#N/A</v>
      </c>
      <c r="N428" s="303">
        <v>32.794011981676697</v>
      </c>
      <c r="O428" s="744" t="e">
        <v>#N/A</v>
      </c>
      <c r="Y428" s="602"/>
    </row>
    <row r="429" spans="1:25">
      <c r="A429" s="608">
        <v>42278</v>
      </c>
      <c r="B429" s="607">
        <v>200</v>
      </c>
      <c r="C429" s="607" t="e">
        <v>#N/A</v>
      </c>
      <c r="D429" s="607">
        <v>48.098829731254341</v>
      </c>
      <c r="E429" s="607" t="e">
        <v>#N/A</v>
      </c>
      <c r="F429" s="607" t="e">
        <v>#N/A</v>
      </c>
      <c r="G429" s="607" t="e">
        <v>#N/A</v>
      </c>
      <c r="H429" s="607" t="e">
        <v>#N/A</v>
      </c>
      <c r="I429" s="607" t="e">
        <v>#N/A</v>
      </c>
      <c r="J429" s="607" t="e">
        <v>#N/A</v>
      </c>
      <c r="K429" s="609" t="e">
        <v>#N/A</v>
      </c>
      <c r="M429" s="429">
        <v>48.098829731254341</v>
      </c>
      <c r="N429" s="303" t="e">
        <v>#N/A</v>
      </c>
      <c r="O429" s="744" t="e">
        <v>#N/A</v>
      </c>
      <c r="Y429" s="602"/>
    </row>
    <row r="430" spans="1:25">
      <c r="A430" s="608">
        <v>42286</v>
      </c>
      <c r="B430" s="607">
        <v>30</v>
      </c>
      <c r="C430" s="607" t="e">
        <v>#N/A</v>
      </c>
      <c r="D430" s="607" t="e">
        <v>#N/A</v>
      </c>
      <c r="E430" s="607" t="e">
        <v>#N/A</v>
      </c>
      <c r="F430" s="607" t="e">
        <v>#N/A</v>
      </c>
      <c r="G430" s="607" t="e">
        <v>#N/A</v>
      </c>
      <c r="H430" s="607" t="e">
        <v>#N/A</v>
      </c>
      <c r="I430" s="607" t="e">
        <v>#N/A</v>
      </c>
      <c r="J430" s="607">
        <v>77.241113345462296</v>
      </c>
      <c r="K430" s="609" t="e">
        <v>#N/A</v>
      </c>
      <c r="M430" s="429" t="e">
        <v>#N/A</v>
      </c>
      <c r="N430" s="303" t="e">
        <v>#N/A</v>
      </c>
      <c r="O430" s="744">
        <v>77.241113345462296</v>
      </c>
      <c r="Y430" s="602"/>
    </row>
    <row r="431" spans="1:25">
      <c r="A431" s="608">
        <v>42293</v>
      </c>
      <c r="B431" s="607">
        <v>198</v>
      </c>
      <c r="C431" s="607" t="e">
        <v>#N/A</v>
      </c>
      <c r="D431" s="607" t="e">
        <v>#N/A</v>
      </c>
      <c r="E431" s="607" t="e">
        <v>#N/A</v>
      </c>
      <c r="F431" s="607">
        <v>29.685246266972754</v>
      </c>
      <c r="G431" s="607" t="e">
        <v>#N/A</v>
      </c>
      <c r="H431" s="607" t="e">
        <v>#N/A</v>
      </c>
      <c r="I431" s="607" t="e">
        <v>#N/A</v>
      </c>
      <c r="J431" s="607" t="e">
        <v>#N/A</v>
      </c>
      <c r="K431" s="609" t="e">
        <v>#N/A</v>
      </c>
      <c r="M431" s="429" t="e">
        <v>#N/A</v>
      </c>
      <c r="N431" s="303">
        <v>29.685246266972754</v>
      </c>
      <c r="O431" s="744" t="e">
        <v>#N/A</v>
      </c>
      <c r="Y431" s="602"/>
    </row>
    <row r="432" spans="1:25">
      <c r="A432" s="608">
        <v>42304</v>
      </c>
      <c r="B432" s="607">
        <v>149.03</v>
      </c>
      <c r="C432" s="607" t="e">
        <v>#N/A</v>
      </c>
      <c r="D432" s="607" t="e">
        <v>#N/A</v>
      </c>
      <c r="E432" s="607" t="e">
        <v>#N/A</v>
      </c>
      <c r="F432" s="607">
        <v>20.644111860957661</v>
      </c>
      <c r="G432" s="607" t="e">
        <v>#N/A</v>
      </c>
      <c r="H432" s="607" t="e">
        <v>#N/A</v>
      </c>
      <c r="I432" s="607" t="e">
        <v>#N/A</v>
      </c>
      <c r="J432" s="607" t="e">
        <v>#N/A</v>
      </c>
      <c r="K432" s="609" t="e">
        <v>#N/A</v>
      </c>
      <c r="M432" s="429" t="e">
        <v>#N/A</v>
      </c>
      <c r="N432" s="303">
        <v>20.644111860957661</v>
      </c>
      <c r="O432" s="744" t="e">
        <v>#N/A</v>
      </c>
      <c r="Y432" s="602"/>
    </row>
    <row r="433" spans="1:25">
      <c r="A433" s="608">
        <v>42317</v>
      </c>
      <c r="B433" s="607">
        <v>64.8</v>
      </c>
      <c r="C433" s="607" t="e">
        <v>#N/A</v>
      </c>
      <c r="D433" s="607" t="e">
        <v>#N/A</v>
      </c>
      <c r="E433" s="607" t="e">
        <v>#N/A</v>
      </c>
      <c r="F433" s="607">
        <v>20.367226736722998</v>
      </c>
      <c r="G433" s="607" t="e">
        <v>#N/A</v>
      </c>
      <c r="H433" s="607" t="e">
        <v>#N/A</v>
      </c>
      <c r="I433" s="607" t="e">
        <v>#N/A</v>
      </c>
      <c r="J433" s="607" t="e">
        <v>#N/A</v>
      </c>
      <c r="K433" s="609" t="e">
        <v>#N/A</v>
      </c>
      <c r="M433" s="429" t="e">
        <v>#N/A</v>
      </c>
      <c r="N433" s="303">
        <v>20.367226736722998</v>
      </c>
      <c r="O433" s="744" t="e">
        <v>#N/A</v>
      </c>
      <c r="Y433" s="602"/>
    </row>
    <row r="434" spans="1:25">
      <c r="A434" s="608">
        <v>42327</v>
      </c>
      <c r="B434" s="607">
        <v>100.8</v>
      </c>
      <c r="C434" s="607" t="e">
        <v>#N/A</v>
      </c>
      <c r="D434" s="607" t="e">
        <v>#N/A</v>
      </c>
      <c r="E434" s="607" t="e">
        <v>#N/A</v>
      </c>
      <c r="F434" s="607" t="e">
        <v>#N/A</v>
      </c>
      <c r="G434" s="607" t="e">
        <v>#N/A</v>
      </c>
      <c r="H434" s="607">
        <v>43.102161475683772</v>
      </c>
      <c r="I434" s="607" t="e">
        <v>#N/A</v>
      </c>
      <c r="J434" s="607" t="e">
        <v>#N/A</v>
      </c>
      <c r="K434" s="609" t="e">
        <v>#N/A</v>
      </c>
      <c r="M434" s="429" t="e">
        <v>#N/A</v>
      </c>
      <c r="N434" s="303" t="e">
        <v>#N/A</v>
      </c>
      <c r="O434" s="744">
        <v>43.102161475683772</v>
      </c>
      <c r="Y434" s="602"/>
    </row>
    <row r="435" spans="1:25">
      <c r="A435" s="608">
        <v>42328</v>
      </c>
      <c r="B435" s="607">
        <v>199.8</v>
      </c>
      <c r="C435" s="607" t="e">
        <v>#N/A</v>
      </c>
      <c r="D435" s="607" t="e">
        <v>#N/A</v>
      </c>
      <c r="E435" s="607" t="e">
        <v>#N/A</v>
      </c>
      <c r="F435" s="607">
        <v>19.094818376091894</v>
      </c>
      <c r="G435" s="607" t="e">
        <v>#N/A</v>
      </c>
      <c r="H435" s="607" t="e">
        <v>#N/A</v>
      </c>
      <c r="I435" s="607" t="e">
        <v>#N/A</v>
      </c>
      <c r="J435" s="607" t="e">
        <v>#N/A</v>
      </c>
      <c r="K435" s="609" t="e">
        <v>#N/A</v>
      </c>
      <c r="M435" s="429" t="e">
        <v>#N/A</v>
      </c>
      <c r="N435" s="303">
        <v>19.094818376091894</v>
      </c>
      <c r="O435" s="744" t="e">
        <v>#N/A</v>
      </c>
      <c r="Y435" s="602"/>
    </row>
    <row r="436" spans="1:25">
      <c r="A436" s="608">
        <v>42342</v>
      </c>
      <c r="B436" s="607">
        <v>99.1</v>
      </c>
      <c r="C436" s="607" t="e">
        <v>#N/A</v>
      </c>
      <c r="D436" s="607" t="e">
        <v>#N/A</v>
      </c>
      <c r="E436" s="607" t="e">
        <v>#N/A</v>
      </c>
      <c r="F436" s="607">
        <v>20.64158218553651</v>
      </c>
      <c r="G436" s="607" t="e">
        <v>#N/A</v>
      </c>
      <c r="H436" s="607" t="e">
        <v>#N/A</v>
      </c>
      <c r="I436" s="607" t="e">
        <v>#N/A</v>
      </c>
      <c r="J436" s="607" t="e">
        <v>#N/A</v>
      </c>
      <c r="K436" s="609" t="e">
        <v>#N/A</v>
      </c>
      <c r="M436" s="429" t="e">
        <v>#N/A</v>
      </c>
      <c r="N436" s="303">
        <v>20.64158218553651</v>
      </c>
      <c r="O436" s="744" t="e">
        <v>#N/A</v>
      </c>
      <c r="Y436" s="602"/>
    </row>
    <row r="437" spans="1:25">
      <c r="A437" s="608">
        <v>42354</v>
      </c>
      <c r="B437" s="607">
        <v>149.5</v>
      </c>
      <c r="C437" s="607" t="e">
        <v>#N/A</v>
      </c>
      <c r="D437" s="607" t="e">
        <v>#N/A</v>
      </c>
      <c r="E437" s="607" t="e">
        <v>#N/A</v>
      </c>
      <c r="F437" s="607" t="e">
        <v>#N/A</v>
      </c>
      <c r="G437" s="607" t="e">
        <v>#N/A</v>
      </c>
      <c r="H437" s="607">
        <v>31.32866087746396</v>
      </c>
      <c r="I437" s="607" t="e">
        <v>#N/A</v>
      </c>
      <c r="J437" s="607" t="e">
        <v>#N/A</v>
      </c>
      <c r="K437" s="609" t="e">
        <v>#N/A</v>
      </c>
      <c r="M437" s="429" t="e">
        <v>#N/A</v>
      </c>
      <c r="N437" s="303" t="e">
        <v>#N/A</v>
      </c>
      <c r="O437" s="744">
        <v>31.32866087746396</v>
      </c>
      <c r="Y437" s="602"/>
    </row>
    <row r="438" spans="1:25">
      <c r="A438" s="608">
        <v>42356</v>
      </c>
      <c r="B438" s="607">
        <v>29.9</v>
      </c>
      <c r="C438" s="607" t="e">
        <v>#N/A</v>
      </c>
      <c r="D438" s="607" t="e">
        <v>#N/A</v>
      </c>
      <c r="E438" s="607" t="e">
        <v>#N/A</v>
      </c>
      <c r="F438" s="607">
        <v>27.966204580340005</v>
      </c>
      <c r="G438" s="607" t="e">
        <v>#N/A</v>
      </c>
      <c r="H438" s="607" t="e">
        <v>#N/A</v>
      </c>
      <c r="I438" s="607" t="e">
        <v>#N/A</v>
      </c>
      <c r="J438" s="607" t="e">
        <v>#N/A</v>
      </c>
      <c r="K438" s="609" t="e">
        <v>#N/A</v>
      </c>
      <c r="M438" s="429" t="e">
        <v>#N/A</v>
      </c>
      <c r="N438" s="303">
        <v>27.966204580340005</v>
      </c>
      <c r="O438" s="744" t="e">
        <v>#N/A</v>
      </c>
      <c r="Y438" s="602"/>
    </row>
    <row r="439" spans="1:25">
      <c r="A439" s="608">
        <v>42361</v>
      </c>
      <c r="B439" s="607">
        <v>206.55</v>
      </c>
      <c r="C439" s="607" t="e">
        <v>#N/A</v>
      </c>
      <c r="D439" s="607" t="e">
        <v>#N/A</v>
      </c>
      <c r="E439" s="607" t="e">
        <v>#N/A</v>
      </c>
      <c r="F439" s="607">
        <v>18.960297879277348</v>
      </c>
      <c r="G439" s="607" t="e">
        <v>#N/A</v>
      </c>
      <c r="H439" s="607" t="e">
        <v>#N/A</v>
      </c>
      <c r="I439" s="607" t="e">
        <v>#N/A</v>
      </c>
      <c r="J439" s="607" t="e">
        <v>#N/A</v>
      </c>
      <c r="K439" s="609" t="e">
        <v>#N/A</v>
      </c>
      <c r="M439" s="429" t="e">
        <v>#N/A</v>
      </c>
      <c r="N439" s="303">
        <v>18.960297879277348</v>
      </c>
      <c r="O439" s="744" t="e">
        <v>#N/A</v>
      </c>
      <c r="Y439" s="602"/>
    </row>
    <row r="440" spans="1:25">
      <c r="A440" s="608">
        <v>42377</v>
      </c>
      <c r="B440" s="607">
        <v>200</v>
      </c>
      <c r="C440" s="607" t="e">
        <v>#N/A</v>
      </c>
      <c r="D440" s="607" t="e">
        <v>#N/A</v>
      </c>
      <c r="E440" s="607" t="e">
        <v>#N/A</v>
      </c>
      <c r="F440" s="607">
        <v>24.01571880592261</v>
      </c>
      <c r="G440" s="607" t="e">
        <v>#N/A</v>
      </c>
      <c r="H440" s="607" t="e">
        <v>#N/A</v>
      </c>
      <c r="I440" s="607" t="e">
        <v>#N/A</v>
      </c>
      <c r="J440" s="607" t="e">
        <v>#N/A</v>
      </c>
      <c r="K440" s="609" t="e">
        <v>#N/A</v>
      </c>
      <c r="M440" s="429" t="e">
        <v>#N/A</v>
      </c>
      <c r="N440" s="303">
        <v>24.01571880592261</v>
      </c>
      <c r="O440" s="744" t="e">
        <v>#N/A</v>
      </c>
      <c r="Y440" s="602"/>
    </row>
    <row r="441" spans="1:25">
      <c r="A441" s="608">
        <v>42388</v>
      </c>
      <c r="B441" s="607">
        <v>200</v>
      </c>
      <c r="C441" s="607" t="e">
        <v>#N/A</v>
      </c>
      <c r="D441" s="607" t="e">
        <v>#N/A</v>
      </c>
      <c r="E441" s="607" t="e">
        <v>#N/A</v>
      </c>
      <c r="F441" s="607">
        <v>18.822998715525568</v>
      </c>
      <c r="G441" s="607" t="e">
        <v>#N/A</v>
      </c>
      <c r="H441" s="607" t="e">
        <v>#N/A</v>
      </c>
      <c r="I441" s="607" t="e">
        <v>#N/A</v>
      </c>
      <c r="J441" s="607" t="e">
        <v>#N/A</v>
      </c>
      <c r="K441" s="609" t="e">
        <v>#N/A</v>
      </c>
      <c r="M441" s="429" t="e">
        <v>#N/A</v>
      </c>
      <c r="N441" s="303">
        <v>18.822998715525568</v>
      </c>
      <c r="O441" s="744" t="e">
        <v>#N/A</v>
      </c>
      <c r="Y441" s="602"/>
    </row>
    <row r="442" spans="1:25">
      <c r="A442" s="608">
        <v>42401</v>
      </c>
      <c r="B442" s="607">
        <v>75</v>
      </c>
      <c r="C442" s="607" t="e">
        <v>#N/A</v>
      </c>
      <c r="D442" s="607" t="e">
        <v>#N/A</v>
      </c>
      <c r="E442" s="607" t="e">
        <v>#N/A</v>
      </c>
      <c r="F442" s="607" t="e">
        <v>#N/A</v>
      </c>
      <c r="G442" s="607" t="e">
        <v>#N/A</v>
      </c>
      <c r="H442" s="607">
        <v>34.038081697211958</v>
      </c>
      <c r="I442" s="607" t="e">
        <v>#N/A</v>
      </c>
      <c r="J442" s="607" t="e">
        <v>#N/A</v>
      </c>
      <c r="K442" s="609" t="e">
        <v>#N/A</v>
      </c>
      <c r="M442" s="429" t="e">
        <v>#N/A</v>
      </c>
      <c r="N442" s="303" t="e">
        <v>#N/A</v>
      </c>
      <c r="O442" s="744">
        <v>34.038081697211958</v>
      </c>
      <c r="Y442" s="602"/>
    </row>
    <row r="443" spans="1:25">
      <c r="A443" s="608">
        <v>42401</v>
      </c>
      <c r="B443" s="607">
        <v>25</v>
      </c>
      <c r="C443" s="607" t="e">
        <v>#N/A</v>
      </c>
      <c r="D443" s="607" t="e">
        <v>#N/A</v>
      </c>
      <c r="E443" s="607" t="e">
        <v>#N/A</v>
      </c>
      <c r="F443" s="607" t="e">
        <v>#N/A</v>
      </c>
      <c r="G443" s="607" t="e">
        <v>#N/A</v>
      </c>
      <c r="H443" s="607">
        <v>35.474250267565942</v>
      </c>
      <c r="I443" s="607" t="e">
        <v>#N/A</v>
      </c>
      <c r="J443" s="607" t="e">
        <v>#N/A</v>
      </c>
      <c r="K443" s="609" t="e">
        <v>#N/A</v>
      </c>
      <c r="M443" s="429" t="e">
        <v>#N/A</v>
      </c>
      <c r="N443" s="303" t="e">
        <v>#N/A</v>
      </c>
      <c r="O443" s="744">
        <v>35.474250267565942</v>
      </c>
      <c r="Y443" s="602"/>
    </row>
    <row r="444" spans="1:25">
      <c r="A444" s="608">
        <v>42402</v>
      </c>
      <c r="B444" s="607">
        <v>7</v>
      </c>
      <c r="C444" s="607" t="e">
        <v>#N/A</v>
      </c>
      <c r="D444" s="607" t="e">
        <v>#N/A</v>
      </c>
      <c r="E444" s="607" t="e">
        <v>#N/A</v>
      </c>
      <c r="F444" s="607">
        <v>31.493839705665618</v>
      </c>
      <c r="G444" s="607" t="e">
        <v>#N/A</v>
      </c>
      <c r="H444" s="607" t="e">
        <v>#N/A</v>
      </c>
      <c r="I444" s="607" t="e">
        <v>#N/A</v>
      </c>
      <c r="J444" s="607" t="e">
        <v>#N/A</v>
      </c>
      <c r="K444" s="609" t="e">
        <v>#N/A</v>
      </c>
      <c r="M444" s="429" t="e">
        <v>#N/A</v>
      </c>
      <c r="N444" s="303">
        <v>31.493839705665618</v>
      </c>
      <c r="O444" s="744" t="e">
        <v>#N/A</v>
      </c>
      <c r="Y444" s="602"/>
    </row>
    <row r="445" spans="1:25">
      <c r="A445" s="608">
        <v>42432</v>
      </c>
      <c r="B445" s="607">
        <v>99.25</v>
      </c>
      <c r="C445" s="607" t="e">
        <v>#N/A</v>
      </c>
      <c r="D445" s="607" t="e">
        <v>#N/A</v>
      </c>
      <c r="E445" s="607">
        <v>20.992218198815895</v>
      </c>
      <c r="F445" s="607" t="e">
        <v>#N/A</v>
      </c>
      <c r="G445" s="607" t="e">
        <v>#N/A</v>
      </c>
      <c r="H445" s="607" t="e">
        <v>#N/A</v>
      </c>
      <c r="I445" s="607" t="e">
        <v>#N/A</v>
      </c>
      <c r="J445" s="607" t="e">
        <v>#N/A</v>
      </c>
      <c r="K445" s="609" t="e">
        <v>#N/A</v>
      </c>
      <c r="M445" s="429" t="e">
        <v>#N/A</v>
      </c>
      <c r="N445" s="303">
        <v>20.992218198815895</v>
      </c>
      <c r="O445" s="744" t="e">
        <v>#N/A</v>
      </c>
      <c r="Y445" s="602"/>
    </row>
    <row r="446" spans="1:25">
      <c r="A446" s="608">
        <v>42433</v>
      </c>
      <c r="B446" s="607">
        <v>149.72999999999999</v>
      </c>
      <c r="C446" s="607" t="e">
        <v>#N/A</v>
      </c>
      <c r="D446" s="607" t="e">
        <v>#N/A</v>
      </c>
      <c r="E446" s="607" t="e">
        <v>#N/A</v>
      </c>
      <c r="F446" s="607">
        <v>22.976953247592547</v>
      </c>
      <c r="G446" s="607" t="e">
        <v>#N/A</v>
      </c>
      <c r="H446" s="607" t="e">
        <v>#N/A</v>
      </c>
      <c r="I446" s="607" t="e">
        <v>#N/A</v>
      </c>
      <c r="J446" s="607" t="e">
        <v>#N/A</v>
      </c>
      <c r="K446" s="609" t="e">
        <v>#N/A</v>
      </c>
      <c r="M446" s="429" t="e">
        <v>#N/A</v>
      </c>
      <c r="N446" s="303">
        <v>22.976953247592547</v>
      </c>
      <c r="O446" s="744" t="e">
        <v>#N/A</v>
      </c>
      <c r="Y446" s="602"/>
    </row>
    <row r="447" spans="1:25">
      <c r="A447" s="608">
        <v>42502</v>
      </c>
      <c r="B447" s="607">
        <v>7.2</v>
      </c>
      <c r="C447" s="607" t="e">
        <v>#N/A</v>
      </c>
      <c r="D447" s="607" t="e">
        <v>#N/A</v>
      </c>
      <c r="E447" s="607" t="e">
        <v>#N/A</v>
      </c>
      <c r="F447" s="607" t="e">
        <v>#N/A</v>
      </c>
      <c r="G447" s="607" t="e">
        <v>#N/A</v>
      </c>
      <c r="H447" s="607" t="e">
        <v>#N/A</v>
      </c>
      <c r="I447" s="607" t="e">
        <v>#N/A</v>
      </c>
      <c r="J447" s="607">
        <v>42.85859578769152</v>
      </c>
      <c r="K447" s="609" t="e">
        <v>#N/A</v>
      </c>
      <c r="M447" s="429" t="e">
        <v>#N/A</v>
      </c>
      <c r="N447" s="303" t="e">
        <v>#N/A</v>
      </c>
      <c r="O447" s="744">
        <v>42.85859578769152</v>
      </c>
      <c r="Y447" s="602"/>
    </row>
    <row r="448" spans="1:25">
      <c r="A448" s="608">
        <v>42521</v>
      </c>
      <c r="B448" s="607">
        <v>140</v>
      </c>
      <c r="C448" s="607" t="e">
        <v>#N/A</v>
      </c>
      <c r="D448" s="607" t="e">
        <v>#N/A</v>
      </c>
      <c r="E448" s="607" t="e">
        <v>#N/A</v>
      </c>
      <c r="F448" s="607">
        <v>19.322315845852231</v>
      </c>
      <c r="G448" s="607" t="e">
        <v>#N/A</v>
      </c>
      <c r="H448" s="607" t="e">
        <v>#N/A</v>
      </c>
      <c r="I448" s="607" t="e">
        <v>#N/A</v>
      </c>
      <c r="J448" s="607" t="e">
        <v>#N/A</v>
      </c>
      <c r="K448" s="609" t="e">
        <v>#N/A</v>
      </c>
      <c r="M448" s="429" t="e">
        <v>#N/A</v>
      </c>
      <c r="N448" s="303">
        <v>19.322315845852231</v>
      </c>
      <c r="O448" s="744" t="e">
        <v>#N/A</v>
      </c>
      <c r="Y448" s="602"/>
    </row>
    <row r="449" spans="1:25">
      <c r="A449" s="608">
        <v>42521</v>
      </c>
      <c r="B449" s="607">
        <v>119.7</v>
      </c>
      <c r="C449" s="607" t="e">
        <v>#N/A</v>
      </c>
      <c r="D449" s="607" t="e">
        <v>#N/A</v>
      </c>
      <c r="E449" s="607" t="e">
        <v>#N/A</v>
      </c>
      <c r="F449" s="607" t="e">
        <v>#N/A</v>
      </c>
      <c r="G449" s="607" t="e">
        <v>#N/A</v>
      </c>
      <c r="H449" s="607">
        <v>37.856675386090913</v>
      </c>
      <c r="I449" s="607" t="e">
        <v>#N/A</v>
      </c>
      <c r="J449" s="607" t="e">
        <v>#N/A</v>
      </c>
      <c r="K449" s="609" t="e">
        <v>#N/A</v>
      </c>
      <c r="M449" s="429" t="e">
        <v>#N/A</v>
      </c>
      <c r="N449" s="303" t="e">
        <v>#N/A</v>
      </c>
      <c r="O449" s="744">
        <v>37.856675386090913</v>
      </c>
      <c r="Y449" s="602"/>
    </row>
    <row r="450" spans="1:25">
      <c r="A450" s="608">
        <v>42569</v>
      </c>
      <c r="B450" s="607">
        <v>46</v>
      </c>
      <c r="C450" s="607">
        <v>52.501415558864601</v>
      </c>
      <c r="D450" s="607" t="e">
        <v>#N/A</v>
      </c>
      <c r="E450" s="607" t="e">
        <v>#N/A</v>
      </c>
      <c r="F450" s="607" t="e">
        <v>#N/A</v>
      </c>
      <c r="G450" s="607" t="e">
        <v>#N/A</v>
      </c>
      <c r="H450" s="607" t="e">
        <v>#N/A</v>
      </c>
      <c r="I450" s="607" t="e">
        <v>#N/A</v>
      </c>
      <c r="J450" s="607" t="e">
        <v>#N/A</v>
      </c>
      <c r="K450" s="609" t="e">
        <v>#N/A</v>
      </c>
      <c r="M450" s="429">
        <v>52.501415558864601</v>
      </c>
      <c r="N450" s="303" t="e">
        <v>#N/A</v>
      </c>
      <c r="O450" s="744" t="e">
        <v>#N/A</v>
      </c>
      <c r="Y450" s="602"/>
    </row>
    <row r="451" spans="1:25">
      <c r="A451" s="608">
        <v>42577</v>
      </c>
      <c r="B451" s="607">
        <v>199.2</v>
      </c>
      <c r="C451" s="607" t="e">
        <v>#N/A</v>
      </c>
      <c r="D451" s="607" t="e">
        <v>#N/A</v>
      </c>
      <c r="E451" s="607">
        <v>25.455443575186464</v>
      </c>
      <c r="F451" s="607" t="e">
        <v>#N/A</v>
      </c>
      <c r="G451" s="607" t="e">
        <v>#N/A</v>
      </c>
      <c r="H451" s="607" t="e">
        <v>#N/A</v>
      </c>
      <c r="I451" s="607" t="e">
        <v>#N/A</v>
      </c>
      <c r="J451" s="607" t="e">
        <v>#N/A</v>
      </c>
      <c r="K451" s="609" t="e">
        <v>#N/A</v>
      </c>
      <c r="M451" s="429" t="e">
        <v>#N/A</v>
      </c>
      <c r="N451" s="303">
        <v>25.455443575186464</v>
      </c>
      <c r="O451" s="744" t="e">
        <v>#N/A</v>
      </c>
      <c r="Y451" s="602"/>
    </row>
    <row r="452" spans="1:25">
      <c r="A452" s="608">
        <v>42593</v>
      </c>
      <c r="B452" s="607">
        <v>75.400000000000006</v>
      </c>
      <c r="C452" s="607" t="e">
        <v>#N/A</v>
      </c>
      <c r="D452" s="607" t="e">
        <v>#N/A</v>
      </c>
      <c r="E452" s="607">
        <v>34.767966615136991</v>
      </c>
      <c r="F452" s="607" t="e">
        <v>#N/A</v>
      </c>
      <c r="G452" s="607" t="e">
        <v>#N/A</v>
      </c>
      <c r="H452" s="607" t="e">
        <v>#N/A</v>
      </c>
      <c r="I452" s="607" t="e">
        <v>#N/A</v>
      </c>
      <c r="J452" s="607" t="e">
        <v>#N/A</v>
      </c>
      <c r="K452" s="609" t="e">
        <v>#N/A</v>
      </c>
      <c r="M452" s="429" t="e">
        <v>#N/A</v>
      </c>
      <c r="N452" s="303">
        <v>34.767966615136991</v>
      </c>
      <c r="O452" s="744" t="e">
        <v>#N/A</v>
      </c>
      <c r="Y452" s="602"/>
    </row>
    <row r="453" spans="1:25">
      <c r="A453" s="608">
        <v>42671</v>
      </c>
      <c r="B453" s="607">
        <v>216.44</v>
      </c>
      <c r="C453" s="607" t="e">
        <v>#N/A</v>
      </c>
      <c r="D453" s="607" t="e">
        <v>#N/A</v>
      </c>
      <c r="E453" s="607">
        <v>17.24685641792372</v>
      </c>
      <c r="F453" s="607" t="e">
        <v>#N/A</v>
      </c>
      <c r="G453" s="607" t="e">
        <v>#N/A</v>
      </c>
      <c r="H453" s="607" t="e">
        <v>#N/A</v>
      </c>
      <c r="I453" s="607" t="e">
        <v>#N/A</v>
      </c>
      <c r="J453" s="607" t="e">
        <v>#N/A</v>
      </c>
      <c r="K453" s="609" t="e">
        <v>#N/A</v>
      </c>
      <c r="M453" s="429" t="e">
        <v>#N/A</v>
      </c>
      <c r="N453" s="303">
        <v>17.24685641792372</v>
      </c>
      <c r="O453" s="744" t="e">
        <v>#N/A</v>
      </c>
      <c r="Y453" s="602"/>
    </row>
    <row r="454" spans="1:25">
      <c r="A454" s="608">
        <v>42671</v>
      </c>
      <c r="B454" s="607">
        <v>199.52</v>
      </c>
      <c r="C454" s="607" t="e">
        <v>#N/A</v>
      </c>
      <c r="D454" s="607" t="e">
        <v>#N/A</v>
      </c>
      <c r="E454" s="607" t="e">
        <v>#N/A</v>
      </c>
      <c r="F454" s="607">
        <v>16.936528362498276</v>
      </c>
      <c r="G454" s="607" t="e">
        <v>#N/A</v>
      </c>
      <c r="H454" s="607" t="e">
        <v>#N/A</v>
      </c>
      <c r="I454" s="607" t="e">
        <v>#N/A</v>
      </c>
      <c r="J454" s="607" t="e">
        <v>#N/A</v>
      </c>
      <c r="K454" s="609" t="e">
        <v>#N/A</v>
      </c>
      <c r="M454" s="429" t="e">
        <v>#N/A</v>
      </c>
      <c r="N454" s="303">
        <v>16.936528362498276</v>
      </c>
      <c r="O454" s="744" t="e">
        <v>#N/A</v>
      </c>
      <c r="Y454" s="602"/>
    </row>
    <row r="455" spans="1:25">
      <c r="A455" s="608">
        <v>42675</v>
      </c>
      <c r="B455" s="607">
        <v>49.5</v>
      </c>
      <c r="C455" s="607">
        <v>41.876711247363275</v>
      </c>
      <c r="D455" s="607" t="e">
        <v>#N/A</v>
      </c>
      <c r="E455" s="607" t="e">
        <v>#N/A</v>
      </c>
      <c r="F455" s="607" t="e">
        <v>#N/A</v>
      </c>
      <c r="G455" s="607" t="e">
        <v>#N/A</v>
      </c>
      <c r="H455" s="607" t="e">
        <v>#N/A</v>
      </c>
      <c r="I455" s="607" t="e">
        <v>#N/A</v>
      </c>
      <c r="J455" s="607" t="e">
        <v>#N/A</v>
      </c>
      <c r="K455" s="609" t="e">
        <v>#N/A</v>
      </c>
      <c r="M455" s="429">
        <v>41.876711247363275</v>
      </c>
      <c r="N455" s="303" t="e">
        <v>#N/A</v>
      </c>
      <c r="O455" s="744" t="e">
        <v>#N/A</v>
      </c>
      <c r="Y455" s="602"/>
    </row>
    <row r="456" spans="1:25">
      <c r="A456" s="608">
        <v>42685</v>
      </c>
      <c r="B456" s="607">
        <v>298.2</v>
      </c>
      <c r="C456" s="607" t="e">
        <v>#N/A</v>
      </c>
      <c r="D456" s="607">
        <v>45.142242779673332</v>
      </c>
      <c r="E456" s="607" t="e">
        <v>#N/A</v>
      </c>
      <c r="F456" s="607" t="e">
        <v>#N/A</v>
      </c>
      <c r="G456" s="607" t="e">
        <v>#N/A</v>
      </c>
      <c r="H456" s="607" t="e">
        <v>#N/A</v>
      </c>
      <c r="I456" s="607" t="e">
        <v>#N/A</v>
      </c>
      <c r="J456" s="607" t="e">
        <v>#N/A</v>
      </c>
      <c r="K456" s="609" t="e">
        <v>#N/A</v>
      </c>
      <c r="M456" s="429">
        <v>45.142242779673332</v>
      </c>
      <c r="N456" s="303" t="e">
        <v>#N/A</v>
      </c>
      <c r="O456" s="744" t="e">
        <v>#N/A</v>
      </c>
      <c r="Y456" s="602"/>
    </row>
    <row r="457" spans="1:25">
      <c r="A457" s="608">
        <v>42705</v>
      </c>
      <c r="B457" s="607">
        <v>79.75</v>
      </c>
      <c r="C457" s="607" t="e">
        <v>#N/A</v>
      </c>
      <c r="D457" s="607">
        <v>31.840485299706348</v>
      </c>
      <c r="E457" s="607" t="e">
        <v>#N/A</v>
      </c>
      <c r="F457" s="607" t="e">
        <v>#N/A</v>
      </c>
      <c r="G457" s="607" t="e">
        <v>#N/A</v>
      </c>
      <c r="H457" s="607" t="e">
        <v>#N/A</v>
      </c>
      <c r="I457" s="607" t="e">
        <v>#N/A</v>
      </c>
      <c r="J457" s="607" t="e">
        <v>#N/A</v>
      </c>
      <c r="K457" s="609" t="e">
        <v>#N/A</v>
      </c>
      <c r="M457" s="429">
        <v>31.840485299706348</v>
      </c>
      <c r="N457" s="303" t="e">
        <v>#N/A</v>
      </c>
      <c r="O457" s="744" t="e">
        <v>#N/A</v>
      </c>
      <c r="Y457" s="602"/>
    </row>
    <row r="458" spans="1:25">
      <c r="A458" s="608">
        <v>42709</v>
      </c>
      <c r="B458" s="607">
        <v>43.2</v>
      </c>
      <c r="C458" s="607">
        <v>41.183898017263822</v>
      </c>
      <c r="D458" s="607" t="e">
        <v>#N/A</v>
      </c>
      <c r="E458" s="607" t="e">
        <v>#N/A</v>
      </c>
      <c r="F458" s="607" t="e">
        <v>#N/A</v>
      </c>
      <c r="G458" s="607" t="e">
        <v>#N/A</v>
      </c>
      <c r="H458" s="607" t="e">
        <v>#N/A</v>
      </c>
      <c r="I458" s="607" t="e">
        <v>#N/A</v>
      </c>
      <c r="J458" s="607" t="e">
        <v>#N/A</v>
      </c>
      <c r="K458" s="609" t="e">
        <v>#N/A</v>
      </c>
      <c r="M458" s="429">
        <v>41.183898017263822</v>
      </c>
      <c r="N458" s="303" t="e">
        <v>#N/A</v>
      </c>
      <c r="O458" s="744" t="e">
        <v>#N/A</v>
      </c>
      <c r="Y458" s="602"/>
    </row>
    <row r="459" spans="1:25">
      <c r="A459" s="608">
        <v>42709</v>
      </c>
      <c r="B459" s="607">
        <v>40.590000000000003</v>
      </c>
      <c r="C459" s="607" t="e">
        <v>#N/A</v>
      </c>
      <c r="D459" s="607" t="e">
        <v>#N/A</v>
      </c>
      <c r="E459" s="607" t="e">
        <v>#N/A</v>
      </c>
      <c r="F459" s="607">
        <v>18.334240680208289</v>
      </c>
      <c r="G459" s="607" t="e">
        <v>#N/A</v>
      </c>
      <c r="H459" s="607" t="e">
        <v>#N/A</v>
      </c>
      <c r="I459" s="607" t="e">
        <v>#N/A</v>
      </c>
      <c r="J459" s="607" t="e">
        <v>#N/A</v>
      </c>
      <c r="K459" s="609" t="e">
        <v>#N/A</v>
      </c>
      <c r="M459" s="429" t="e">
        <v>#N/A</v>
      </c>
      <c r="N459" s="303">
        <v>18.334240680208289</v>
      </c>
      <c r="O459" s="744" t="e">
        <v>#N/A</v>
      </c>
      <c r="Y459" s="602"/>
    </row>
    <row r="460" spans="1:25">
      <c r="A460" s="608">
        <v>42710</v>
      </c>
      <c r="B460" s="607">
        <v>27</v>
      </c>
      <c r="C460" s="607" t="e">
        <v>#N/A</v>
      </c>
      <c r="D460" s="607" t="e">
        <v>#N/A</v>
      </c>
      <c r="E460" s="607">
        <v>21.046290849355699</v>
      </c>
      <c r="F460" s="607" t="e">
        <v>#N/A</v>
      </c>
      <c r="G460" s="607" t="e">
        <v>#N/A</v>
      </c>
      <c r="H460" s="607" t="e">
        <v>#N/A</v>
      </c>
      <c r="I460" s="607" t="e">
        <v>#N/A</v>
      </c>
      <c r="J460" s="607" t="e">
        <v>#N/A</v>
      </c>
      <c r="K460" s="609" t="e">
        <v>#N/A</v>
      </c>
      <c r="M460" s="429" t="e">
        <v>#N/A</v>
      </c>
      <c r="N460" s="303">
        <v>21.046290849355699</v>
      </c>
      <c r="O460" s="744" t="e">
        <v>#N/A</v>
      </c>
      <c r="Y460" s="602"/>
    </row>
    <row r="461" spans="1:25">
      <c r="A461" s="608">
        <v>42719</v>
      </c>
      <c r="B461" s="607">
        <v>200</v>
      </c>
      <c r="C461" s="607" t="e">
        <v>#N/A</v>
      </c>
      <c r="D461" s="607" t="e">
        <v>#N/A</v>
      </c>
      <c r="E461" s="607" t="e">
        <v>#N/A</v>
      </c>
      <c r="F461" s="607">
        <v>20.001165940370274</v>
      </c>
      <c r="G461" s="607" t="e">
        <v>#N/A</v>
      </c>
      <c r="H461" s="607" t="e">
        <v>#N/A</v>
      </c>
      <c r="I461" s="607" t="e">
        <v>#N/A</v>
      </c>
      <c r="J461" s="607" t="e">
        <v>#N/A</v>
      </c>
      <c r="K461" s="609" t="e">
        <v>#N/A</v>
      </c>
      <c r="M461" s="429" t="e">
        <v>#N/A</v>
      </c>
      <c r="N461" s="303">
        <v>20.001165940370274</v>
      </c>
      <c r="O461" s="744" t="e">
        <v>#N/A</v>
      </c>
      <c r="Y461" s="602"/>
    </row>
    <row r="462" spans="1:25">
      <c r="A462" s="608">
        <v>42736</v>
      </c>
      <c r="B462" s="607">
        <v>66</v>
      </c>
      <c r="C462" s="607" t="e">
        <v>#N/A</v>
      </c>
      <c r="D462" s="607" t="e">
        <v>#N/A</v>
      </c>
      <c r="E462" s="607" t="e">
        <v>#N/A</v>
      </c>
      <c r="F462" s="607" t="e">
        <v>#N/A</v>
      </c>
      <c r="G462" s="607" t="e">
        <v>#N/A</v>
      </c>
      <c r="H462" s="607">
        <v>40.882171604740009</v>
      </c>
      <c r="I462" s="607" t="e">
        <v>#N/A</v>
      </c>
      <c r="J462" s="607" t="e">
        <v>#N/A</v>
      </c>
      <c r="K462" s="609" t="e">
        <v>#N/A</v>
      </c>
      <c r="M462" s="429" t="e">
        <v>#N/A</v>
      </c>
      <c r="N462" s="303" t="e">
        <v>#N/A</v>
      </c>
      <c r="O462" s="744">
        <v>40.882171604740009</v>
      </c>
      <c r="Y462" s="602"/>
    </row>
    <row r="463" spans="1:25">
      <c r="A463" s="608">
        <v>42754</v>
      </c>
      <c r="B463" s="607">
        <v>100</v>
      </c>
      <c r="C463" s="607" t="e">
        <v>#N/A</v>
      </c>
      <c r="D463" s="607">
        <v>33.863131945195782</v>
      </c>
      <c r="E463" s="607" t="e">
        <v>#N/A</v>
      </c>
      <c r="F463" s="607" t="e">
        <v>#N/A</v>
      </c>
      <c r="G463" s="607" t="e">
        <v>#N/A</v>
      </c>
      <c r="H463" s="607" t="e">
        <v>#N/A</v>
      </c>
      <c r="I463" s="607" t="e">
        <v>#N/A</v>
      </c>
      <c r="J463" s="607" t="e">
        <v>#N/A</v>
      </c>
      <c r="K463" s="609" t="e">
        <v>#N/A</v>
      </c>
      <c r="M463" s="429">
        <v>33.863131945195782</v>
      </c>
      <c r="N463" s="303" t="e">
        <v>#N/A</v>
      </c>
      <c r="O463" s="744" t="e">
        <v>#N/A</v>
      </c>
      <c r="Y463" s="602"/>
    </row>
    <row r="464" spans="1:25">
      <c r="A464" s="608">
        <v>42762</v>
      </c>
      <c r="B464" s="607">
        <v>100.05</v>
      </c>
      <c r="C464" s="607" t="e">
        <v>#N/A</v>
      </c>
      <c r="D464" s="607" t="e">
        <v>#N/A</v>
      </c>
      <c r="E464" s="607" t="e">
        <v>#N/A</v>
      </c>
      <c r="F464" s="607">
        <v>16.122835333888744</v>
      </c>
      <c r="G464" s="607" t="e">
        <v>#N/A</v>
      </c>
      <c r="H464" s="607" t="e">
        <v>#N/A</v>
      </c>
      <c r="I464" s="607" t="e">
        <v>#N/A</v>
      </c>
      <c r="J464" s="607" t="e">
        <v>#N/A</v>
      </c>
      <c r="K464" s="609" t="e">
        <v>#N/A</v>
      </c>
      <c r="M464" s="429" t="e">
        <v>#N/A</v>
      </c>
      <c r="N464" s="303">
        <v>16.122835333888744</v>
      </c>
      <c r="O464" s="744" t="e">
        <v>#N/A</v>
      </c>
      <c r="Y464" s="602"/>
    </row>
    <row r="465" spans="1:25">
      <c r="A465" s="608">
        <v>42775</v>
      </c>
      <c r="B465" s="607">
        <v>128.69999999999999</v>
      </c>
      <c r="C465" s="607">
        <v>38.88422043715142</v>
      </c>
      <c r="D465" s="607" t="e">
        <v>#N/A</v>
      </c>
      <c r="E465" s="607" t="e">
        <v>#N/A</v>
      </c>
      <c r="F465" s="607" t="e">
        <v>#N/A</v>
      </c>
      <c r="G465" s="607" t="e">
        <v>#N/A</v>
      </c>
      <c r="H465" s="607" t="e">
        <v>#N/A</v>
      </c>
      <c r="I465" s="607" t="e">
        <v>#N/A</v>
      </c>
      <c r="J465" s="607" t="e">
        <v>#N/A</v>
      </c>
      <c r="K465" s="609" t="e">
        <v>#N/A</v>
      </c>
      <c r="M465" s="429">
        <v>38.88422043715142</v>
      </c>
      <c r="N465" s="303" t="e">
        <v>#N/A</v>
      </c>
      <c r="O465" s="744" t="e">
        <v>#N/A</v>
      </c>
      <c r="Y465" s="602"/>
    </row>
    <row r="466" spans="1:25">
      <c r="A466" s="608">
        <v>42783</v>
      </c>
      <c r="B466" s="607">
        <v>200.8</v>
      </c>
      <c r="C466" s="607" t="e">
        <v>#N/A</v>
      </c>
      <c r="D466" s="607">
        <v>36.266899724302384</v>
      </c>
      <c r="E466" s="607" t="e">
        <v>#N/A</v>
      </c>
      <c r="F466" s="607" t="e">
        <v>#N/A</v>
      </c>
      <c r="G466" s="607" t="e">
        <v>#N/A</v>
      </c>
      <c r="H466" s="607" t="e">
        <v>#N/A</v>
      </c>
      <c r="I466" s="607" t="e">
        <v>#N/A</v>
      </c>
      <c r="J466" s="607" t="e">
        <v>#N/A</v>
      </c>
      <c r="K466" s="609" t="e">
        <v>#N/A</v>
      </c>
      <c r="M466" s="429">
        <v>36.266899724302384</v>
      </c>
      <c r="N466" s="303" t="e">
        <v>#N/A</v>
      </c>
      <c r="O466" s="744" t="e">
        <v>#N/A</v>
      </c>
      <c r="Y466" s="602"/>
    </row>
    <row r="467" spans="1:25">
      <c r="A467" s="608">
        <v>42801</v>
      </c>
      <c r="B467" s="607">
        <v>231.05</v>
      </c>
      <c r="C467" s="607" t="e">
        <v>#N/A</v>
      </c>
      <c r="D467" s="607" t="e">
        <v>#N/A</v>
      </c>
      <c r="E467" s="607" t="e">
        <v>#N/A</v>
      </c>
      <c r="F467" s="607">
        <v>18.348264279405115</v>
      </c>
      <c r="G467" s="607" t="e">
        <v>#N/A</v>
      </c>
      <c r="H467" s="607" t="e">
        <v>#N/A</v>
      </c>
      <c r="I467" s="607" t="e">
        <v>#N/A</v>
      </c>
      <c r="J467" s="607" t="e">
        <v>#N/A</v>
      </c>
      <c r="K467" s="609" t="e">
        <v>#N/A</v>
      </c>
      <c r="M467" s="429" t="e">
        <v>#N/A</v>
      </c>
      <c r="N467" s="303">
        <v>18.348264279405115</v>
      </c>
      <c r="O467" s="744" t="e">
        <v>#N/A</v>
      </c>
      <c r="Y467" s="602"/>
    </row>
    <row r="468" spans="1:25">
      <c r="A468" s="608">
        <v>42801</v>
      </c>
      <c r="B468" s="607">
        <v>216.2</v>
      </c>
      <c r="C468" s="607" t="e">
        <v>#N/A</v>
      </c>
      <c r="D468" s="607" t="e">
        <v>#N/A</v>
      </c>
      <c r="E468" s="607">
        <v>13.782990970553747</v>
      </c>
      <c r="F468" s="607" t="e">
        <v>#N/A</v>
      </c>
      <c r="G468" s="607" t="e">
        <v>#N/A</v>
      </c>
      <c r="H468" s="607" t="e">
        <v>#N/A</v>
      </c>
      <c r="I468" s="607" t="e">
        <v>#N/A</v>
      </c>
      <c r="J468" s="607" t="e">
        <v>#N/A</v>
      </c>
      <c r="K468" s="609" t="e">
        <v>#N/A</v>
      </c>
      <c r="M468" s="429" t="e">
        <v>#N/A</v>
      </c>
      <c r="N468" s="303">
        <v>13.782990970553747</v>
      </c>
      <c r="O468" s="744" t="e">
        <v>#N/A</v>
      </c>
      <c r="Y468" s="602"/>
    </row>
    <row r="469" spans="1:25">
      <c r="A469" s="608">
        <v>42807</v>
      </c>
      <c r="B469" s="607">
        <v>106.7</v>
      </c>
      <c r="C469" s="607" t="e">
        <v>#N/A</v>
      </c>
      <c r="D469" s="607" t="e">
        <v>#N/A</v>
      </c>
      <c r="E469" s="607">
        <v>16.141468576414034</v>
      </c>
      <c r="F469" s="607" t="e">
        <v>#N/A</v>
      </c>
      <c r="G469" s="607" t="e">
        <v>#N/A</v>
      </c>
      <c r="H469" s="607" t="e">
        <v>#N/A</v>
      </c>
      <c r="I469" s="607" t="e">
        <v>#N/A</v>
      </c>
      <c r="J469" s="607" t="e">
        <v>#N/A</v>
      </c>
      <c r="K469" s="609" t="e">
        <v>#N/A</v>
      </c>
      <c r="M469" s="429" t="e">
        <v>#N/A</v>
      </c>
      <c r="N469" s="303">
        <v>16.141468576414034</v>
      </c>
      <c r="O469" s="744" t="e">
        <v>#N/A</v>
      </c>
      <c r="Y469" s="602"/>
    </row>
    <row r="470" spans="1:25">
      <c r="A470" s="608">
        <v>42808</v>
      </c>
      <c r="B470" s="607">
        <v>15</v>
      </c>
      <c r="C470" s="607" t="e">
        <v>#N/A</v>
      </c>
      <c r="D470" s="607" t="e">
        <v>#N/A</v>
      </c>
      <c r="E470" s="607" t="e">
        <v>#N/A</v>
      </c>
      <c r="F470" s="607">
        <v>13.503124770065492</v>
      </c>
      <c r="G470" s="607" t="e">
        <v>#N/A</v>
      </c>
      <c r="H470" s="607" t="e">
        <v>#N/A</v>
      </c>
      <c r="I470" s="607" t="e">
        <v>#N/A</v>
      </c>
      <c r="J470" s="607" t="e">
        <v>#N/A</v>
      </c>
      <c r="K470" s="609" t="e">
        <v>#N/A</v>
      </c>
      <c r="M470" s="429" t="e">
        <v>#N/A</v>
      </c>
      <c r="N470" s="303">
        <v>13.503124770065492</v>
      </c>
      <c r="O470" s="744" t="e">
        <v>#N/A</v>
      </c>
      <c r="Y470" s="602"/>
    </row>
    <row r="471" spans="1:25">
      <c r="A471" s="608">
        <v>42860</v>
      </c>
      <c r="B471" s="607">
        <v>2.38</v>
      </c>
      <c r="C471" s="607" t="e">
        <v>#N/A</v>
      </c>
      <c r="D471" s="607" t="e">
        <v>#N/A</v>
      </c>
      <c r="E471" s="607" t="e">
        <v>#N/A</v>
      </c>
      <c r="F471" s="607">
        <v>13.503124770065492</v>
      </c>
      <c r="G471" s="607" t="e">
        <v>#N/A</v>
      </c>
      <c r="H471" s="607" t="e">
        <v>#N/A</v>
      </c>
      <c r="I471" s="607" t="e">
        <v>#N/A</v>
      </c>
      <c r="J471" s="607" t="e">
        <v>#N/A</v>
      </c>
      <c r="K471" s="609" t="e">
        <v>#N/A</v>
      </c>
      <c r="M471" s="429" t="e">
        <v>#N/A</v>
      </c>
      <c r="N471" s="303">
        <v>13.503124770065492</v>
      </c>
      <c r="O471" s="744" t="e">
        <v>#N/A</v>
      </c>
      <c r="Y471" s="602"/>
    </row>
    <row r="472" spans="1:25">
      <c r="A472" s="608">
        <v>42872</v>
      </c>
      <c r="B472" s="607">
        <v>100</v>
      </c>
      <c r="C472" s="607" t="e">
        <v>#N/A</v>
      </c>
      <c r="D472" s="607" t="e">
        <v>#N/A</v>
      </c>
      <c r="E472" s="607">
        <v>19.286368104461179</v>
      </c>
      <c r="F472" s="607" t="e">
        <v>#N/A</v>
      </c>
      <c r="G472" s="607" t="e">
        <v>#N/A</v>
      </c>
      <c r="H472" s="607" t="e">
        <v>#N/A</v>
      </c>
      <c r="I472" s="607" t="e">
        <v>#N/A</v>
      </c>
      <c r="J472" s="607" t="e">
        <v>#N/A</v>
      </c>
      <c r="K472" s="609" t="e">
        <v>#N/A</v>
      </c>
      <c r="M472" s="429" t="e">
        <v>#N/A</v>
      </c>
      <c r="N472" s="303">
        <v>19.286368104461179</v>
      </c>
      <c r="O472" s="744" t="e">
        <v>#N/A</v>
      </c>
      <c r="Y472" s="602"/>
    </row>
    <row r="473" spans="1:25">
      <c r="A473" s="608">
        <v>42892</v>
      </c>
      <c r="B473" s="607">
        <v>15.59</v>
      </c>
      <c r="C473" s="607" t="e">
        <v>#N/A</v>
      </c>
      <c r="D473" s="607" t="e">
        <v>#N/A</v>
      </c>
      <c r="E473" s="607" t="e">
        <v>#N/A</v>
      </c>
      <c r="F473" s="607">
        <v>14.820496019757096</v>
      </c>
      <c r="G473" s="607" t="e">
        <v>#N/A</v>
      </c>
      <c r="H473" s="607" t="e">
        <v>#N/A</v>
      </c>
      <c r="I473" s="607" t="e">
        <v>#N/A</v>
      </c>
      <c r="J473" s="607" t="e">
        <v>#N/A</v>
      </c>
      <c r="K473" s="609" t="e">
        <v>#N/A</v>
      </c>
      <c r="M473" s="429" t="e">
        <v>#N/A</v>
      </c>
      <c r="N473" s="303">
        <v>14.820496019757096</v>
      </c>
      <c r="O473" s="744" t="e">
        <v>#N/A</v>
      </c>
      <c r="Y473" s="602"/>
    </row>
    <row r="474" spans="1:25">
      <c r="A474" s="608">
        <v>42895</v>
      </c>
      <c r="B474" s="607">
        <v>160</v>
      </c>
      <c r="C474" s="607" t="e">
        <v>#N/A</v>
      </c>
      <c r="D474" s="607" t="e">
        <v>#N/A</v>
      </c>
      <c r="E474" s="607" t="e">
        <v>#N/A</v>
      </c>
      <c r="F474" s="607">
        <v>11.357527883738248</v>
      </c>
      <c r="G474" s="607" t="e">
        <v>#N/A</v>
      </c>
      <c r="H474" s="607" t="e">
        <v>#N/A</v>
      </c>
      <c r="I474" s="607" t="e">
        <v>#N/A</v>
      </c>
      <c r="J474" s="607" t="e">
        <v>#N/A</v>
      </c>
      <c r="K474" s="609" t="e">
        <v>#N/A</v>
      </c>
      <c r="M474" s="429" t="e">
        <v>#N/A</v>
      </c>
      <c r="N474" s="303">
        <v>11.357527883738248</v>
      </c>
      <c r="O474" s="744" t="e">
        <v>#N/A</v>
      </c>
      <c r="Y474" s="602"/>
    </row>
    <row r="475" spans="1:25">
      <c r="A475" s="608">
        <v>42906</v>
      </c>
      <c r="B475" s="607">
        <v>75</v>
      </c>
      <c r="C475" s="607" t="e">
        <v>#N/A</v>
      </c>
      <c r="D475" s="607">
        <v>23.457351363383005</v>
      </c>
      <c r="E475" s="607" t="e">
        <v>#N/A</v>
      </c>
      <c r="F475" s="607" t="e">
        <v>#N/A</v>
      </c>
      <c r="G475" s="607" t="e">
        <v>#N/A</v>
      </c>
      <c r="H475" s="607" t="e">
        <v>#N/A</v>
      </c>
      <c r="I475" s="607" t="e">
        <v>#N/A</v>
      </c>
      <c r="J475" s="607" t="e">
        <v>#N/A</v>
      </c>
      <c r="K475" s="609" t="e">
        <v>#N/A</v>
      </c>
      <c r="M475" s="429">
        <v>23.457351363383005</v>
      </c>
      <c r="N475" s="303" t="e">
        <v>#N/A</v>
      </c>
      <c r="O475" s="744" t="e">
        <v>#N/A</v>
      </c>
      <c r="Y475" s="602"/>
    </row>
    <row r="476" spans="1:25">
      <c r="A476" s="608">
        <v>42923</v>
      </c>
      <c r="B476" s="607">
        <v>132</v>
      </c>
      <c r="C476" s="607" t="e">
        <v>#N/A</v>
      </c>
      <c r="D476" s="607" t="e">
        <v>#N/A</v>
      </c>
      <c r="E476" s="607">
        <v>23.252146718504324</v>
      </c>
      <c r="F476" s="607" t="e">
        <v>#N/A</v>
      </c>
      <c r="G476" s="607" t="e">
        <v>#N/A</v>
      </c>
      <c r="H476" s="607" t="e">
        <v>#N/A</v>
      </c>
      <c r="I476" s="607" t="e">
        <v>#N/A</v>
      </c>
      <c r="J476" s="607" t="e">
        <v>#N/A</v>
      </c>
      <c r="K476" s="609" t="e">
        <v>#N/A</v>
      </c>
      <c r="M476" s="429" t="e">
        <v>#N/A</v>
      </c>
      <c r="N476" s="303">
        <v>23.252146718504324</v>
      </c>
      <c r="O476" s="744" t="e">
        <v>#N/A</v>
      </c>
      <c r="Y476" s="602"/>
    </row>
    <row r="477" spans="1:25">
      <c r="A477" s="608">
        <v>42935</v>
      </c>
      <c r="B477" s="607">
        <v>16.100000000000001</v>
      </c>
      <c r="C477" s="607" t="e">
        <v>#N/A</v>
      </c>
      <c r="D477" s="607" t="e">
        <v>#N/A</v>
      </c>
      <c r="E477" s="607" t="e">
        <v>#N/A</v>
      </c>
      <c r="F477" s="607">
        <v>13.719521000354998</v>
      </c>
      <c r="G477" s="607" t="e">
        <v>#N/A</v>
      </c>
      <c r="H477" s="607" t="e">
        <v>#N/A</v>
      </c>
      <c r="I477" s="607" t="e">
        <v>#N/A</v>
      </c>
      <c r="J477" s="607" t="e">
        <v>#N/A</v>
      </c>
      <c r="K477" s="609" t="e">
        <v>#N/A</v>
      </c>
      <c r="M477" s="429" t="e">
        <v>#N/A</v>
      </c>
      <c r="N477" s="303">
        <v>13.719521000354998</v>
      </c>
      <c r="O477" s="744" t="e">
        <v>#N/A</v>
      </c>
      <c r="Y477" s="602"/>
    </row>
    <row r="478" spans="1:25">
      <c r="A478" s="608">
        <v>42937</v>
      </c>
      <c r="B478" s="607">
        <v>100</v>
      </c>
      <c r="C478" s="607" t="e">
        <v>#N/A</v>
      </c>
      <c r="D478" s="607" t="e">
        <v>#N/A</v>
      </c>
      <c r="E478" s="607">
        <v>28.177286182166586</v>
      </c>
      <c r="F478" s="607" t="e">
        <v>#N/A</v>
      </c>
      <c r="G478" s="607" t="e">
        <v>#N/A</v>
      </c>
      <c r="H478" s="607" t="e">
        <v>#N/A</v>
      </c>
      <c r="I478" s="607" t="e">
        <v>#N/A</v>
      </c>
      <c r="J478" s="607" t="e">
        <v>#N/A</v>
      </c>
      <c r="K478" s="609" t="e">
        <v>#N/A</v>
      </c>
      <c r="M478" s="429" t="e">
        <v>#N/A</v>
      </c>
      <c r="N478" s="303">
        <v>28.177286182166586</v>
      </c>
      <c r="O478" s="744" t="e">
        <v>#N/A</v>
      </c>
      <c r="Y478" s="602"/>
    </row>
    <row r="479" spans="1:25">
      <c r="A479" s="608">
        <v>42948</v>
      </c>
      <c r="B479" s="607">
        <v>200</v>
      </c>
      <c r="C479" s="607" t="e">
        <v>#N/A</v>
      </c>
      <c r="D479" s="607" t="e">
        <v>#N/A</v>
      </c>
      <c r="E479" s="607" t="e">
        <v>#N/A</v>
      </c>
      <c r="F479" s="607" t="e">
        <v>#N/A</v>
      </c>
      <c r="G479" s="607">
        <v>22.318805349761163</v>
      </c>
      <c r="H479" s="607" t="e">
        <v>#N/A</v>
      </c>
      <c r="I479" s="607" t="e">
        <v>#N/A</v>
      </c>
      <c r="J479" s="607" t="e">
        <v>#N/A</v>
      </c>
      <c r="K479" s="609" t="e">
        <v>#N/A</v>
      </c>
      <c r="M479" s="429" t="e">
        <v>#N/A</v>
      </c>
      <c r="N479" s="303">
        <v>22.318805349761163</v>
      </c>
      <c r="O479" s="744" t="e">
        <v>#N/A</v>
      </c>
      <c r="Y479" s="602"/>
    </row>
    <row r="480" spans="1:25">
      <c r="A480" s="608">
        <v>42958</v>
      </c>
      <c r="B480" s="607">
        <v>102.5</v>
      </c>
      <c r="C480" s="607" t="e">
        <v>#N/A</v>
      </c>
      <c r="D480" s="607" t="e">
        <v>#N/A</v>
      </c>
      <c r="E480" s="607">
        <v>34.804455913294454</v>
      </c>
      <c r="F480" s="607" t="e">
        <v>#N/A</v>
      </c>
      <c r="G480" s="607" t="e">
        <v>#N/A</v>
      </c>
      <c r="H480" s="607" t="e">
        <v>#N/A</v>
      </c>
      <c r="I480" s="607" t="e">
        <v>#N/A</v>
      </c>
      <c r="J480" s="607" t="e">
        <v>#N/A</v>
      </c>
      <c r="K480" s="609" t="e">
        <v>#N/A</v>
      </c>
      <c r="M480" s="429" t="e">
        <v>#N/A</v>
      </c>
      <c r="N480" s="303">
        <v>34.804455913294454</v>
      </c>
      <c r="O480" s="744" t="e">
        <v>#N/A</v>
      </c>
      <c r="Y480" s="602"/>
    </row>
    <row r="481" spans="1:25">
      <c r="A481" s="608">
        <v>42958</v>
      </c>
      <c r="B481" s="607">
        <v>48.8</v>
      </c>
      <c r="C481" s="607" t="e">
        <v>#N/A</v>
      </c>
      <c r="D481" s="607" t="e">
        <v>#N/A</v>
      </c>
      <c r="E481" s="607">
        <v>39.39172446164909</v>
      </c>
      <c r="F481" s="607" t="e">
        <v>#N/A</v>
      </c>
      <c r="G481" s="607" t="e">
        <v>#N/A</v>
      </c>
      <c r="H481" s="607" t="e">
        <v>#N/A</v>
      </c>
      <c r="I481" s="607" t="e">
        <v>#N/A</v>
      </c>
      <c r="J481" s="607" t="e">
        <v>#N/A</v>
      </c>
      <c r="K481" s="609" t="e">
        <v>#N/A</v>
      </c>
      <c r="M481" s="429" t="e">
        <v>#N/A</v>
      </c>
      <c r="N481" s="303">
        <v>39.39172446164909</v>
      </c>
      <c r="O481" s="744" t="e">
        <v>#N/A</v>
      </c>
      <c r="Y481" s="602"/>
    </row>
    <row r="482" spans="1:25">
      <c r="A482" s="608">
        <v>42979</v>
      </c>
      <c r="B482" s="607">
        <v>242</v>
      </c>
      <c r="C482" s="607" t="e">
        <v>#N/A</v>
      </c>
      <c r="D482" s="607" t="e">
        <v>#N/A</v>
      </c>
      <c r="E482" s="607" t="e">
        <v>#N/A</v>
      </c>
      <c r="F482" s="607" t="e">
        <v>#N/A</v>
      </c>
      <c r="G482" s="607" t="e">
        <v>#N/A</v>
      </c>
      <c r="H482" s="607" t="e">
        <v>#N/A</v>
      </c>
      <c r="I482" s="607" t="e">
        <v>#N/A</v>
      </c>
      <c r="J482" s="607" t="e">
        <v>#N/A</v>
      </c>
      <c r="K482" s="609">
        <v>18.024605132614351</v>
      </c>
      <c r="M482" s="429" t="e">
        <v>#N/A</v>
      </c>
      <c r="N482" s="303" t="e">
        <v>#N/A</v>
      </c>
      <c r="O482" s="744">
        <v>18.024605132614351</v>
      </c>
      <c r="Y482" s="602"/>
    </row>
    <row r="483" spans="1:25">
      <c r="A483" s="608">
        <v>43004</v>
      </c>
      <c r="B483" s="607">
        <v>30</v>
      </c>
      <c r="C483" s="607" t="e">
        <v>#N/A</v>
      </c>
      <c r="D483" s="607">
        <v>23.682627309843696</v>
      </c>
      <c r="E483" s="607" t="e">
        <v>#N/A</v>
      </c>
      <c r="F483" s="607" t="e">
        <v>#N/A</v>
      </c>
      <c r="G483" s="607" t="e">
        <v>#N/A</v>
      </c>
      <c r="H483" s="607" t="e">
        <v>#N/A</v>
      </c>
      <c r="I483" s="607" t="e">
        <v>#N/A</v>
      </c>
      <c r="J483" s="607" t="e">
        <v>#N/A</v>
      </c>
      <c r="K483" s="609" t="e">
        <v>#N/A</v>
      </c>
      <c r="M483" s="429">
        <v>23.682627309843696</v>
      </c>
      <c r="N483" s="303" t="e">
        <v>#N/A</v>
      </c>
      <c r="O483" s="744" t="e">
        <v>#N/A</v>
      </c>
      <c r="Y483" s="602"/>
    </row>
    <row r="484" spans="1:25">
      <c r="A484" s="608">
        <v>43009</v>
      </c>
      <c r="B484" s="607">
        <v>98</v>
      </c>
      <c r="C484" s="607" t="e">
        <v>#N/A</v>
      </c>
      <c r="D484" s="607" t="e">
        <v>#N/A</v>
      </c>
      <c r="E484" s="607">
        <v>22.813845394841429</v>
      </c>
      <c r="F484" s="607" t="e">
        <v>#N/A</v>
      </c>
      <c r="G484" s="607" t="e">
        <v>#N/A</v>
      </c>
      <c r="H484" s="607" t="e">
        <v>#N/A</v>
      </c>
      <c r="I484" s="607" t="e">
        <v>#N/A</v>
      </c>
      <c r="J484" s="607" t="e">
        <v>#N/A</v>
      </c>
      <c r="K484" s="609" t="e">
        <v>#N/A</v>
      </c>
      <c r="M484" s="429" t="e">
        <v>#N/A</v>
      </c>
      <c r="N484" s="303">
        <v>22.813845394841429</v>
      </c>
      <c r="O484" s="744" t="e">
        <v>#N/A</v>
      </c>
      <c r="Y484" s="602"/>
    </row>
    <row r="485" spans="1:25">
      <c r="A485" s="608">
        <v>43010</v>
      </c>
      <c r="B485" s="607">
        <v>29.875</v>
      </c>
      <c r="C485" s="607" t="e">
        <v>#N/A</v>
      </c>
      <c r="D485" s="607" t="e">
        <v>#N/A</v>
      </c>
      <c r="E485" s="607" t="e">
        <v>#N/A</v>
      </c>
      <c r="F485" s="607">
        <v>18.790257258609298</v>
      </c>
      <c r="G485" s="607" t="e">
        <v>#N/A</v>
      </c>
      <c r="H485" s="607" t="e">
        <v>#N/A</v>
      </c>
      <c r="I485" s="607" t="e">
        <v>#N/A</v>
      </c>
      <c r="J485" s="607" t="e">
        <v>#N/A</v>
      </c>
      <c r="K485" s="609" t="e">
        <v>#N/A</v>
      </c>
      <c r="M485" s="429" t="e">
        <v>#N/A</v>
      </c>
      <c r="N485" s="303">
        <v>18.790257258609298</v>
      </c>
      <c r="O485" s="744" t="e">
        <v>#N/A</v>
      </c>
      <c r="Y485" s="602"/>
    </row>
    <row r="486" spans="1:25">
      <c r="A486" s="608">
        <v>43020</v>
      </c>
      <c r="B486" s="607">
        <v>243.8</v>
      </c>
      <c r="C486" s="607" t="e">
        <v>#N/A</v>
      </c>
      <c r="D486" s="607" t="e">
        <v>#N/A</v>
      </c>
      <c r="E486" s="607" t="e">
        <v>#N/A</v>
      </c>
      <c r="F486" s="607">
        <v>11.759407012177929</v>
      </c>
      <c r="G486" s="607" t="e">
        <v>#N/A</v>
      </c>
      <c r="H486" s="607" t="e">
        <v>#N/A</v>
      </c>
      <c r="I486" s="607" t="e">
        <v>#N/A</v>
      </c>
      <c r="J486" s="607" t="e">
        <v>#N/A</v>
      </c>
      <c r="K486" s="609" t="e">
        <v>#N/A</v>
      </c>
      <c r="M486" s="429" t="e">
        <v>#N/A</v>
      </c>
      <c r="N486" s="303">
        <v>11.759407012177929</v>
      </c>
      <c r="O486" s="744" t="e">
        <v>#N/A</v>
      </c>
      <c r="Y486" s="602"/>
    </row>
    <row r="487" spans="1:25">
      <c r="A487" s="608">
        <v>43024</v>
      </c>
      <c r="B487" s="607">
        <v>103.5</v>
      </c>
      <c r="C487" s="607" t="e">
        <v>#N/A</v>
      </c>
      <c r="D487" s="607" t="e">
        <v>#N/A</v>
      </c>
      <c r="E487" s="607">
        <v>22.137923597360672</v>
      </c>
      <c r="F487" s="607" t="e">
        <v>#N/A</v>
      </c>
      <c r="G487" s="607" t="e">
        <v>#N/A</v>
      </c>
      <c r="H487" s="607" t="e">
        <v>#N/A</v>
      </c>
      <c r="I487" s="607" t="e">
        <v>#N/A</v>
      </c>
      <c r="J487" s="607" t="e">
        <v>#N/A</v>
      </c>
      <c r="K487" s="609" t="e">
        <v>#N/A</v>
      </c>
      <c r="M487" s="429" t="e">
        <v>#N/A</v>
      </c>
      <c r="N487" s="303">
        <v>22.137923597360672</v>
      </c>
      <c r="O487" s="744" t="e">
        <v>#N/A</v>
      </c>
      <c r="Y487" s="602"/>
    </row>
    <row r="488" spans="1:25">
      <c r="A488" s="608">
        <v>43054</v>
      </c>
      <c r="B488" s="607">
        <v>211.66</v>
      </c>
      <c r="C488" s="607" t="e">
        <v>#N/A</v>
      </c>
      <c r="D488" s="607" t="e">
        <v>#N/A</v>
      </c>
      <c r="E488" s="607">
        <v>19.978338660041022</v>
      </c>
      <c r="F488" s="607" t="e">
        <v>#N/A</v>
      </c>
      <c r="G488" s="607" t="e">
        <v>#N/A</v>
      </c>
      <c r="H488" s="607" t="e">
        <v>#N/A</v>
      </c>
      <c r="I488" s="607" t="e">
        <v>#N/A</v>
      </c>
      <c r="J488" s="607" t="e">
        <v>#N/A</v>
      </c>
      <c r="K488" s="609" t="e">
        <v>#N/A</v>
      </c>
      <c r="M488" s="429" t="e">
        <v>#N/A</v>
      </c>
      <c r="N488" s="303">
        <v>19.978338660041022</v>
      </c>
      <c r="O488" s="744" t="e">
        <v>#N/A</v>
      </c>
      <c r="Y488" s="602"/>
    </row>
    <row r="489" spans="1:25">
      <c r="A489" s="608">
        <v>43056</v>
      </c>
      <c r="B489" s="607">
        <v>200</v>
      </c>
      <c r="C489" s="607" t="e">
        <v>#N/A</v>
      </c>
      <c r="D489" s="607" t="e">
        <v>#N/A</v>
      </c>
      <c r="E489" s="607" t="e">
        <v>#N/A</v>
      </c>
      <c r="F489" s="607">
        <v>12.939772379245415</v>
      </c>
      <c r="G489" s="607" t="e">
        <v>#N/A</v>
      </c>
      <c r="H489" s="607" t="e">
        <v>#N/A</v>
      </c>
      <c r="I489" s="607" t="e">
        <v>#N/A</v>
      </c>
      <c r="J489" s="607" t="e">
        <v>#N/A</v>
      </c>
      <c r="K489" s="609" t="e">
        <v>#N/A</v>
      </c>
      <c r="M489" s="429" t="e">
        <v>#N/A</v>
      </c>
      <c r="N489" s="303">
        <v>12.939772379245415</v>
      </c>
      <c r="O489" s="744" t="e">
        <v>#N/A</v>
      </c>
      <c r="Y489" s="602"/>
    </row>
    <row r="490" spans="1:25">
      <c r="A490" s="608">
        <v>43056</v>
      </c>
      <c r="B490" s="607">
        <v>100</v>
      </c>
      <c r="C490" s="607" t="e">
        <v>#N/A</v>
      </c>
      <c r="D490" s="607" t="e">
        <v>#N/A</v>
      </c>
      <c r="E490" s="607" t="e">
        <v>#N/A</v>
      </c>
      <c r="F490" s="607">
        <v>9.5586555186078872</v>
      </c>
      <c r="G490" s="607" t="e">
        <v>#N/A</v>
      </c>
      <c r="H490" s="607" t="e">
        <v>#N/A</v>
      </c>
      <c r="I490" s="607" t="e">
        <v>#N/A</v>
      </c>
      <c r="J490" s="607" t="e">
        <v>#N/A</v>
      </c>
      <c r="K490" s="609" t="e">
        <v>#N/A</v>
      </c>
      <c r="M490" s="429" t="e">
        <v>#N/A</v>
      </c>
      <c r="N490" s="303">
        <v>9.5586555186078872</v>
      </c>
      <c r="O490" s="744" t="e">
        <v>#N/A</v>
      </c>
      <c r="Y490" s="602"/>
    </row>
    <row r="491" spans="1:25">
      <c r="A491" s="608">
        <v>43056</v>
      </c>
      <c r="B491" s="607">
        <v>83</v>
      </c>
      <c r="C491" s="607" t="e">
        <v>#N/A</v>
      </c>
      <c r="D491" s="607" t="e">
        <v>#N/A</v>
      </c>
      <c r="E491" s="607" t="e">
        <v>#N/A</v>
      </c>
      <c r="F491" s="607">
        <v>11.799317864464465</v>
      </c>
      <c r="G491" s="607" t="e">
        <v>#N/A</v>
      </c>
      <c r="H491" s="607" t="e">
        <v>#N/A</v>
      </c>
      <c r="I491" s="607" t="e">
        <v>#N/A</v>
      </c>
      <c r="J491" s="607" t="e">
        <v>#N/A</v>
      </c>
      <c r="K491" s="609" t="e">
        <v>#N/A</v>
      </c>
      <c r="M491" s="429" t="e">
        <v>#N/A</v>
      </c>
      <c r="N491" s="303">
        <v>11.799317864464465</v>
      </c>
      <c r="O491" s="744" t="e">
        <v>#N/A</v>
      </c>
      <c r="Y491" s="602"/>
    </row>
    <row r="492" spans="1:25">
      <c r="A492" s="608">
        <v>43089</v>
      </c>
      <c r="B492" s="607">
        <v>166</v>
      </c>
      <c r="C492" s="607" t="e">
        <v>#N/A</v>
      </c>
      <c r="D492" s="607">
        <v>23.360306628725652</v>
      </c>
      <c r="E492" s="607" t="e">
        <v>#N/A</v>
      </c>
      <c r="F492" s="607" t="e">
        <v>#N/A</v>
      </c>
      <c r="G492" s="607" t="e">
        <v>#N/A</v>
      </c>
      <c r="H492" s="607" t="e">
        <v>#N/A</v>
      </c>
      <c r="I492" s="607" t="e">
        <v>#N/A</v>
      </c>
      <c r="J492" s="607" t="e">
        <v>#N/A</v>
      </c>
      <c r="K492" s="609" t="e">
        <v>#N/A</v>
      </c>
      <c r="M492" s="429">
        <v>23.360306628725652</v>
      </c>
      <c r="N492" s="303" t="e">
        <v>#N/A</v>
      </c>
      <c r="O492" s="744" t="e">
        <v>#N/A</v>
      </c>
      <c r="Y492" s="602"/>
    </row>
    <row r="493" spans="1:25">
      <c r="A493" s="608">
        <v>43090</v>
      </c>
      <c r="B493" s="607">
        <v>50</v>
      </c>
      <c r="C493" s="607" t="e">
        <v>#N/A</v>
      </c>
      <c r="D493" s="607">
        <v>23.793633978946122</v>
      </c>
      <c r="E493" s="607" t="e">
        <v>#N/A</v>
      </c>
      <c r="F493" s="607" t="e">
        <v>#N/A</v>
      </c>
      <c r="G493" s="607" t="e">
        <v>#N/A</v>
      </c>
      <c r="H493" s="607" t="e">
        <v>#N/A</v>
      </c>
      <c r="I493" s="607" t="e">
        <v>#N/A</v>
      </c>
      <c r="J493" s="607" t="e">
        <v>#N/A</v>
      </c>
      <c r="K493" s="609" t="e">
        <v>#N/A</v>
      </c>
      <c r="M493" s="429">
        <v>23.793633978946122</v>
      </c>
      <c r="N493" s="303" t="e">
        <v>#N/A</v>
      </c>
      <c r="O493" s="744" t="e">
        <v>#N/A</v>
      </c>
      <c r="Y493" s="602"/>
    </row>
    <row r="494" spans="1:25">
      <c r="A494" s="608">
        <v>43110</v>
      </c>
      <c r="B494" s="607">
        <v>97</v>
      </c>
      <c r="C494" s="607" t="e">
        <v>#N/A</v>
      </c>
      <c r="D494" s="607" t="e">
        <v>#N/A</v>
      </c>
      <c r="E494" s="607" t="e">
        <v>#N/A</v>
      </c>
      <c r="F494" s="607">
        <v>11.799317864464456</v>
      </c>
      <c r="G494" s="607" t="e">
        <v>#N/A</v>
      </c>
      <c r="H494" s="607" t="e">
        <v>#N/A</v>
      </c>
      <c r="I494" s="607" t="e">
        <v>#N/A</v>
      </c>
      <c r="J494" s="607" t="e">
        <v>#N/A</v>
      </c>
      <c r="K494" s="609" t="e">
        <v>#N/A</v>
      </c>
      <c r="M494" s="429" t="e">
        <v>#N/A</v>
      </c>
      <c r="N494" s="303">
        <v>11.799317864464456</v>
      </c>
      <c r="O494" s="744" t="e">
        <v>#N/A</v>
      </c>
      <c r="Y494" s="602"/>
    </row>
    <row r="495" spans="1:25">
      <c r="A495" s="608">
        <v>43122</v>
      </c>
      <c r="B495" s="607">
        <v>226.56</v>
      </c>
      <c r="C495" s="607" t="e">
        <v>#N/A</v>
      </c>
      <c r="D495" s="607">
        <v>14.496140836418855</v>
      </c>
      <c r="E495" s="607" t="e">
        <v>#N/A</v>
      </c>
      <c r="F495" s="607" t="e">
        <v>#N/A</v>
      </c>
      <c r="G495" s="607" t="e">
        <v>#N/A</v>
      </c>
      <c r="H495" s="607" t="e">
        <v>#N/A</v>
      </c>
      <c r="I495" s="607" t="e">
        <v>#N/A</v>
      </c>
      <c r="J495" s="607" t="e">
        <v>#N/A</v>
      </c>
      <c r="K495" s="609" t="e">
        <v>#N/A</v>
      </c>
      <c r="M495" s="429">
        <v>14.496140836418855</v>
      </c>
      <c r="N495" s="303" t="e">
        <v>#N/A</v>
      </c>
      <c r="O495" s="744" t="e">
        <v>#N/A</v>
      </c>
      <c r="Y495" s="602"/>
    </row>
    <row r="496" spans="1:25">
      <c r="A496" s="608">
        <v>43122</v>
      </c>
      <c r="B496" s="607">
        <v>216.6</v>
      </c>
      <c r="C496" s="607" t="e">
        <v>#N/A</v>
      </c>
      <c r="D496" s="607" t="e">
        <v>#N/A</v>
      </c>
      <c r="E496" s="607" t="e">
        <v>#N/A</v>
      </c>
      <c r="F496" s="607">
        <v>22.019881077905563</v>
      </c>
      <c r="G496" s="607" t="e">
        <v>#N/A</v>
      </c>
      <c r="H496" s="607" t="e">
        <v>#N/A</v>
      </c>
      <c r="I496" s="607" t="e">
        <v>#N/A</v>
      </c>
      <c r="J496" s="607" t="e">
        <v>#N/A</v>
      </c>
      <c r="K496" s="609" t="e">
        <v>#N/A</v>
      </c>
      <c r="M496" s="429" t="e">
        <v>#N/A</v>
      </c>
      <c r="N496" s="303">
        <v>22.019881077905563</v>
      </c>
      <c r="O496" s="744" t="e">
        <v>#N/A</v>
      </c>
      <c r="Y496" s="602"/>
    </row>
    <row r="497" spans="1:25">
      <c r="A497" s="608">
        <v>43172</v>
      </c>
      <c r="B497" s="607">
        <v>79.900000000000006</v>
      </c>
      <c r="C497" s="607" t="e">
        <v>#N/A</v>
      </c>
      <c r="D497" s="607">
        <v>20.573947520322829</v>
      </c>
      <c r="E497" s="607" t="e">
        <v>#N/A</v>
      </c>
      <c r="F497" s="607" t="e">
        <v>#N/A</v>
      </c>
      <c r="G497" s="607" t="e">
        <v>#N/A</v>
      </c>
      <c r="H497" s="607" t="e">
        <v>#N/A</v>
      </c>
      <c r="I497" s="607" t="e">
        <v>#N/A</v>
      </c>
      <c r="J497" s="607" t="e">
        <v>#N/A</v>
      </c>
      <c r="K497" s="609" t="e">
        <v>#N/A</v>
      </c>
      <c r="M497" s="429">
        <v>20.573947520322829</v>
      </c>
      <c r="N497" s="303" t="e">
        <v>#N/A</v>
      </c>
      <c r="O497" s="744" t="e">
        <v>#N/A</v>
      </c>
      <c r="Y497" s="602"/>
    </row>
    <row r="498" spans="1:25">
      <c r="A498" s="608">
        <v>43210</v>
      </c>
      <c r="B498" s="607">
        <v>301.02</v>
      </c>
      <c r="C498" s="607" t="e">
        <v>#N/A</v>
      </c>
      <c r="D498" s="607" t="e">
        <v>#N/A</v>
      </c>
      <c r="E498" s="607" t="e">
        <v>#N/A</v>
      </c>
      <c r="F498" s="607">
        <v>11.889325114405144</v>
      </c>
      <c r="G498" s="607" t="e">
        <v>#N/A</v>
      </c>
      <c r="H498" s="607" t="e">
        <v>#N/A</v>
      </c>
      <c r="I498" s="607" t="e">
        <v>#N/A</v>
      </c>
      <c r="J498" s="607" t="e">
        <v>#N/A</v>
      </c>
      <c r="K498" s="609" t="e">
        <v>#N/A</v>
      </c>
      <c r="M498" s="429" t="e">
        <v>#N/A</v>
      </c>
      <c r="N498" s="303">
        <v>11.889325114405144</v>
      </c>
      <c r="O498" s="744" t="e">
        <v>#N/A</v>
      </c>
      <c r="Y498" s="602"/>
    </row>
    <row r="499" spans="1:25">
      <c r="A499" s="608">
        <v>43303</v>
      </c>
      <c r="B499" s="607">
        <v>80.64</v>
      </c>
      <c r="C499" s="607" t="e">
        <v>#N/A</v>
      </c>
      <c r="D499" s="607" t="e">
        <v>#N/A</v>
      </c>
      <c r="E499" s="607" t="e">
        <v>#N/A</v>
      </c>
      <c r="F499" s="607" t="e">
        <v>#N/A</v>
      </c>
      <c r="G499" s="607" t="e">
        <v>#N/A</v>
      </c>
      <c r="H499" s="607">
        <v>27.292516548181727</v>
      </c>
      <c r="I499" s="607" t="e">
        <v>#N/A</v>
      </c>
      <c r="J499" s="607" t="e">
        <v>#N/A</v>
      </c>
      <c r="K499" s="609" t="e">
        <v>#N/A</v>
      </c>
      <c r="M499" s="429" t="e">
        <v>#N/A</v>
      </c>
      <c r="N499" s="303" t="e">
        <v>#N/A</v>
      </c>
      <c r="O499" s="744">
        <v>27.292516548181727</v>
      </c>
      <c r="Y499" s="602"/>
    </row>
    <row r="500" spans="1:25">
      <c r="A500" s="608">
        <v>43303</v>
      </c>
      <c r="B500" s="607">
        <v>45.36</v>
      </c>
      <c r="C500" s="607" t="e">
        <v>#N/A</v>
      </c>
      <c r="D500" s="607" t="e">
        <v>#N/A</v>
      </c>
      <c r="E500" s="607" t="e">
        <v>#N/A</v>
      </c>
      <c r="F500" s="607" t="e">
        <v>#N/A</v>
      </c>
      <c r="G500" s="607" t="e">
        <v>#N/A</v>
      </c>
      <c r="H500" s="607">
        <v>27.139667305309572</v>
      </c>
      <c r="I500" s="607" t="e">
        <v>#N/A</v>
      </c>
      <c r="J500" s="607" t="e">
        <v>#N/A</v>
      </c>
      <c r="K500" s="609" t="e">
        <v>#N/A</v>
      </c>
      <c r="M500" s="429" t="e">
        <v>#N/A</v>
      </c>
      <c r="N500" s="303" t="e">
        <v>#N/A</v>
      </c>
      <c r="O500" s="744">
        <v>27.139667305309572</v>
      </c>
      <c r="Y500" s="602"/>
    </row>
    <row r="501" spans="1:25">
      <c r="A501" s="608">
        <v>43332</v>
      </c>
      <c r="B501" s="607">
        <v>250.4</v>
      </c>
      <c r="C501" s="607" t="e">
        <v>#N/A</v>
      </c>
      <c r="D501" s="607" t="e">
        <v>#N/A</v>
      </c>
      <c r="E501" s="607">
        <v>16.323767275302199</v>
      </c>
      <c r="F501" s="607" t="e">
        <v>#N/A</v>
      </c>
      <c r="G501" s="607" t="e">
        <v>#N/A</v>
      </c>
      <c r="H501" s="607" t="e">
        <v>#N/A</v>
      </c>
      <c r="I501" s="607" t="e">
        <v>#N/A</v>
      </c>
      <c r="J501" s="607" t="e">
        <v>#N/A</v>
      </c>
      <c r="K501" s="609" t="e">
        <v>#N/A</v>
      </c>
      <c r="M501" s="429" t="e">
        <v>#N/A</v>
      </c>
      <c r="N501" s="303">
        <v>16.323767275302199</v>
      </c>
      <c r="O501" s="744" t="e">
        <v>#N/A</v>
      </c>
      <c r="Y501" s="602"/>
    </row>
    <row r="502" spans="1:25">
      <c r="A502" s="608">
        <v>43343</v>
      </c>
      <c r="B502" s="607">
        <v>97.2</v>
      </c>
      <c r="C502" s="607">
        <v>38.223282216402005</v>
      </c>
      <c r="D502" s="607" t="e">
        <v>#N/A</v>
      </c>
      <c r="E502" s="607" t="e">
        <v>#N/A</v>
      </c>
      <c r="F502" s="607" t="e">
        <v>#N/A</v>
      </c>
      <c r="G502" s="607" t="e">
        <v>#N/A</v>
      </c>
      <c r="H502" s="607" t="e">
        <v>#N/A</v>
      </c>
      <c r="I502" s="607" t="e">
        <v>#N/A</v>
      </c>
      <c r="J502" s="607" t="e">
        <v>#N/A</v>
      </c>
      <c r="K502" s="609" t="e">
        <v>#N/A</v>
      </c>
      <c r="M502" s="429">
        <v>38.223282216402005</v>
      </c>
      <c r="N502" s="303" t="e">
        <v>#N/A</v>
      </c>
      <c r="O502" s="744" t="e">
        <v>#N/A</v>
      </c>
      <c r="Y502" s="602"/>
    </row>
    <row r="503" spans="1:25">
      <c r="A503" s="608">
        <v>43378</v>
      </c>
      <c r="B503" s="607">
        <v>21.6</v>
      </c>
      <c r="C503" s="607">
        <v>41.490528517850471</v>
      </c>
      <c r="D503" s="607" t="e">
        <v>#N/A</v>
      </c>
      <c r="E503" s="607" t="e">
        <v>#N/A</v>
      </c>
      <c r="F503" s="607" t="e">
        <v>#N/A</v>
      </c>
      <c r="G503" s="607" t="e">
        <v>#N/A</v>
      </c>
      <c r="H503" s="607" t="e">
        <v>#N/A</v>
      </c>
      <c r="I503" s="607" t="e">
        <v>#N/A</v>
      </c>
      <c r="J503" s="607" t="e">
        <v>#N/A</v>
      </c>
      <c r="K503" s="609" t="e">
        <v>#N/A</v>
      </c>
      <c r="M503" s="429">
        <v>41.490528517850471</v>
      </c>
      <c r="N503" s="303" t="e">
        <v>#N/A</v>
      </c>
      <c r="O503" s="744" t="e">
        <v>#N/A</v>
      </c>
      <c r="Y503" s="602"/>
    </row>
    <row r="504" spans="1:25">
      <c r="A504" s="608">
        <v>43392</v>
      </c>
      <c r="B504" s="607">
        <v>199.4</v>
      </c>
      <c r="C504" s="607" t="e">
        <v>#N/A</v>
      </c>
      <c r="D504" s="607">
        <v>12.968651602623483</v>
      </c>
      <c r="E504" s="607" t="e">
        <v>#N/A</v>
      </c>
      <c r="F504" s="607" t="e">
        <v>#N/A</v>
      </c>
      <c r="G504" s="607" t="e">
        <v>#N/A</v>
      </c>
      <c r="H504" s="607" t="e">
        <v>#N/A</v>
      </c>
      <c r="I504" s="607" t="e">
        <v>#N/A</v>
      </c>
      <c r="J504" s="607" t="e">
        <v>#N/A</v>
      </c>
      <c r="K504" s="609" t="e">
        <v>#N/A</v>
      </c>
      <c r="M504" s="429">
        <v>12.968651602623483</v>
      </c>
      <c r="N504" s="303" t="e">
        <v>#N/A</v>
      </c>
      <c r="O504" s="744" t="e">
        <v>#N/A</v>
      </c>
      <c r="Y504" s="602"/>
    </row>
    <row r="505" spans="1:25">
      <c r="A505" s="608">
        <v>43395</v>
      </c>
      <c r="B505" s="607">
        <v>299.36</v>
      </c>
      <c r="C505" s="607" t="e">
        <v>#N/A</v>
      </c>
      <c r="D505" s="607">
        <v>8.6416176959765529</v>
      </c>
      <c r="E505" s="607" t="e">
        <v>#N/A</v>
      </c>
      <c r="F505" s="607" t="e">
        <v>#N/A</v>
      </c>
      <c r="G505" s="607" t="e">
        <v>#N/A</v>
      </c>
      <c r="H505" s="607" t="e">
        <v>#N/A</v>
      </c>
      <c r="I505" s="607" t="e">
        <v>#N/A</v>
      </c>
      <c r="J505" s="607" t="e">
        <v>#N/A</v>
      </c>
      <c r="K505" s="609" t="e">
        <v>#N/A</v>
      </c>
      <c r="M505" s="429">
        <v>8.6416176959765529</v>
      </c>
      <c r="N505" s="303" t="e">
        <v>#N/A</v>
      </c>
      <c r="O505" s="744" t="e">
        <v>#N/A</v>
      </c>
      <c r="Y505" s="602"/>
    </row>
    <row r="506" spans="1:25">
      <c r="A506" s="608">
        <v>43402</v>
      </c>
      <c r="B506" s="607">
        <v>153.6</v>
      </c>
      <c r="C506" s="607" t="e">
        <v>#N/A</v>
      </c>
      <c r="D506" s="607" t="e">
        <v>#N/A</v>
      </c>
      <c r="E506" s="607" t="e">
        <v>#N/A</v>
      </c>
      <c r="F506" s="607">
        <v>13.842040957580453</v>
      </c>
      <c r="G506" s="607" t="e">
        <v>#N/A</v>
      </c>
      <c r="H506" s="607" t="e">
        <v>#N/A</v>
      </c>
      <c r="I506" s="607" t="e">
        <v>#N/A</v>
      </c>
      <c r="J506" s="607" t="e">
        <v>#N/A</v>
      </c>
      <c r="K506" s="609" t="e">
        <v>#N/A</v>
      </c>
      <c r="M506" s="429" t="e">
        <v>#N/A</v>
      </c>
      <c r="N506" s="303">
        <v>13.842040957580453</v>
      </c>
      <c r="O506" s="744" t="e">
        <v>#N/A</v>
      </c>
      <c r="Y506" s="602"/>
    </row>
    <row r="507" spans="1:25">
      <c r="A507" s="608">
        <v>43423</v>
      </c>
      <c r="B507" s="607">
        <v>161</v>
      </c>
      <c r="C507" s="607" t="e">
        <v>#N/A</v>
      </c>
      <c r="D507" s="607" t="e">
        <v>#N/A</v>
      </c>
      <c r="E507" s="607" t="e">
        <v>#N/A</v>
      </c>
      <c r="F507" s="607">
        <v>12.282321769627822</v>
      </c>
      <c r="G507" s="607" t="e">
        <v>#N/A</v>
      </c>
      <c r="H507" s="607" t="e">
        <v>#N/A</v>
      </c>
      <c r="I507" s="607" t="e">
        <v>#N/A</v>
      </c>
      <c r="J507" s="607" t="e">
        <v>#N/A</v>
      </c>
      <c r="K507" s="609" t="e">
        <v>#N/A</v>
      </c>
      <c r="M507" s="429" t="e">
        <v>#N/A</v>
      </c>
      <c r="N507" s="303">
        <v>12.282321769627822</v>
      </c>
      <c r="O507" s="744" t="e">
        <v>#N/A</v>
      </c>
      <c r="Y507" s="602"/>
    </row>
    <row r="508" spans="1:25">
      <c r="A508" s="608">
        <v>43425</v>
      </c>
      <c r="B508" s="607">
        <v>250</v>
      </c>
      <c r="C508" s="607" t="e">
        <v>#N/A</v>
      </c>
      <c r="D508" s="607" t="e">
        <v>#N/A</v>
      </c>
      <c r="E508" s="607" t="e">
        <v>#N/A</v>
      </c>
      <c r="F508" s="607">
        <v>9.9402119902120276</v>
      </c>
      <c r="G508" s="607" t="e">
        <v>#N/A</v>
      </c>
      <c r="H508" s="607" t="e">
        <v>#N/A</v>
      </c>
      <c r="I508" s="607" t="e">
        <v>#N/A</v>
      </c>
      <c r="J508" s="607" t="e">
        <v>#N/A</v>
      </c>
      <c r="K508" s="609" t="e">
        <v>#N/A</v>
      </c>
      <c r="M508" s="429" t="e">
        <v>#N/A</v>
      </c>
      <c r="N508" s="303">
        <v>9.9402119902120276</v>
      </c>
      <c r="O508" s="744" t="e">
        <v>#N/A</v>
      </c>
      <c r="Y508" s="602"/>
    </row>
    <row r="509" spans="1:25">
      <c r="A509" s="608">
        <v>43439</v>
      </c>
      <c r="B509" s="607">
        <v>171</v>
      </c>
      <c r="C509" s="607" t="e">
        <v>#N/A</v>
      </c>
      <c r="D509" s="607">
        <v>14.52931384835272</v>
      </c>
      <c r="E509" s="607" t="e">
        <v>#N/A</v>
      </c>
      <c r="F509" s="607" t="e">
        <v>#N/A</v>
      </c>
      <c r="G509" s="607" t="e">
        <v>#N/A</v>
      </c>
      <c r="H509" s="607" t="e">
        <v>#N/A</v>
      </c>
      <c r="I509" s="607" t="e">
        <v>#N/A</v>
      </c>
      <c r="J509" s="607" t="e">
        <v>#N/A</v>
      </c>
      <c r="K509" s="609" t="e">
        <v>#N/A</v>
      </c>
      <c r="M509" s="429">
        <v>14.52931384835272</v>
      </c>
      <c r="N509" s="303" t="e">
        <v>#N/A</v>
      </c>
      <c r="O509" s="744" t="e">
        <v>#N/A</v>
      </c>
      <c r="Y509" s="602"/>
    </row>
    <row r="510" spans="1:25">
      <c r="A510" s="608">
        <v>43465</v>
      </c>
      <c r="B510" s="607">
        <v>21.6</v>
      </c>
      <c r="C510" s="607" t="e">
        <v>#N/A</v>
      </c>
      <c r="D510" s="607" t="e">
        <v>#N/A</v>
      </c>
      <c r="E510" s="607" t="e">
        <v>#N/A</v>
      </c>
      <c r="F510" s="607" t="e">
        <v>#N/A</v>
      </c>
      <c r="G510" s="607" t="e">
        <v>#N/A</v>
      </c>
      <c r="H510" s="607" t="e">
        <v>#N/A</v>
      </c>
      <c r="I510" s="607" t="e">
        <v>#N/A</v>
      </c>
      <c r="J510" s="607">
        <v>37.938023155458389</v>
      </c>
      <c r="K510" s="609" t="e">
        <v>#N/A</v>
      </c>
      <c r="M510" s="429" t="e">
        <v>#N/A</v>
      </c>
      <c r="N510" s="303" t="e">
        <v>#N/A</v>
      </c>
      <c r="O510" s="744">
        <v>37.938023155458389</v>
      </c>
      <c r="Y510" s="602"/>
    </row>
    <row r="511" spans="1:25">
      <c r="A511" s="608">
        <v>43466</v>
      </c>
      <c r="B511" s="607">
        <v>46.5</v>
      </c>
      <c r="C511" s="607">
        <v>31.078753252561516</v>
      </c>
      <c r="D511" s="607" t="e">
        <v>#N/A</v>
      </c>
      <c r="E511" s="607" t="e">
        <v>#N/A</v>
      </c>
      <c r="F511" s="607" t="e">
        <v>#N/A</v>
      </c>
      <c r="G511" s="607" t="e">
        <v>#N/A</v>
      </c>
      <c r="H511" s="607" t="e">
        <v>#N/A</v>
      </c>
      <c r="I511" s="607" t="e">
        <v>#N/A</v>
      </c>
      <c r="J511" s="607" t="e">
        <v>#N/A</v>
      </c>
      <c r="K511" s="609" t="e">
        <v>#N/A</v>
      </c>
      <c r="M511" s="429">
        <v>31.078753252561516</v>
      </c>
      <c r="N511" s="303" t="e">
        <v>#N/A</v>
      </c>
      <c r="O511" s="744" t="e">
        <v>#N/A</v>
      </c>
      <c r="Y511" s="602"/>
    </row>
    <row r="512" spans="1:25">
      <c r="A512" s="608">
        <v>43468</v>
      </c>
      <c r="B512" s="607">
        <v>398.6</v>
      </c>
      <c r="C512" s="607" t="e">
        <v>#N/A</v>
      </c>
      <c r="D512" s="607" t="e">
        <v>#N/A</v>
      </c>
      <c r="E512" s="607">
        <v>26.665221069394224</v>
      </c>
      <c r="F512" s="607" t="e">
        <v>#N/A</v>
      </c>
      <c r="G512" s="607" t="e">
        <v>#N/A</v>
      </c>
      <c r="H512" s="607" t="e">
        <v>#N/A</v>
      </c>
      <c r="I512" s="607" t="e">
        <v>#N/A</v>
      </c>
      <c r="J512" s="607" t="e">
        <v>#N/A</v>
      </c>
      <c r="K512" s="609" t="e">
        <v>#N/A</v>
      </c>
      <c r="M512" s="429" t="e">
        <v>#N/A</v>
      </c>
      <c r="N512" s="303">
        <v>26.665221069394224</v>
      </c>
      <c r="O512" s="744" t="e">
        <v>#N/A</v>
      </c>
      <c r="Y512" s="602"/>
    </row>
    <row r="513" spans="1:25">
      <c r="A513" s="608">
        <v>43473</v>
      </c>
      <c r="B513" s="607">
        <v>236.5</v>
      </c>
      <c r="C513" s="607" t="e">
        <v>#N/A</v>
      </c>
      <c r="D513" s="607" t="e">
        <v>#N/A</v>
      </c>
      <c r="E513" s="607" t="e">
        <v>#N/A</v>
      </c>
      <c r="F513" s="607" t="e">
        <v>#N/A</v>
      </c>
      <c r="G513" s="607" t="e">
        <v>#N/A</v>
      </c>
      <c r="H513" s="607" t="e">
        <v>#N/A</v>
      </c>
      <c r="I513" s="607" t="e">
        <v>#N/A</v>
      </c>
      <c r="J513" s="607" t="e">
        <v>#N/A</v>
      </c>
      <c r="K513" s="609">
        <v>18.574455843757502</v>
      </c>
      <c r="M513" s="429" t="e">
        <v>#N/A</v>
      </c>
      <c r="N513" s="303" t="e">
        <v>#N/A</v>
      </c>
      <c r="O513" s="744">
        <v>18.574455843757502</v>
      </c>
      <c r="Y513" s="602"/>
    </row>
    <row r="514" spans="1:25">
      <c r="A514" s="608">
        <v>43476</v>
      </c>
      <c r="B514" s="607">
        <v>136.80000000000001</v>
      </c>
      <c r="C514" s="607" t="e">
        <v>#N/A</v>
      </c>
      <c r="D514" s="607">
        <v>40.707780840929544</v>
      </c>
      <c r="E514" s="607" t="e">
        <v>#N/A</v>
      </c>
      <c r="F514" s="607" t="e">
        <v>#N/A</v>
      </c>
      <c r="G514" s="607" t="e">
        <v>#N/A</v>
      </c>
      <c r="H514" s="607" t="e">
        <v>#N/A</v>
      </c>
      <c r="I514" s="607" t="e">
        <v>#N/A</v>
      </c>
      <c r="J514" s="607" t="e">
        <v>#N/A</v>
      </c>
      <c r="K514" s="609" t="e">
        <v>#N/A</v>
      </c>
      <c r="M514" s="429">
        <v>40.707780840929544</v>
      </c>
      <c r="N514" s="303" t="e">
        <v>#N/A</v>
      </c>
      <c r="O514" s="744" t="e">
        <v>#N/A</v>
      </c>
      <c r="Y514" s="602"/>
    </row>
    <row r="515" spans="1:25">
      <c r="A515" s="608">
        <v>43487</v>
      </c>
      <c r="B515" s="607">
        <v>102</v>
      </c>
      <c r="C515" s="607" t="e">
        <v>#N/A</v>
      </c>
      <c r="D515" s="607" t="e">
        <v>#N/A</v>
      </c>
      <c r="E515" s="607">
        <v>22.648252908533554</v>
      </c>
      <c r="F515" s="607" t="e">
        <v>#N/A</v>
      </c>
      <c r="G515" s="607" t="e">
        <v>#N/A</v>
      </c>
      <c r="H515" s="607" t="e">
        <v>#N/A</v>
      </c>
      <c r="I515" s="607" t="e">
        <v>#N/A</v>
      </c>
      <c r="J515" s="607" t="e">
        <v>#N/A</v>
      </c>
      <c r="K515" s="609" t="e">
        <v>#N/A</v>
      </c>
      <c r="M515" s="429" t="e">
        <v>#N/A</v>
      </c>
      <c r="N515" s="303">
        <v>22.648252908533554</v>
      </c>
      <c r="O515" s="744" t="e">
        <v>#N/A</v>
      </c>
      <c r="Y515" s="602"/>
    </row>
    <row r="516" spans="1:25">
      <c r="A516" s="608">
        <v>43501</v>
      </c>
      <c r="B516" s="607">
        <v>104</v>
      </c>
      <c r="C516" s="607" t="e">
        <v>#N/A</v>
      </c>
      <c r="D516" s="607">
        <v>9.621902801946451</v>
      </c>
      <c r="E516" s="607" t="e">
        <v>#N/A</v>
      </c>
      <c r="F516" s="607" t="e">
        <v>#N/A</v>
      </c>
      <c r="G516" s="607" t="e">
        <v>#N/A</v>
      </c>
      <c r="H516" s="607" t="e">
        <v>#N/A</v>
      </c>
      <c r="I516" s="607" t="e">
        <v>#N/A</v>
      </c>
      <c r="J516" s="607" t="e">
        <v>#N/A</v>
      </c>
      <c r="K516" s="609" t="e">
        <v>#N/A</v>
      </c>
      <c r="M516" s="429">
        <v>9.621902801946451</v>
      </c>
      <c r="N516" s="303" t="e">
        <v>#N/A</v>
      </c>
      <c r="O516" s="744" t="e">
        <v>#N/A</v>
      </c>
      <c r="Y516" s="602"/>
    </row>
    <row r="517" spans="1:25">
      <c r="A517" s="608">
        <v>43502</v>
      </c>
      <c r="B517" s="607">
        <v>134.08000000000001</v>
      </c>
      <c r="C517" s="607" t="e">
        <v>#N/A</v>
      </c>
      <c r="D517" s="607">
        <v>14.809363442995846</v>
      </c>
      <c r="E517" s="607" t="e">
        <v>#N/A</v>
      </c>
      <c r="F517" s="607" t="e">
        <v>#N/A</v>
      </c>
      <c r="G517" s="607" t="e">
        <v>#N/A</v>
      </c>
      <c r="H517" s="607" t="e">
        <v>#N/A</v>
      </c>
      <c r="I517" s="607" t="e">
        <v>#N/A</v>
      </c>
      <c r="J517" s="607" t="e">
        <v>#N/A</v>
      </c>
      <c r="K517" s="609" t="e">
        <v>#N/A</v>
      </c>
      <c r="M517" s="429">
        <v>14.809363442995846</v>
      </c>
      <c r="N517" s="303" t="e">
        <v>#N/A</v>
      </c>
      <c r="O517" s="744" t="e">
        <v>#N/A</v>
      </c>
      <c r="Y517" s="602"/>
    </row>
    <row r="518" spans="1:25">
      <c r="A518" s="608">
        <v>43507</v>
      </c>
      <c r="B518" s="607">
        <v>199.54</v>
      </c>
      <c r="C518" s="607" t="e">
        <v>#N/A</v>
      </c>
      <c r="D518" s="607">
        <v>27.591157585201177</v>
      </c>
      <c r="E518" s="607" t="e">
        <v>#N/A</v>
      </c>
      <c r="F518" s="607" t="e">
        <v>#N/A</v>
      </c>
      <c r="G518" s="607" t="e">
        <v>#N/A</v>
      </c>
      <c r="H518" s="607" t="e">
        <v>#N/A</v>
      </c>
      <c r="I518" s="607" t="e">
        <v>#N/A</v>
      </c>
      <c r="J518" s="607" t="e">
        <v>#N/A</v>
      </c>
      <c r="K518" s="609" t="e">
        <v>#N/A</v>
      </c>
      <c r="M518" s="429">
        <v>27.591157585201177</v>
      </c>
      <c r="N518" s="303" t="e">
        <v>#N/A</v>
      </c>
      <c r="O518" s="744" t="e">
        <v>#N/A</v>
      </c>
      <c r="Y518" s="602"/>
    </row>
    <row r="519" spans="1:25">
      <c r="A519" s="608">
        <v>43531</v>
      </c>
      <c r="B519" s="607">
        <v>144</v>
      </c>
      <c r="C519" s="607" t="e">
        <v>#N/A</v>
      </c>
      <c r="D519" s="607">
        <v>25.184284725094635</v>
      </c>
      <c r="E519" s="607" t="e">
        <v>#N/A</v>
      </c>
      <c r="F519" s="607" t="e">
        <v>#N/A</v>
      </c>
      <c r="G519" s="607" t="e">
        <v>#N/A</v>
      </c>
      <c r="H519" s="607" t="e">
        <v>#N/A</v>
      </c>
      <c r="I519" s="607" t="e">
        <v>#N/A</v>
      </c>
      <c r="J519" s="607" t="e">
        <v>#N/A</v>
      </c>
      <c r="K519" s="609" t="e">
        <v>#N/A</v>
      </c>
      <c r="M519" s="429">
        <v>25.184284725094635</v>
      </c>
      <c r="N519" s="303" t="e">
        <v>#N/A</v>
      </c>
      <c r="O519" s="744" t="e">
        <v>#N/A</v>
      </c>
      <c r="Y519" s="602"/>
    </row>
    <row r="520" spans="1:25">
      <c r="A520" s="608">
        <v>43601</v>
      </c>
      <c r="B520" s="607">
        <v>160</v>
      </c>
      <c r="C520" s="607" t="e">
        <v>#N/A</v>
      </c>
      <c r="D520" s="607" t="e">
        <v>#N/A</v>
      </c>
      <c r="E520" s="607" t="e">
        <v>#N/A</v>
      </c>
      <c r="F520" s="607">
        <v>12.081971840052324</v>
      </c>
      <c r="G520" s="607" t="e">
        <v>#N/A</v>
      </c>
      <c r="H520" s="607" t="e">
        <v>#N/A</v>
      </c>
      <c r="I520" s="607" t="e">
        <v>#N/A</v>
      </c>
      <c r="J520" s="607" t="e">
        <v>#N/A</v>
      </c>
      <c r="K520" s="609" t="e">
        <v>#N/A</v>
      </c>
      <c r="M520" s="429" t="e">
        <v>#N/A</v>
      </c>
      <c r="N520" s="303">
        <v>12.081971840052324</v>
      </c>
      <c r="O520" s="744" t="e">
        <v>#N/A</v>
      </c>
      <c r="Y520" s="602"/>
    </row>
    <row r="521" spans="1:25">
      <c r="A521" s="608">
        <v>43606</v>
      </c>
      <c r="B521" s="607">
        <v>96.7</v>
      </c>
      <c r="C521" s="607" t="e">
        <v>#N/A</v>
      </c>
      <c r="D521" s="607">
        <v>22.014698247979087</v>
      </c>
      <c r="E521" s="607" t="e">
        <v>#N/A</v>
      </c>
      <c r="F521" s="607" t="e">
        <v>#N/A</v>
      </c>
      <c r="G521" s="607" t="e">
        <v>#N/A</v>
      </c>
      <c r="H521" s="607" t="e">
        <v>#N/A</v>
      </c>
      <c r="I521" s="607" t="e">
        <v>#N/A</v>
      </c>
      <c r="J521" s="607" t="e">
        <v>#N/A</v>
      </c>
      <c r="K521" s="609" t="e">
        <v>#N/A</v>
      </c>
      <c r="M521" s="429">
        <v>22.014698247979087</v>
      </c>
      <c r="N521" s="303" t="e">
        <v>#N/A</v>
      </c>
      <c r="O521" s="744" t="e">
        <v>#N/A</v>
      </c>
      <c r="Y521" s="602"/>
    </row>
    <row r="522" spans="1:25">
      <c r="A522" s="608">
        <v>43621</v>
      </c>
      <c r="B522" s="607">
        <v>104</v>
      </c>
      <c r="C522" s="607" t="e">
        <v>#N/A</v>
      </c>
      <c r="D522" s="607" t="e">
        <v>#N/A</v>
      </c>
      <c r="E522" s="607" t="e">
        <v>#N/A</v>
      </c>
      <c r="F522" s="607" t="e">
        <v>#N/A</v>
      </c>
      <c r="G522" s="607" t="e">
        <v>#N/A</v>
      </c>
      <c r="H522" s="607">
        <v>27.547911985054171</v>
      </c>
      <c r="I522" s="607" t="e">
        <v>#N/A</v>
      </c>
      <c r="J522" s="607" t="e">
        <v>#N/A</v>
      </c>
      <c r="K522" s="609" t="e">
        <v>#N/A</v>
      </c>
      <c r="M522" s="429" t="e">
        <v>#N/A</v>
      </c>
      <c r="N522" s="303" t="e">
        <v>#N/A</v>
      </c>
      <c r="O522" s="744">
        <v>27.547911985054171</v>
      </c>
      <c r="Y522" s="602"/>
    </row>
    <row r="523" spans="1:25">
      <c r="A523" s="608">
        <v>43654</v>
      </c>
      <c r="B523" s="607">
        <v>200</v>
      </c>
      <c r="C523" s="607" t="e">
        <v>#N/A</v>
      </c>
      <c r="D523" s="607" t="e">
        <v>#N/A</v>
      </c>
      <c r="E523" s="607">
        <v>14.326844949773806</v>
      </c>
      <c r="F523" s="607" t="e">
        <v>#N/A</v>
      </c>
      <c r="G523" s="607" t="e">
        <v>#N/A</v>
      </c>
      <c r="H523" s="607" t="e">
        <v>#N/A</v>
      </c>
      <c r="I523" s="607" t="e">
        <v>#N/A</v>
      </c>
      <c r="J523" s="607" t="e">
        <v>#N/A</v>
      </c>
      <c r="K523" s="609" t="e">
        <v>#N/A</v>
      </c>
      <c r="M523" s="429" t="e">
        <v>#N/A</v>
      </c>
      <c r="N523" s="303">
        <v>14.326844949773806</v>
      </c>
      <c r="O523" s="744" t="e">
        <v>#N/A</v>
      </c>
      <c r="Y523" s="602"/>
    </row>
    <row r="524" spans="1:25">
      <c r="A524" s="608">
        <v>43698</v>
      </c>
      <c r="B524" s="607">
        <v>72.599999999999994</v>
      </c>
      <c r="C524" s="607" t="e">
        <v>#N/A</v>
      </c>
      <c r="D524" s="607" t="e">
        <v>#N/A</v>
      </c>
      <c r="E524" s="607" t="e">
        <v>#N/A</v>
      </c>
      <c r="F524" s="607" t="e">
        <v>#N/A</v>
      </c>
      <c r="G524" s="607" t="e">
        <v>#N/A</v>
      </c>
      <c r="H524" s="607" t="e">
        <v>#N/A</v>
      </c>
      <c r="I524" s="607" t="e">
        <v>#N/A</v>
      </c>
      <c r="J524" s="607">
        <v>35.569387321660436</v>
      </c>
      <c r="K524" s="609" t="e">
        <v>#N/A</v>
      </c>
      <c r="M524" s="429" t="e">
        <v>#N/A</v>
      </c>
      <c r="N524" s="303" t="e">
        <v>#N/A</v>
      </c>
      <c r="O524" s="744">
        <v>35.569387321660436</v>
      </c>
      <c r="Y524" s="602"/>
    </row>
    <row r="525" spans="1:25">
      <c r="A525" s="608">
        <v>43730</v>
      </c>
      <c r="B525" s="607">
        <v>76.8</v>
      </c>
      <c r="C525" s="607" t="e">
        <v>#N/A</v>
      </c>
      <c r="D525" s="607" t="e">
        <v>#N/A</v>
      </c>
      <c r="E525" s="607" t="e">
        <v>#N/A</v>
      </c>
      <c r="F525" s="607" t="e">
        <v>#N/A</v>
      </c>
      <c r="G525" s="607" t="e">
        <v>#N/A</v>
      </c>
      <c r="H525" s="607">
        <v>42.549403118745644</v>
      </c>
      <c r="I525" s="607" t="e">
        <v>#N/A</v>
      </c>
      <c r="J525" s="607" t="e">
        <v>#N/A</v>
      </c>
      <c r="K525" s="609" t="e">
        <v>#N/A</v>
      </c>
      <c r="M525" s="429" t="e">
        <v>#N/A</v>
      </c>
      <c r="N525" s="303" t="e">
        <v>#N/A</v>
      </c>
      <c r="O525" s="744">
        <v>42.549403118745644</v>
      </c>
      <c r="Y525" s="602"/>
    </row>
    <row r="526" spans="1:25">
      <c r="A526" s="608">
        <v>43740</v>
      </c>
      <c r="B526" s="607">
        <v>128</v>
      </c>
      <c r="C526" s="607" t="e">
        <v>#N/A</v>
      </c>
      <c r="D526" s="607" t="e">
        <v>#N/A</v>
      </c>
      <c r="E526" s="607" t="e">
        <v>#N/A</v>
      </c>
      <c r="F526" s="607">
        <v>12.356428362954912</v>
      </c>
      <c r="G526" s="607" t="e">
        <v>#N/A</v>
      </c>
      <c r="H526" s="607" t="e">
        <v>#N/A</v>
      </c>
      <c r="I526" s="607" t="e">
        <v>#N/A</v>
      </c>
      <c r="J526" s="607" t="e">
        <v>#N/A</v>
      </c>
      <c r="K526" s="609" t="e">
        <v>#N/A</v>
      </c>
      <c r="M526" s="429" t="e">
        <v>#N/A</v>
      </c>
      <c r="N526" s="303">
        <v>12.356428362954912</v>
      </c>
      <c r="O526" s="744" t="e">
        <v>#N/A</v>
      </c>
      <c r="Y526" s="602"/>
    </row>
    <row r="527" spans="1:25">
      <c r="A527" s="608">
        <v>43741</v>
      </c>
      <c r="B527" s="607">
        <v>300</v>
      </c>
      <c r="C527" s="607" t="e">
        <v>#N/A</v>
      </c>
      <c r="D527" s="607">
        <v>35.040459943088479</v>
      </c>
      <c r="E527" s="607" t="e">
        <v>#N/A</v>
      </c>
      <c r="F527" s="607" t="e">
        <v>#N/A</v>
      </c>
      <c r="G527" s="607" t="e">
        <v>#N/A</v>
      </c>
      <c r="H527" s="607" t="e">
        <v>#N/A</v>
      </c>
      <c r="I527" s="607" t="e">
        <v>#N/A</v>
      </c>
      <c r="J527" s="607" t="e">
        <v>#N/A</v>
      </c>
      <c r="K527" s="609" t="e">
        <v>#N/A</v>
      </c>
      <c r="M527" s="429">
        <v>35.040459943088479</v>
      </c>
      <c r="N527" s="303" t="e">
        <v>#N/A</v>
      </c>
      <c r="O527" s="744" t="e">
        <v>#N/A</v>
      </c>
      <c r="Y527" s="602"/>
    </row>
    <row r="528" spans="1:25">
      <c r="A528" s="608">
        <v>43755</v>
      </c>
      <c r="B528" s="607">
        <v>110.00000000000001</v>
      </c>
      <c r="C528" s="607" t="e">
        <v>#N/A</v>
      </c>
      <c r="D528" s="607" t="e">
        <v>#N/A</v>
      </c>
      <c r="E528" s="607" t="e">
        <v>#N/A</v>
      </c>
      <c r="F528" s="607">
        <v>13.997776858831669</v>
      </c>
      <c r="G528" s="607" t="e">
        <v>#N/A</v>
      </c>
      <c r="H528" s="607" t="e">
        <v>#N/A</v>
      </c>
      <c r="I528" s="607" t="e">
        <v>#N/A</v>
      </c>
      <c r="J528" s="607" t="e">
        <v>#N/A</v>
      </c>
      <c r="K528" s="609" t="e">
        <v>#N/A</v>
      </c>
      <c r="M528" s="429" t="e">
        <v>#N/A</v>
      </c>
      <c r="N528" s="303">
        <v>13.997776858831669</v>
      </c>
      <c r="O528" s="744" t="e">
        <v>#N/A</v>
      </c>
      <c r="Y528" s="602"/>
    </row>
    <row r="529" spans="1:25">
      <c r="A529" s="608">
        <v>43755</v>
      </c>
      <c r="B529" s="607">
        <v>90</v>
      </c>
      <c r="C529" s="607" t="e">
        <v>#N/A</v>
      </c>
      <c r="D529" s="607" t="e">
        <v>#N/A</v>
      </c>
      <c r="E529" s="607" t="e">
        <v>#N/A</v>
      </c>
      <c r="F529" s="607">
        <v>11.31201094628835</v>
      </c>
      <c r="G529" s="607" t="e">
        <v>#N/A</v>
      </c>
      <c r="H529" s="607" t="e">
        <v>#N/A</v>
      </c>
      <c r="I529" s="607" t="e">
        <v>#N/A</v>
      </c>
      <c r="J529" s="607" t="e">
        <v>#N/A</v>
      </c>
      <c r="K529" s="609" t="e">
        <v>#N/A</v>
      </c>
      <c r="M529" s="429" t="e">
        <v>#N/A</v>
      </c>
      <c r="N529" s="303">
        <v>11.31201094628835</v>
      </c>
      <c r="O529" s="744" t="e">
        <v>#N/A</v>
      </c>
      <c r="Y529" s="602"/>
    </row>
    <row r="530" spans="1:25">
      <c r="A530" s="608">
        <v>43759</v>
      </c>
      <c r="B530" s="607">
        <v>302.39999999999998</v>
      </c>
      <c r="C530" s="607" t="e">
        <v>#N/A</v>
      </c>
      <c r="D530" s="607" t="e">
        <v>#N/A</v>
      </c>
      <c r="E530" s="607">
        <v>24.742308579741085</v>
      </c>
      <c r="F530" s="607" t="e">
        <v>#N/A</v>
      </c>
      <c r="G530" s="607" t="e">
        <v>#N/A</v>
      </c>
      <c r="H530" s="607" t="e">
        <v>#N/A</v>
      </c>
      <c r="I530" s="607" t="e">
        <v>#N/A</v>
      </c>
      <c r="J530" s="607" t="e">
        <v>#N/A</v>
      </c>
      <c r="K530" s="609" t="e">
        <v>#N/A</v>
      </c>
      <c r="M530" s="429" t="e">
        <v>#N/A</v>
      </c>
      <c r="N530" s="303">
        <v>24.742308579741085</v>
      </c>
      <c r="O530" s="744" t="e">
        <v>#N/A</v>
      </c>
      <c r="Y530" s="602"/>
    </row>
    <row r="531" spans="1:25">
      <c r="A531" s="608">
        <v>43794</v>
      </c>
      <c r="B531" s="607">
        <v>100</v>
      </c>
      <c r="C531" s="607" t="e">
        <v>#N/A</v>
      </c>
      <c r="D531" s="607" t="e">
        <v>#N/A</v>
      </c>
      <c r="E531" s="607">
        <v>19.669647961323712</v>
      </c>
      <c r="F531" s="607" t="e">
        <v>#N/A</v>
      </c>
      <c r="G531" s="607" t="e">
        <v>#N/A</v>
      </c>
      <c r="H531" s="607" t="e">
        <v>#N/A</v>
      </c>
      <c r="I531" s="607" t="e">
        <v>#N/A</v>
      </c>
      <c r="J531" s="607" t="e">
        <v>#N/A</v>
      </c>
      <c r="K531" s="609" t="e">
        <v>#N/A</v>
      </c>
      <c r="M531" s="429" t="e">
        <v>#N/A</v>
      </c>
      <c r="N531" s="303">
        <v>19.669647961323712</v>
      </c>
      <c r="O531" s="744" t="e">
        <v>#N/A</v>
      </c>
      <c r="Y531" s="602"/>
    </row>
    <row r="532" spans="1:25">
      <c r="A532" s="608">
        <v>43812</v>
      </c>
      <c r="B532" s="607">
        <v>76.5</v>
      </c>
      <c r="C532" s="607" t="e">
        <v>#N/A</v>
      </c>
      <c r="D532" s="607" t="e">
        <v>#N/A</v>
      </c>
      <c r="E532" s="607" t="e">
        <v>#N/A</v>
      </c>
      <c r="F532" s="607" t="e">
        <v>#N/A</v>
      </c>
      <c r="G532" s="607" t="e">
        <v>#N/A</v>
      </c>
      <c r="H532" s="607">
        <v>27.885730658120266</v>
      </c>
      <c r="I532" s="607" t="e">
        <v>#N/A</v>
      </c>
      <c r="J532" s="607" t="e">
        <v>#N/A</v>
      </c>
      <c r="K532" s="609" t="e">
        <v>#N/A</v>
      </c>
      <c r="M532" s="429" t="e">
        <v>#N/A</v>
      </c>
      <c r="N532" s="303" t="e">
        <v>#N/A</v>
      </c>
      <c r="O532" s="744">
        <v>27.885730658120266</v>
      </c>
      <c r="Y532" s="602"/>
    </row>
    <row r="533" spans="1:25">
      <c r="A533" s="608">
        <v>43817</v>
      </c>
      <c r="B533" s="607">
        <v>200</v>
      </c>
      <c r="C533" s="607" t="e">
        <v>#N/A</v>
      </c>
      <c r="D533" s="607">
        <v>11.982638700601886</v>
      </c>
      <c r="E533" s="607" t="e">
        <v>#N/A</v>
      </c>
      <c r="F533" s="607" t="e">
        <v>#N/A</v>
      </c>
      <c r="G533" s="607" t="e">
        <v>#N/A</v>
      </c>
      <c r="H533" s="607" t="e">
        <v>#N/A</v>
      </c>
      <c r="I533" s="607" t="e">
        <v>#N/A</v>
      </c>
      <c r="J533" s="607" t="e">
        <v>#N/A</v>
      </c>
      <c r="K533" s="609" t="e">
        <v>#N/A</v>
      </c>
      <c r="M533" s="429">
        <v>11.982638700601886</v>
      </c>
      <c r="N533" s="303" t="e">
        <v>#N/A</v>
      </c>
      <c r="O533" s="744" t="e">
        <v>#N/A</v>
      </c>
      <c r="Y533" s="602"/>
    </row>
    <row r="534" spans="1:25">
      <c r="A534" s="608">
        <v>43819</v>
      </c>
      <c r="B534" s="607">
        <v>14.4</v>
      </c>
      <c r="C534" s="607">
        <v>40.984402256379838</v>
      </c>
      <c r="D534" s="607" t="e">
        <v>#N/A</v>
      </c>
      <c r="E534" s="607" t="e">
        <v>#N/A</v>
      </c>
      <c r="F534" s="607" t="e">
        <v>#N/A</v>
      </c>
      <c r="G534" s="607" t="e">
        <v>#N/A</v>
      </c>
      <c r="H534" s="607" t="e">
        <v>#N/A</v>
      </c>
      <c r="I534" s="607" t="e">
        <v>#N/A</v>
      </c>
      <c r="J534" s="607" t="e">
        <v>#N/A</v>
      </c>
      <c r="K534" s="609" t="e">
        <v>#N/A</v>
      </c>
      <c r="M534" s="429">
        <v>40.984402256379838</v>
      </c>
      <c r="N534" s="303" t="e">
        <v>#N/A</v>
      </c>
      <c r="O534" s="744" t="e">
        <v>#N/A</v>
      </c>
      <c r="Y534" s="602"/>
    </row>
    <row r="535" spans="1:25">
      <c r="A535" s="608">
        <v>43936</v>
      </c>
      <c r="B535" s="607">
        <v>56.2</v>
      </c>
      <c r="C535" s="607" t="e">
        <v>#N/A</v>
      </c>
      <c r="D535" s="607" t="e">
        <v>#N/A</v>
      </c>
      <c r="E535" s="607" t="e">
        <v>#N/A</v>
      </c>
      <c r="F535" s="607" t="e">
        <v>#N/A</v>
      </c>
      <c r="G535" s="607" t="e">
        <v>#N/A</v>
      </c>
      <c r="H535" s="607">
        <v>31.029277674758816</v>
      </c>
      <c r="I535" s="607" t="e">
        <v>#N/A</v>
      </c>
      <c r="J535" s="607" t="e">
        <v>#N/A</v>
      </c>
      <c r="K535" s="609" t="e">
        <v>#N/A</v>
      </c>
      <c r="M535" s="429" t="e">
        <v>#N/A</v>
      </c>
      <c r="N535" s="303" t="e">
        <v>#N/A</v>
      </c>
      <c r="O535" s="744">
        <v>31.029277674758816</v>
      </c>
      <c r="Y535" s="602"/>
    </row>
    <row r="536" spans="1:25">
      <c r="A536" s="608">
        <v>43937</v>
      </c>
      <c r="B536" s="607">
        <v>50.1</v>
      </c>
      <c r="C536" s="607">
        <v>39.068236267220399</v>
      </c>
      <c r="D536" s="607" t="e">
        <v>#N/A</v>
      </c>
      <c r="E536" s="607" t="e">
        <v>#N/A</v>
      </c>
      <c r="F536" s="607" t="e">
        <v>#N/A</v>
      </c>
      <c r="G536" s="607" t="e">
        <v>#N/A</v>
      </c>
      <c r="H536" s="607" t="e">
        <v>#N/A</v>
      </c>
      <c r="I536" s="607" t="e">
        <v>#N/A</v>
      </c>
      <c r="J536" s="607" t="e">
        <v>#N/A</v>
      </c>
      <c r="K536" s="609" t="e">
        <v>#N/A</v>
      </c>
      <c r="M536" s="429">
        <v>39.068236267220399</v>
      </c>
      <c r="N536" s="303" t="e">
        <v>#N/A</v>
      </c>
      <c r="O536" s="744" t="e">
        <v>#N/A</v>
      </c>
      <c r="Y536" s="602"/>
    </row>
    <row r="537" spans="1:25">
      <c r="A537" s="608">
        <v>43978</v>
      </c>
      <c r="B537" s="607">
        <v>172.54842630833929</v>
      </c>
      <c r="C537" s="607" t="e">
        <v>#N/A</v>
      </c>
      <c r="D537" s="607" t="e">
        <v>#N/A</v>
      </c>
      <c r="E537" s="607" t="e">
        <v>#N/A</v>
      </c>
      <c r="F537" s="607">
        <v>15.081819839274397</v>
      </c>
      <c r="G537" s="607" t="e">
        <v>#N/A</v>
      </c>
      <c r="H537" s="607" t="e">
        <v>#N/A</v>
      </c>
      <c r="I537" s="607" t="e">
        <v>#N/A</v>
      </c>
      <c r="J537" s="607" t="e">
        <v>#N/A</v>
      </c>
      <c r="K537" s="609" t="e">
        <v>#N/A</v>
      </c>
      <c r="M537" s="429" t="e">
        <v>#N/A</v>
      </c>
      <c r="N537" s="303">
        <v>15.081819839274397</v>
      </c>
      <c r="O537" s="744" t="e">
        <v>#N/A</v>
      </c>
      <c r="Y537" s="602"/>
    </row>
    <row r="538" spans="1:25">
      <c r="A538" s="608">
        <v>43978</v>
      </c>
      <c r="B538" s="607">
        <v>26.321573691660728</v>
      </c>
      <c r="C538" s="607" t="e">
        <v>#N/A</v>
      </c>
      <c r="D538" s="607" t="e">
        <v>#N/A</v>
      </c>
      <c r="E538" s="607" t="e">
        <v>#N/A</v>
      </c>
      <c r="F538" s="607">
        <v>11.966114543136873</v>
      </c>
      <c r="G538" s="607" t="e">
        <v>#N/A</v>
      </c>
      <c r="H538" s="607" t="e">
        <v>#N/A</v>
      </c>
      <c r="I538" s="607" t="e">
        <v>#N/A</v>
      </c>
      <c r="J538" s="607" t="e">
        <v>#N/A</v>
      </c>
      <c r="K538" s="609" t="e">
        <v>#N/A</v>
      </c>
      <c r="M538" s="429" t="e">
        <v>#N/A</v>
      </c>
      <c r="N538" s="303">
        <v>11.966114543136873</v>
      </c>
      <c r="O538" s="744" t="e">
        <v>#N/A</v>
      </c>
      <c r="Y538" s="602"/>
    </row>
    <row r="539" spans="1:25">
      <c r="A539" s="608">
        <v>43986</v>
      </c>
      <c r="B539" s="607">
        <v>331</v>
      </c>
      <c r="C539" s="607" t="e">
        <v>#N/A</v>
      </c>
      <c r="D539" s="607">
        <v>33.535029810558171</v>
      </c>
      <c r="E539" s="607" t="e">
        <v>#N/A</v>
      </c>
      <c r="F539" s="607" t="e">
        <v>#N/A</v>
      </c>
      <c r="G539" s="607" t="e">
        <v>#N/A</v>
      </c>
      <c r="H539" s="607" t="e">
        <v>#N/A</v>
      </c>
      <c r="I539" s="607" t="e">
        <v>#N/A</v>
      </c>
      <c r="J539" s="607" t="e">
        <v>#N/A</v>
      </c>
      <c r="K539" s="609" t="e">
        <v>#N/A</v>
      </c>
      <c r="M539" s="429">
        <v>33.535029810558171</v>
      </c>
      <c r="N539" s="303" t="e">
        <v>#N/A</v>
      </c>
      <c r="O539" s="744" t="e">
        <v>#N/A</v>
      </c>
      <c r="Y539" s="602"/>
    </row>
    <row r="540" spans="1:25">
      <c r="A540" s="608">
        <v>44050</v>
      </c>
      <c r="B540" s="607">
        <v>53.6</v>
      </c>
      <c r="C540" s="607" t="e">
        <v>#N/A</v>
      </c>
      <c r="D540" s="607" t="e">
        <v>#N/A</v>
      </c>
      <c r="E540" s="607">
        <v>18.812333796166779</v>
      </c>
      <c r="F540" s="607" t="e">
        <v>#N/A</v>
      </c>
      <c r="G540" s="607" t="e">
        <v>#N/A</v>
      </c>
      <c r="H540" s="607" t="e">
        <v>#N/A</v>
      </c>
      <c r="I540" s="607" t="e">
        <v>#N/A</v>
      </c>
      <c r="J540" s="607" t="e">
        <v>#N/A</v>
      </c>
      <c r="K540" s="609" t="e">
        <v>#N/A</v>
      </c>
      <c r="M540" s="429" t="e">
        <v>#N/A</v>
      </c>
      <c r="N540" s="303">
        <v>18.812333796166779</v>
      </c>
      <c r="O540" s="744" t="e">
        <v>#N/A</v>
      </c>
      <c r="Y540" s="602"/>
    </row>
    <row r="541" spans="1:25">
      <c r="A541" s="608">
        <v>44068</v>
      </c>
      <c r="B541" s="607">
        <v>100</v>
      </c>
      <c r="C541" s="607" t="e">
        <v>#N/A</v>
      </c>
      <c r="D541" s="607">
        <v>39.307282687755226</v>
      </c>
      <c r="E541" s="607" t="e">
        <v>#N/A</v>
      </c>
      <c r="F541" s="607" t="e">
        <v>#N/A</v>
      </c>
      <c r="G541" s="607" t="e">
        <v>#N/A</v>
      </c>
      <c r="H541" s="607" t="e">
        <v>#N/A</v>
      </c>
      <c r="I541" s="607" t="e">
        <v>#N/A</v>
      </c>
      <c r="J541" s="607" t="e">
        <v>#N/A</v>
      </c>
      <c r="K541" s="609" t="e">
        <v>#N/A</v>
      </c>
      <c r="M541" s="429">
        <v>39.307282687755226</v>
      </c>
      <c r="N541" s="303" t="e">
        <v>#N/A</v>
      </c>
      <c r="O541" s="744" t="e">
        <v>#N/A</v>
      </c>
      <c r="Y541" s="602"/>
    </row>
    <row r="542" spans="1:25">
      <c r="A542" s="608">
        <v>44074</v>
      </c>
      <c r="B542" s="607">
        <v>225</v>
      </c>
      <c r="C542" s="607" t="e">
        <v>#N/A</v>
      </c>
      <c r="D542" s="607">
        <v>34.05890767404</v>
      </c>
      <c r="E542" s="607" t="e">
        <v>#N/A</v>
      </c>
      <c r="F542" s="607" t="e">
        <v>#N/A</v>
      </c>
      <c r="G542" s="607" t="e">
        <v>#N/A</v>
      </c>
      <c r="H542" s="607" t="e">
        <v>#N/A</v>
      </c>
      <c r="I542" s="607" t="e">
        <v>#N/A</v>
      </c>
      <c r="J542" s="607" t="e">
        <v>#N/A</v>
      </c>
      <c r="K542" s="609" t="e">
        <v>#N/A</v>
      </c>
      <c r="M542" s="429">
        <v>34.05890767404</v>
      </c>
      <c r="N542" s="303" t="e">
        <v>#N/A</v>
      </c>
      <c r="O542" s="744" t="e">
        <v>#N/A</v>
      </c>
      <c r="Y542" s="602"/>
    </row>
    <row r="543" spans="1:25">
      <c r="A543" s="608">
        <v>44090</v>
      </c>
      <c r="B543" s="607">
        <v>29.5</v>
      </c>
      <c r="C543" s="607">
        <v>31.081247141492941</v>
      </c>
      <c r="D543" s="607" t="e">
        <v>#N/A</v>
      </c>
      <c r="E543" s="607" t="e">
        <v>#N/A</v>
      </c>
      <c r="F543" s="607" t="e">
        <v>#N/A</v>
      </c>
      <c r="G543" s="607" t="e">
        <v>#N/A</v>
      </c>
      <c r="H543" s="607" t="e">
        <v>#N/A</v>
      </c>
      <c r="I543" s="607" t="e">
        <v>#N/A</v>
      </c>
      <c r="J543" s="607" t="e">
        <v>#N/A</v>
      </c>
      <c r="K543" s="609" t="e">
        <v>#N/A</v>
      </c>
      <c r="M543" s="429">
        <v>31.081247141492941</v>
      </c>
      <c r="N543" s="303" t="e">
        <v>#N/A</v>
      </c>
      <c r="O543" s="744" t="e">
        <v>#N/A</v>
      </c>
      <c r="Y543" s="602"/>
    </row>
    <row r="544" spans="1:25">
      <c r="A544" s="608">
        <v>44091</v>
      </c>
      <c r="B544" s="607">
        <v>300.60000000000002</v>
      </c>
      <c r="C544" s="607" t="e">
        <v>#N/A</v>
      </c>
      <c r="D544" s="607" t="e">
        <v>#N/A</v>
      </c>
      <c r="E544" s="607" t="e">
        <v>#N/A</v>
      </c>
      <c r="F544" s="607">
        <v>14.866713199718459</v>
      </c>
      <c r="G544" s="607" t="e">
        <v>#N/A</v>
      </c>
      <c r="H544" s="607" t="e">
        <v>#N/A</v>
      </c>
      <c r="I544" s="607" t="e">
        <v>#N/A</v>
      </c>
      <c r="J544" s="607" t="e">
        <v>#N/A</v>
      </c>
      <c r="K544" s="609" t="e">
        <v>#N/A</v>
      </c>
      <c r="M544" s="429" t="e">
        <v>#N/A</v>
      </c>
      <c r="N544" s="303">
        <v>14.866713199718459</v>
      </c>
      <c r="O544" s="744" t="e">
        <v>#N/A</v>
      </c>
      <c r="Y544" s="602"/>
    </row>
    <row r="545" spans="1:25">
      <c r="A545" s="608">
        <v>44091</v>
      </c>
      <c r="B545" s="607">
        <v>250.7</v>
      </c>
      <c r="C545" s="607" t="e">
        <v>#N/A</v>
      </c>
      <c r="D545" s="607" t="e">
        <v>#N/A</v>
      </c>
      <c r="E545" s="607" t="e">
        <v>#N/A</v>
      </c>
      <c r="F545" s="607">
        <v>13.82791651566024</v>
      </c>
      <c r="G545" s="607" t="e">
        <v>#N/A</v>
      </c>
      <c r="H545" s="607" t="e">
        <v>#N/A</v>
      </c>
      <c r="I545" s="607" t="e">
        <v>#N/A</v>
      </c>
      <c r="J545" s="607" t="e">
        <v>#N/A</v>
      </c>
      <c r="K545" s="609" t="e">
        <v>#N/A</v>
      </c>
      <c r="M545" s="429" t="e">
        <v>#N/A</v>
      </c>
      <c r="N545" s="303">
        <v>13.82791651566024</v>
      </c>
      <c r="O545" s="744" t="e">
        <v>#N/A</v>
      </c>
      <c r="Y545" s="602"/>
    </row>
    <row r="546" spans="1:25">
      <c r="A546" s="608">
        <v>44165</v>
      </c>
      <c r="B546" s="607">
        <v>33.799999999999997</v>
      </c>
      <c r="C546" s="607">
        <v>36.193294368712166</v>
      </c>
      <c r="D546" s="607" t="e">
        <v>#N/A</v>
      </c>
      <c r="E546" s="607" t="e">
        <v>#N/A</v>
      </c>
      <c r="F546" s="607" t="e">
        <v>#N/A</v>
      </c>
      <c r="G546" s="607" t="e">
        <v>#N/A</v>
      </c>
      <c r="H546" s="607" t="e">
        <v>#N/A</v>
      </c>
      <c r="I546" s="607" t="e">
        <v>#N/A</v>
      </c>
      <c r="J546" s="607" t="e">
        <v>#N/A</v>
      </c>
      <c r="K546" s="609" t="e">
        <v>#N/A</v>
      </c>
      <c r="M546" s="429">
        <v>36.193294368712166</v>
      </c>
      <c r="N546" s="303" t="e">
        <v>#N/A</v>
      </c>
      <c r="O546" s="744" t="e">
        <v>#N/A</v>
      </c>
      <c r="Y546" s="602"/>
    </row>
    <row r="547" spans="1:25">
      <c r="A547" s="608">
        <v>44218</v>
      </c>
      <c r="B547" s="607">
        <v>80</v>
      </c>
      <c r="C547" s="607" t="e">
        <v>#N/A</v>
      </c>
      <c r="D547" s="607" t="e">
        <v>#N/A</v>
      </c>
      <c r="E547" s="607">
        <v>21.184640573252882</v>
      </c>
      <c r="F547" s="607" t="e">
        <v>#N/A</v>
      </c>
      <c r="G547" s="607" t="e">
        <v>#N/A</v>
      </c>
      <c r="H547" s="607" t="e">
        <v>#N/A</v>
      </c>
      <c r="I547" s="607" t="e">
        <v>#N/A</v>
      </c>
      <c r="J547" s="607" t="e">
        <v>#N/A</v>
      </c>
      <c r="K547" s="609" t="e">
        <v>#N/A</v>
      </c>
      <c r="M547" s="429" t="e">
        <v>#N/A</v>
      </c>
      <c r="N547" s="303">
        <v>21.184640573252882</v>
      </c>
      <c r="O547" s="744" t="e">
        <v>#N/A</v>
      </c>
      <c r="Y547" s="602"/>
    </row>
    <row r="548" spans="1:25">
      <c r="A548" s="608">
        <v>44307</v>
      </c>
      <c r="B548" s="607">
        <v>50</v>
      </c>
      <c r="C548" s="607" t="e">
        <v>#N/A</v>
      </c>
      <c r="D548" s="607">
        <v>39.482788721130866</v>
      </c>
      <c r="E548" s="607" t="e">
        <v>#N/A</v>
      </c>
      <c r="F548" s="607" t="e">
        <v>#N/A</v>
      </c>
      <c r="G548" s="607" t="e">
        <v>#N/A</v>
      </c>
      <c r="H548" s="607" t="e">
        <v>#N/A</v>
      </c>
      <c r="I548" s="607" t="e">
        <v>#N/A</v>
      </c>
      <c r="J548" s="607" t="e">
        <v>#N/A</v>
      </c>
      <c r="K548" s="609" t="e">
        <v>#N/A</v>
      </c>
      <c r="M548" s="429">
        <v>39.482788721130866</v>
      </c>
      <c r="N548" s="303" t="e">
        <v>#N/A</v>
      </c>
      <c r="O548" s="744" t="e">
        <v>#N/A</v>
      </c>
      <c r="Y548" s="602"/>
    </row>
    <row r="549" spans="1:25">
      <c r="A549" s="608">
        <v>44307</v>
      </c>
      <c r="B549" s="607">
        <v>29.9</v>
      </c>
      <c r="C549" s="607" t="e">
        <v>#N/A</v>
      </c>
      <c r="D549" s="607">
        <v>36.724017199533627</v>
      </c>
      <c r="E549" s="607" t="e">
        <v>#N/A</v>
      </c>
      <c r="F549" s="607" t="e">
        <v>#N/A</v>
      </c>
      <c r="G549" s="607" t="e">
        <v>#N/A</v>
      </c>
      <c r="H549" s="607" t="e">
        <v>#N/A</v>
      </c>
      <c r="I549" s="607" t="e">
        <v>#N/A</v>
      </c>
      <c r="J549" s="607" t="e">
        <v>#N/A</v>
      </c>
      <c r="K549" s="609" t="e">
        <v>#N/A</v>
      </c>
      <c r="M549" s="429">
        <v>36.724017199533627</v>
      </c>
      <c r="N549" s="303" t="e">
        <v>#N/A</v>
      </c>
      <c r="O549" s="744" t="e">
        <v>#N/A</v>
      </c>
      <c r="Y549" s="602"/>
    </row>
    <row r="550" spans="1:25">
      <c r="A550" s="610">
        <v>44440</v>
      </c>
      <c r="B550" s="612">
        <v>197.4</v>
      </c>
      <c r="C550" s="612" t="e">
        <v>#N/A</v>
      </c>
      <c r="D550" s="612" t="e">
        <v>#N/A</v>
      </c>
      <c r="E550" s="612" t="e">
        <v>#N/A</v>
      </c>
      <c r="F550" s="612">
        <v>15.282700024824349</v>
      </c>
      <c r="G550" s="612" t="e">
        <v>#N/A</v>
      </c>
      <c r="H550" s="612" t="e">
        <v>#N/A</v>
      </c>
      <c r="I550" s="612" t="e">
        <v>#N/A</v>
      </c>
      <c r="J550" s="612" t="e">
        <v>#N/A</v>
      </c>
      <c r="K550" s="613" t="e">
        <v>#N/A</v>
      </c>
      <c r="M550" s="430" t="e">
        <v>#N/A</v>
      </c>
      <c r="N550" s="432">
        <v>15.282700024824349</v>
      </c>
      <c r="O550" s="745" t="e">
        <v>#N/A</v>
      </c>
      <c r="Y550" s="602"/>
    </row>
  </sheetData>
  <pageMargins left="0.75" right="0.75" top="1" bottom="1" header="0.5" footer="0.5"/>
  <headerFooter alignWithMargins="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4">
    <tabColor theme="5" tint="0.39997558519241921"/>
  </sheetPr>
  <dimension ref="A1:BC550"/>
  <sheetViews>
    <sheetView zoomScale="75" zoomScaleNormal="75" workbookViewId="0"/>
  </sheetViews>
  <sheetFormatPr defaultColWidth="8.6640625" defaultRowHeight="13.2"/>
  <cols>
    <col min="1" max="1" width="17.44140625" style="247" customWidth="1"/>
    <col min="2" max="2" width="13.44140625" style="247" bestFit="1" customWidth="1"/>
    <col min="3" max="3" width="6.6640625" style="601" bestFit="1" customWidth="1"/>
    <col min="4" max="4" width="14.109375" style="601" bestFit="1" customWidth="1"/>
    <col min="5" max="5" width="6.44140625" style="601" bestFit="1" customWidth="1"/>
    <col min="6" max="6" width="5.44140625" style="601" bestFit="1" customWidth="1"/>
    <col min="7" max="7" width="7.33203125" style="601" bestFit="1" customWidth="1"/>
    <col min="8" max="8" width="6.44140625" style="598" bestFit="1" customWidth="1"/>
    <col min="9" max="9" width="6.5546875" style="598" bestFit="1" customWidth="1"/>
    <col min="10" max="10" width="7.21875" style="598" bestFit="1" customWidth="1"/>
    <col min="11" max="11" width="19.21875" style="598" customWidth="1"/>
    <col min="12" max="24" width="8.6640625" style="598"/>
    <col min="25" max="25" width="10.109375" style="598" bestFit="1" customWidth="1"/>
    <col min="26" max="53" width="8.6640625" style="598"/>
    <col min="54" max="54" width="10.109375" style="598" bestFit="1" customWidth="1"/>
    <col min="55" max="16384" width="8.6640625" style="598"/>
  </cols>
  <sheetData>
    <row r="1" spans="1:54" ht="14.4">
      <c r="A1" s="600" t="s">
        <v>521</v>
      </c>
      <c r="K1" s="600" t="s">
        <v>522</v>
      </c>
      <c r="T1" s="600" t="s">
        <v>654</v>
      </c>
      <c r="U1" s="247"/>
      <c r="V1" s="601"/>
      <c r="W1" s="601"/>
      <c r="X1" s="601"/>
      <c r="Y1" s="601"/>
      <c r="Z1" s="601"/>
      <c r="AD1" s="600"/>
      <c r="AE1" s="600" t="s">
        <v>655</v>
      </c>
      <c r="AQ1" s="600" t="s">
        <v>861</v>
      </c>
      <c r="BB1" s="600" t="s">
        <v>862</v>
      </c>
    </row>
    <row r="2" spans="1:54">
      <c r="AQ2" s="107" t="s">
        <v>863</v>
      </c>
      <c r="BB2" s="107" t="s">
        <v>863</v>
      </c>
    </row>
    <row r="17" spans="1:55">
      <c r="K17" s="602"/>
      <c r="BC17" s="602"/>
    </row>
    <row r="18" spans="1:55">
      <c r="K18" s="602"/>
    </row>
    <row r="22" spans="1:55">
      <c r="A22" s="1091" t="s">
        <v>777</v>
      </c>
      <c r="K22" s="1091" t="s">
        <v>777</v>
      </c>
      <c r="T22" s="1091" t="s">
        <v>777</v>
      </c>
      <c r="AE22" s="1091" t="s">
        <v>777</v>
      </c>
      <c r="AQ22" s="1091"/>
      <c r="BB22" s="1091"/>
    </row>
    <row r="23" spans="1:55">
      <c r="A23" s="245" t="s">
        <v>658</v>
      </c>
      <c r="K23" s="245" t="s">
        <v>658</v>
      </c>
      <c r="O23" s="1165">
        <v>44742</v>
      </c>
      <c r="P23" s="1165">
        <v>42370</v>
      </c>
      <c r="T23" s="245" t="s">
        <v>658</v>
      </c>
      <c r="AE23" s="245" t="s">
        <v>658</v>
      </c>
      <c r="AQ23" s="1091" t="s">
        <v>777</v>
      </c>
      <c r="BB23" s="1091" t="s">
        <v>777</v>
      </c>
    </row>
    <row r="24" spans="1:55">
      <c r="K24" s="602"/>
      <c r="AQ24" s="245" t="s">
        <v>864</v>
      </c>
      <c r="BB24" s="245" t="s">
        <v>864</v>
      </c>
    </row>
    <row r="25" spans="1:55">
      <c r="A25" s="1158" t="s">
        <v>523</v>
      </c>
      <c r="B25" s="1159" t="s">
        <v>441</v>
      </c>
      <c r="C25" s="614" t="s">
        <v>11</v>
      </c>
      <c r="D25" s="614" t="s">
        <v>442</v>
      </c>
      <c r="E25" s="614" t="s">
        <v>5</v>
      </c>
      <c r="F25" s="614" t="s">
        <v>3</v>
      </c>
      <c r="G25" s="614" t="s">
        <v>2</v>
      </c>
      <c r="H25" s="614" t="s">
        <v>1</v>
      </c>
      <c r="I25" s="614" t="s">
        <v>6</v>
      </c>
      <c r="J25" s="614" t="s">
        <v>7</v>
      </c>
      <c r="K25" s="615" t="s">
        <v>443</v>
      </c>
      <c r="M25" s="1158" t="s">
        <v>101</v>
      </c>
      <c r="N25" s="1159" t="s">
        <v>656</v>
      </c>
      <c r="O25" s="1160" t="s">
        <v>657</v>
      </c>
      <c r="P25" s="107" t="s">
        <v>659</v>
      </c>
    </row>
    <row r="26" spans="1:55">
      <c r="A26" s="608">
        <v>35314</v>
      </c>
      <c r="B26" s="607">
        <v>107.25</v>
      </c>
      <c r="C26" s="607" t="e">
        <v>#N/A</v>
      </c>
      <c r="D26" s="607" t="e">
        <v>#N/A</v>
      </c>
      <c r="E26" s="607">
        <v>30.092795221349927</v>
      </c>
      <c r="F26" s="607" t="e">
        <v>#N/A</v>
      </c>
      <c r="G26" s="607" t="e">
        <v>#N/A</v>
      </c>
      <c r="H26" s="607" t="e">
        <v>#N/A</v>
      </c>
      <c r="I26" s="607" t="e">
        <v>#N/A</v>
      </c>
      <c r="J26" s="607" t="e">
        <v>#N/A</v>
      </c>
      <c r="K26" s="609" t="e">
        <v>#N/A</v>
      </c>
      <c r="M26" s="429" t="e">
        <v>#N/A</v>
      </c>
      <c r="N26" s="303">
        <v>30.092795221349927</v>
      </c>
      <c r="O26" s="744" t="e">
        <v>#N/A</v>
      </c>
      <c r="Y26" s="602"/>
      <c r="AQ26" s="456"/>
      <c r="AR26" s="1154" t="s">
        <v>865</v>
      </c>
      <c r="AS26" s="1153" t="s">
        <v>866</v>
      </c>
    </row>
    <row r="27" spans="1:55">
      <c r="A27" s="608">
        <v>35396</v>
      </c>
      <c r="B27" s="607">
        <v>25.08</v>
      </c>
      <c r="C27" s="607" t="e">
        <v>#N/A</v>
      </c>
      <c r="D27" s="607">
        <v>56.749824126498552</v>
      </c>
      <c r="E27" s="607" t="e">
        <v>#N/A</v>
      </c>
      <c r="F27" s="607" t="e">
        <v>#N/A</v>
      </c>
      <c r="G27" s="607" t="e">
        <v>#N/A</v>
      </c>
      <c r="H27" s="607" t="e">
        <v>#N/A</v>
      </c>
      <c r="I27" s="607" t="e">
        <v>#N/A</v>
      </c>
      <c r="J27" s="607" t="e">
        <v>#N/A</v>
      </c>
      <c r="K27" s="609" t="e">
        <v>#N/A</v>
      </c>
      <c r="M27" s="429">
        <v>56.749824126498552</v>
      </c>
      <c r="N27" s="303" t="e">
        <v>#N/A</v>
      </c>
      <c r="O27" s="744" t="e">
        <v>#N/A</v>
      </c>
      <c r="Y27" s="602"/>
      <c r="AQ27" s="456"/>
      <c r="AR27" s="1157" t="s">
        <v>867</v>
      </c>
      <c r="AS27" s="1156" t="s">
        <v>867</v>
      </c>
    </row>
    <row r="28" spans="1:55">
      <c r="A28" s="608">
        <v>35500</v>
      </c>
      <c r="B28" s="607">
        <v>108.75</v>
      </c>
      <c r="C28" s="607" t="e">
        <v>#N/A</v>
      </c>
      <c r="D28" s="607" t="e">
        <v>#N/A</v>
      </c>
      <c r="E28" s="607">
        <v>42.388956789160652</v>
      </c>
      <c r="F28" s="607" t="e">
        <v>#N/A</v>
      </c>
      <c r="G28" s="607" t="e">
        <v>#N/A</v>
      </c>
      <c r="H28" s="607" t="e">
        <v>#N/A</v>
      </c>
      <c r="I28" s="607" t="e">
        <v>#N/A</v>
      </c>
      <c r="J28" s="607" t="e">
        <v>#N/A</v>
      </c>
      <c r="K28" s="609" t="e">
        <v>#N/A</v>
      </c>
      <c r="M28" s="429" t="e">
        <v>#N/A</v>
      </c>
      <c r="N28" s="303">
        <v>42.388956789160652</v>
      </c>
      <c r="O28" s="744" t="e">
        <v>#N/A</v>
      </c>
      <c r="Y28" s="602"/>
      <c r="AQ28" s="458"/>
      <c r="AR28" s="611" t="s">
        <v>868</v>
      </c>
      <c r="AS28" s="55" t="s">
        <v>868</v>
      </c>
    </row>
    <row r="29" spans="1:55">
      <c r="A29" s="608">
        <v>35564</v>
      </c>
      <c r="B29" s="607">
        <v>9</v>
      </c>
      <c r="C29" s="607" t="e">
        <v>#N/A</v>
      </c>
      <c r="D29" s="607" t="e">
        <v>#N/A</v>
      </c>
      <c r="E29" s="607">
        <v>46.381224404098383</v>
      </c>
      <c r="F29" s="607" t="e">
        <v>#N/A</v>
      </c>
      <c r="G29" s="607" t="e">
        <v>#N/A</v>
      </c>
      <c r="H29" s="607" t="e">
        <v>#N/A</v>
      </c>
      <c r="I29" s="607" t="e">
        <v>#N/A</v>
      </c>
      <c r="J29" s="607" t="e">
        <v>#N/A</v>
      </c>
      <c r="K29" s="609" t="e">
        <v>#N/A</v>
      </c>
      <c r="M29" s="429" t="e">
        <v>#N/A</v>
      </c>
      <c r="N29" s="303">
        <v>46.381224404098383</v>
      </c>
      <c r="O29" s="744" t="e">
        <v>#N/A</v>
      </c>
      <c r="Y29" s="602"/>
      <c r="AQ29" s="159">
        <v>2009</v>
      </c>
      <c r="AR29" s="408">
        <v>75.785564903854251</v>
      </c>
      <c r="AS29" s="1166" t="e">
        <f>NA()</f>
        <v>#N/A</v>
      </c>
    </row>
    <row r="30" spans="1:55">
      <c r="A30" s="608">
        <v>35627</v>
      </c>
      <c r="B30" s="607">
        <v>70.5</v>
      </c>
      <c r="C30" s="607" t="e">
        <v>#N/A</v>
      </c>
      <c r="D30" s="607" t="e">
        <v>#N/A</v>
      </c>
      <c r="E30" s="607">
        <v>49.843327771620004</v>
      </c>
      <c r="F30" s="607" t="e">
        <v>#N/A</v>
      </c>
      <c r="G30" s="607" t="e">
        <v>#N/A</v>
      </c>
      <c r="H30" s="607" t="e">
        <v>#N/A</v>
      </c>
      <c r="I30" s="607" t="e">
        <v>#N/A</v>
      </c>
      <c r="J30" s="607" t="e">
        <v>#N/A</v>
      </c>
      <c r="K30" s="609" t="e">
        <v>#N/A</v>
      </c>
      <c r="M30" s="429" t="e">
        <v>#N/A</v>
      </c>
      <c r="N30" s="303">
        <v>49.843327771620004</v>
      </c>
      <c r="O30" s="744" t="e">
        <v>#N/A</v>
      </c>
      <c r="Y30" s="602"/>
      <c r="AQ30" s="159">
        <f>AQ29+1</f>
        <v>2010</v>
      </c>
      <c r="AR30" s="408">
        <v>67.802694380038361</v>
      </c>
      <c r="AS30" s="1166" t="e">
        <f>NA()</f>
        <v>#N/A</v>
      </c>
    </row>
    <row r="31" spans="1:55">
      <c r="A31" s="608">
        <v>35853</v>
      </c>
      <c r="B31" s="607">
        <v>41.25</v>
      </c>
      <c r="C31" s="607" t="e">
        <v>#N/A</v>
      </c>
      <c r="D31" s="607" t="e">
        <v>#N/A</v>
      </c>
      <c r="E31" s="607">
        <v>42.715695171182468</v>
      </c>
      <c r="F31" s="607" t="e">
        <v>#N/A</v>
      </c>
      <c r="G31" s="607" t="e">
        <v>#N/A</v>
      </c>
      <c r="H31" s="607" t="e">
        <v>#N/A</v>
      </c>
      <c r="I31" s="607" t="e">
        <v>#N/A</v>
      </c>
      <c r="J31" s="607" t="e">
        <v>#N/A</v>
      </c>
      <c r="K31" s="609" t="e">
        <v>#N/A</v>
      </c>
      <c r="M31" s="429" t="e">
        <v>#N/A</v>
      </c>
      <c r="N31" s="303">
        <v>42.715695171182468</v>
      </c>
      <c r="O31" s="744" t="e">
        <v>#N/A</v>
      </c>
      <c r="Y31" s="602"/>
      <c r="AQ31" s="159">
        <f t="shared" ref="AQ31:AQ41" si="0">AQ30+1</f>
        <v>2011</v>
      </c>
      <c r="AR31" s="408">
        <v>52.963467347641235</v>
      </c>
      <c r="AS31" s="1166" t="e">
        <f>NA()</f>
        <v>#N/A</v>
      </c>
    </row>
    <row r="32" spans="1:55">
      <c r="A32" s="608">
        <v>35894</v>
      </c>
      <c r="B32" s="607">
        <v>103.5</v>
      </c>
      <c r="C32" s="607" t="e">
        <v>#N/A</v>
      </c>
      <c r="D32" s="607" t="e">
        <v>#N/A</v>
      </c>
      <c r="E32" s="607">
        <v>30.967382022000262</v>
      </c>
      <c r="F32" s="607" t="e">
        <v>#N/A</v>
      </c>
      <c r="G32" s="607" t="e">
        <v>#N/A</v>
      </c>
      <c r="H32" s="607" t="e">
        <v>#N/A</v>
      </c>
      <c r="I32" s="607" t="e">
        <v>#N/A</v>
      </c>
      <c r="J32" s="607" t="e">
        <v>#N/A</v>
      </c>
      <c r="K32" s="609" t="e">
        <v>#N/A</v>
      </c>
      <c r="M32" s="429" t="e">
        <v>#N/A</v>
      </c>
      <c r="N32" s="303">
        <v>30.967382022000262</v>
      </c>
      <c r="O32" s="744" t="e">
        <v>#N/A</v>
      </c>
      <c r="Y32" s="602"/>
      <c r="AQ32" s="159">
        <f t="shared" si="0"/>
        <v>2012</v>
      </c>
      <c r="AR32" s="408">
        <v>41.783201043645249</v>
      </c>
      <c r="AS32" s="1166" t="e">
        <f>NA()</f>
        <v>#N/A</v>
      </c>
    </row>
    <row r="33" spans="1:45">
      <c r="A33" s="608">
        <v>36059</v>
      </c>
      <c r="B33" s="607">
        <v>1.98</v>
      </c>
      <c r="C33" s="607" t="e">
        <v>#N/A</v>
      </c>
      <c r="D33" s="607" t="e">
        <v>#N/A</v>
      </c>
      <c r="E33" s="607">
        <v>34.699999999999989</v>
      </c>
      <c r="F33" s="607" t="e">
        <v>#N/A</v>
      </c>
      <c r="G33" s="607" t="e">
        <v>#N/A</v>
      </c>
      <c r="H33" s="607" t="e">
        <v>#N/A</v>
      </c>
      <c r="I33" s="607" t="e">
        <v>#N/A</v>
      </c>
      <c r="J33" s="607" t="e">
        <v>#N/A</v>
      </c>
      <c r="K33" s="609" t="e">
        <v>#N/A</v>
      </c>
      <c r="M33" s="429" t="e">
        <v>#N/A</v>
      </c>
      <c r="N33" s="303">
        <v>34.699999999999989</v>
      </c>
      <c r="O33" s="744" t="e">
        <v>#N/A</v>
      </c>
      <c r="Y33" s="602"/>
      <c r="AQ33" s="159">
        <f t="shared" si="0"/>
        <v>2013</v>
      </c>
      <c r="AR33" s="408">
        <v>30.726750166439757</v>
      </c>
      <c r="AS33" s="1166" t="e">
        <f>NA()</f>
        <v>#N/A</v>
      </c>
    </row>
    <row r="34" spans="1:45">
      <c r="A34" s="608">
        <v>36403</v>
      </c>
      <c r="B34" s="607">
        <v>74.900000000000006</v>
      </c>
      <c r="C34" s="607" t="e">
        <v>#N/A</v>
      </c>
      <c r="D34" s="607" t="e">
        <v>#N/A</v>
      </c>
      <c r="E34" s="607" t="e">
        <v>#N/A</v>
      </c>
      <c r="F34" s="607" t="e">
        <v>#N/A</v>
      </c>
      <c r="G34" s="607">
        <v>27.835305022923453</v>
      </c>
      <c r="H34" s="607" t="e">
        <v>#N/A</v>
      </c>
      <c r="I34" s="607" t="e">
        <v>#N/A</v>
      </c>
      <c r="J34" s="607" t="e">
        <v>#N/A</v>
      </c>
      <c r="K34" s="609" t="e">
        <v>#N/A</v>
      </c>
      <c r="M34" s="429" t="e">
        <v>#N/A</v>
      </c>
      <c r="N34" s="303">
        <v>27.835305022923453</v>
      </c>
      <c r="O34" s="744" t="e">
        <v>#N/A</v>
      </c>
      <c r="Y34" s="602"/>
      <c r="AQ34" s="159">
        <f t="shared" si="0"/>
        <v>2014</v>
      </c>
      <c r="AR34" s="408">
        <v>29.232509648471165</v>
      </c>
      <c r="AS34" s="1166" t="e">
        <f>NA()</f>
        <v>#N/A</v>
      </c>
    </row>
    <row r="35" spans="1:45">
      <c r="A35" s="608">
        <v>36476</v>
      </c>
      <c r="B35" s="607">
        <v>10.4</v>
      </c>
      <c r="C35" s="607" t="e">
        <v>#N/A</v>
      </c>
      <c r="D35" s="607" t="e">
        <v>#N/A</v>
      </c>
      <c r="E35" s="607" t="e">
        <v>#N/A</v>
      </c>
      <c r="F35" s="607" t="e">
        <v>#N/A</v>
      </c>
      <c r="G35" s="607" t="e">
        <v>#N/A</v>
      </c>
      <c r="H35" s="607">
        <v>149.49999999999997</v>
      </c>
      <c r="I35" s="607" t="e">
        <v>#N/A</v>
      </c>
      <c r="J35" s="607" t="e">
        <v>#N/A</v>
      </c>
      <c r="K35" s="609" t="e">
        <v>#N/A</v>
      </c>
      <c r="M35" s="429" t="e">
        <v>#N/A</v>
      </c>
      <c r="N35" s="303" t="e">
        <v>#N/A</v>
      </c>
      <c r="O35" s="744">
        <v>149.49999999999997</v>
      </c>
      <c r="Y35" s="602"/>
      <c r="AQ35" s="159">
        <f t="shared" si="0"/>
        <v>2015</v>
      </c>
      <c r="AR35" s="408">
        <v>36.015969298532994</v>
      </c>
      <c r="AS35" s="1166" t="e">
        <f>NA()</f>
        <v>#N/A</v>
      </c>
    </row>
    <row r="36" spans="1:45">
      <c r="A36" s="608">
        <v>36656</v>
      </c>
      <c r="B36" s="607">
        <v>16.8</v>
      </c>
      <c r="C36" s="607" t="e">
        <v>#N/A</v>
      </c>
      <c r="D36" s="607">
        <v>37.598940316297764</v>
      </c>
      <c r="E36" s="607" t="e">
        <v>#N/A</v>
      </c>
      <c r="F36" s="607" t="e">
        <v>#N/A</v>
      </c>
      <c r="G36" s="607" t="e">
        <v>#N/A</v>
      </c>
      <c r="H36" s="607" t="e">
        <v>#N/A</v>
      </c>
      <c r="I36" s="607" t="e">
        <v>#N/A</v>
      </c>
      <c r="J36" s="607" t="e">
        <v>#N/A</v>
      </c>
      <c r="K36" s="609" t="e">
        <v>#N/A</v>
      </c>
      <c r="M36" s="429">
        <v>37.598940316297764</v>
      </c>
      <c r="N36" s="303" t="e">
        <v>#N/A</v>
      </c>
      <c r="O36" s="744" t="e">
        <v>#N/A</v>
      </c>
      <c r="Y36" s="602"/>
      <c r="AQ36" s="159">
        <f t="shared" si="0"/>
        <v>2016</v>
      </c>
      <c r="AR36" s="408">
        <v>30.132109418380459</v>
      </c>
      <c r="AS36" s="1166" t="e">
        <f>NA()</f>
        <v>#N/A</v>
      </c>
    </row>
    <row r="37" spans="1:45">
      <c r="A37" s="608">
        <v>36790</v>
      </c>
      <c r="B37" s="607">
        <v>29.7</v>
      </c>
      <c r="C37" s="607" t="e">
        <v>#N/A</v>
      </c>
      <c r="D37" s="607">
        <v>40.48961028627803</v>
      </c>
      <c r="E37" s="607" t="e">
        <v>#N/A</v>
      </c>
      <c r="F37" s="607" t="e">
        <v>#N/A</v>
      </c>
      <c r="G37" s="607" t="e">
        <v>#N/A</v>
      </c>
      <c r="H37" s="607" t="e">
        <v>#N/A</v>
      </c>
      <c r="I37" s="607" t="e">
        <v>#N/A</v>
      </c>
      <c r="J37" s="607" t="e">
        <v>#N/A</v>
      </c>
      <c r="K37" s="609" t="e">
        <v>#N/A</v>
      </c>
      <c r="M37" s="429">
        <v>40.48961028627803</v>
      </c>
      <c r="N37" s="303" t="e">
        <v>#N/A</v>
      </c>
      <c r="O37" s="744" t="e">
        <v>#N/A</v>
      </c>
      <c r="Y37" s="602"/>
      <c r="AQ37" s="159">
        <f t="shared" si="0"/>
        <v>2017</v>
      </c>
      <c r="AR37" s="408">
        <v>24.006457139903198</v>
      </c>
      <c r="AS37" s="1166" t="e">
        <f>NA()</f>
        <v>#N/A</v>
      </c>
    </row>
    <row r="38" spans="1:45">
      <c r="A38" s="608">
        <v>36830</v>
      </c>
      <c r="B38" s="607">
        <v>150</v>
      </c>
      <c r="C38" s="607" t="e">
        <v>#N/A</v>
      </c>
      <c r="D38" s="607" t="e">
        <v>#N/A</v>
      </c>
      <c r="E38" s="607" t="e">
        <v>#N/A</v>
      </c>
      <c r="F38" s="607" t="e">
        <v>#N/A</v>
      </c>
      <c r="G38" s="607">
        <v>26.869999999999987</v>
      </c>
      <c r="H38" s="607" t="e">
        <v>#N/A</v>
      </c>
      <c r="I38" s="607" t="e">
        <v>#N/A</v>
      </c>
      <c r="J38" s="607" t="e">
        <v>#N/A</v>
      </c>
      <c r="K38" s="609" t="e">
        <v>#N/A</v>
      </c>
      <c r="M38" s="429" t="e">
        <v>#N/A</v>
      </c>
      <c r="N38" s="303">
        <v>26.869999999999987</v>
      </c>
      <c r="O38" s="744" t="e">
        <v>#N/A</v>
      </c>
      <c r="Y38" s="602"/>
      <c r="AQ38" s="159">
        <f t="shared" si="0"/>
        <v>2018</v>
      </c>
      <c r="AR38" s="408">
        <v>20.582811369153944</v>
      </c>
      <c r="AS38" s="1166">
        <v>22.118181818181814</v>
      </c>
    </row>
    <row r="39" spans="1:45">
      <c r="A39" s="608">
        <v>36860</v>
      </c>
      <c r="B39" s="607">
        <v>299.64</v>
      </c>
      <c r="C39" s="607" t="e">
        <v>#N/A</v>
      </c>
      <c r="D39" s="607">
        <v>28.531021574531231</v>
      </c>
      <c r="E39" s="607" t="e">
        <v>#N/A</v>
      </c>
      <c r="F39" s="607" t="e">
        <v>#N/A</v>
      </c>
      <c r="G39" s="607" t="e">
        <v>#N/A</v>
      </c>
      <c r="H39" s="607" t="e">
        <v>#N/A</v>
      </c>
      <c r="I39" s="607" t="e">
        <v>#N/A</v>
      </c>
      <c r="J39" s="607" t="e">
        <v>#N/A</v>
      </c>
      <c r="K39" s="609" t="e">
        <v>#N/A</v>
      </c>
      <c r="M39" s="429">
        <v>28.531021574531231</v>
      </c>
      <c r="N39" s="303" t="e">
        <v>#N/A</v>
      </c>
      <c r="O39" s="744" t="e">
        <v>#N/A</v>
      </c>
      <c r="Y39" s="602"/>
      <c r="AQ39" s="159">
        <f t="shared" si="0"/>
        <v>2019</v>
      </c>
      <c r="AR39" s="408">
        <v>28.964253864173681</v>
      </c>
      <c r="AS39" s="1166">
        <v>25.298214285714288</v>
      </c>
    </row>
    <row r="40" spans="1:45">
      <c r="A40" s="608">
        <v>36913</v>
      </c>
      <c r="B40" s="607">
        <v>50</v>
      </c>
      <c r="C40" s="607" t="e">
        <v>#N/A</v>
      </c>
      <c r="D40" s="607">
        <v>35.47999999999999</v>
      </c>
      <c r="E40" s="607" t="e">
        <v>#N/A</v>
      </c>
      <c r="F40" s="607" t="e">
        <v>#N/A</v>
      </c>
      <c r="G40" s="607" t="e">
        <v>#N/A</v>
      </c>
      <c r="H40" s="607" t="e">
        <v>#N/A</v>
      </c>
      <c r="I40" s="607" t="e">
        <v>#N/A</v>
      </c>
      <c r="J40" s="607" t="e">
        <v>#N/A</v>
      </c>
      <c r="K40" s="609" t="e">
        <v>#N/A</v>
      </c>
      <c r="M40" s="429">
        <v>35.47999999999999</v>
      </c>
      <c r="N40" s="303" t="e">
        <v>#N/A</v>
      </c>
      <c r="O40" s="744" t="e">
        <v>#N/A</v>
      </c>
      <c r="Y40" s="602"/>
      <c r="AQ40" s="159">
        <f t="shared" si="0"/>
        <v>2020</v>
      </c>
      <c r="AR40" s="408">
        <v>30.434986601239647</v>
      </c>
      <c r="AS40" s="1166">
        <v>31.625</v>
      </c>
    </row>
    <row r="41" spans="1:45">
      <c r="A41" s="608">
        <v>36945</v>
      </c>
      <c r="B41" s="607">
        <v>40.049999999999997</v>
      </c>
      <c r="C41" s="607" t="e">
        <v>#N/A</v>
      </c>
      <c r="D41" s="607" t="e">
        <v>#N/A</v>
      </c>
      <c r="E41" s="607">
        <v>31.552623901153318</v>
      </c>
      <c r="F41" s="607" t="e">
        <v>#N/A</v>
      </c>
      <c r="G41" s="607" t="e">
        <v>#N/A</v>
      </c>
      <c r="H41" s="607" t="e">
        <v>#N/A</v>
      </c>
      <c r="I41" s="607" t="e">
        <v>#N/A</v>
      </c>
      <c r="J41" s="607" t="e">
        <v>#N/A</v>
      </c>
      <c r="K41" s="609" t="e">
        <v>#N/A</v>
      </c>
      <c r="M41" s="429" t="e">
        <v>#N/A</v>
      </c>
      <c r="N41" s="303">
        <v>31.552623901153318</v>
      </c>
      <c r="O41" s="744" t="e">
        <v>#N/A</v>
      </c>
      <c r="Y41" s="602"/>
      <c r="AQ41" s="161">
        <f t="shared" si="0"/>
        <v>2021</v>
      </c>
      <c r="AR41" s="410">
        <v>27.930061106893881</v>
      </c>
      <c r="AS41" s="1167">
        <v>27.262499999999999</v>
      </c>
    </row>
    <row r="42" spans="1:45">
      <c r="A42" s="608">
        <v>36963</v>
      </c>
      <c r="B42" s="607">
        <v>112.2</v>
      </c>
      <c r="C42" s="607" t="e">
        <v>#N/A</v>
      </c>
      <c r="D42" s="607" t="e">
        <v>#N/A</v>
      </c>
      <c r="E42" s="607" t="e">
        <v>#N/A</v>
      </c>
      <c r="F42" s="607">
        <v>24.999999999999993</v>
      </c>
      <c r="G42" s="607" t="e">
        <v>#N/A</v>
      </c>
      <c r="H42" s="607" t="e">
        <v>#N/A</v>
      </c>
      <c r="I42" s="607" t="e">
        <v>#N/A</v>
      </c>
      <c r="J42" s="607" t="e">
        <v>#N/A</v>
      </c>
      <c r="K42" s="609" t="e">
        <v>#N/A</v>
      </c>
      <c r="M42" s="429" t="e">
        <v>#N/A</v>
      </c>
      <c r="N42" s="303">
        <v>24.999999999999993</v>
      </c>
      <c r="O42" s="744" t="e">
        <v>#N/A</v>
      </c>
      <c r="Y42" s="602"/>
    </row>
    <row r="43" spans="1:45">
      <c r="A43" s="608">
        <v>36998</v>
      </c>
      <c r="B43" s="607">
        <v>25.5</v>
      </c>
      <c r="C43" s="607" t="e">
        <v>#N/A</v>
      </c>
      <c r="D43" s="607" t="e">
        <v>#N/A</v>
      </c>
      <c r="E43" s="607">
        <v>86.807971992777723</v>
      </c>
      <c r="F43" s="607" t="e">
        <v>#N/A</v>
      </c>
      <c r="G43" s="607" t="e">
        <v>#N/A</v>
      </c>
      <c r="H43" s="607" t="e">
        <v>#N/A</v>
      </c>
      <c r="I43" s="607" t="e">
        <v>#N/A</v>
      </c>
      <c r="J43" s="607" t="e">
        <v>#N/A</v>
      </c>
      <c r="K43" s="609" t="e">
        <v>#N/A</v>
      </c>
      <c r="M43" s="429" t="e">
        <v>#N/A</v>
      </c>
      <c r="N43" s="303">
        <v>86.807971992777723</v>
      </c>
      <c r="O43" s="744" t="e">
        <v>#N/A</v>
      </c>
      <c r="Y43" s="602"/>
    </row>
    <row r="44" spans="1:45">
      <c r="A44" s="608">
        <v>36999</v>
      </c>
      <c r="B44" s="607">
        <v>4.5</v>
      </c>
      <c r="C44" s="607" t="e">
        <v>#N/A</v>
      </c>
      <c r="D44" s="607" t="e">
        <v>#N/A</v>
      </c>
      <c r="E44" s="607">
        <v>73.198224593799992</v>
      </c>
      <c r="F44" s="607" t="e">
        <v>#N/A</v>
      </c>
      <c r="G44" s="607" t="e">
        <v>#N/A</v>
      </c>
      <c r="H44" s="607" t="e">
        <v>#N/A</v>
      </c>
      <c r="I44" s="607" t="e">
        <v>#N/A</v>
      </c>
      <c r="J44" s="607" t="e">
        <v>#N/A</v>
      </c>
      <c r="K44" s="609" t="e">
        <v>#N/A</v>
      </c>
      <c r="M44" s="429" t="e">
        <v>#N/A</v>
      </c>
      <c r="N44" s="303">
        <v>73.198224593799992</v>
      </c>
      <c r="O44" s="744" t="e">
        <v>#N/A</v>
      </c>
      <c r="Y44" s="602"/>
    </row>
    <row r="45" spans="1:45">
      <c r="A45" s="608">
        <v>37006</v>
      </c>
      <c r="B45" s="607">
        <v>64.5</v>
      </c>
      <c r="C45" s="607" t="e">
        <v>#N/A</v>
      </c>
      <c r="D45" s="607" t="e">
        <v>#N/A</v>
      </c>
      <c r="E45" s="607" t="e">
        <v>#N/A</v>
      </c>
      <c r="F45" s="607" t="e">
        <v>#N/A</v>
      </c>
      <c r="G45" s="607" t="e">
        <v>#N/A</v>
      </c>
      <c r="H45" s="607">
        <v>45.940970527916456</v>
      </c>
      <c r="I45" s="607" t="e">
        <v>#N/A</v>
      </c>
      <c r="J45" s="607" t="e">
        <v>#N/A</v>
      </c>
      <c r="K45" s="609" t="e">
        <v>#N/A</v>
      </c>
      <c r="M45" s="429" t="e">
        <v>#N/A</v>
      </c>
      <c r="N45" s="303" t="e">
        <v>#N/A</v>
      </c>
      <c r="O45" s="744">
        <v>45.940970527916456</v>
      </c>
      <c r="Y45" s="602"/>
    </row>
    <row r="46" spans="1:45">
      <c r="A46" s="608">
        <v>37196</v>
      </c>
      <c r="B46" s="607">
        <v>160.5</v>
      </c>
      <c r="C46" s="607" t="e">
        <v>#N/A</v>
      </c>
      <c r="D46" s="607" t="e">
        <v>#N/A</v>
      </c>
      <c r="E46" s="607" t="e">
        <v>#N/A</v>
      </c>
      <c r="F46" s="607" t="e">
        <v>#N/A</v>
      </c>
      <c r="G46" s="607">
        <v>25.409999999999989</v>
      </c>
      <c r="H46" s="607" t="e">
        <v>#N/A</v>
      </c>
      <c r="I46" s="607" t="e">
        <v>#N/A</v>
      </c>
      <c r="J46" s="607" t="e">
        <v>#N/A</v>
      </c>
      <c r="K46" s="609" t="e">
        <v>#N/A</v>
      </c>
      <c r="M46" s="429" t="e">
        <v>#N/A</v>
      </c>
      <c r="N46" s="303">
        <v>25.409999999999989</v>
      </c>
      <c r="O46" s="744" t="e">
        <v>#N/A</v>
      </c>
      <c r="Y46" s="602"/>
    </row>
    <row r="47" spans="1:45">
      <c r="A47" s="608">
        <v>37202</v>
      </c>
      <c r="B47" s="607">
        <v>49.8</v>
      </c>
      <c r="C47" s="607" t="e">
        <v>#N/A</v>
      </c>
      <c r="D47" s="607">
        <v>65.832702791067462</v>
      </c>
      <c r="E47" s="607" t="e">
        <v>#N/A</v>
      </c>
      <c r="F47" s="607" t="e">
        <v>#N/A</v>
      </c>
      <c r="G47" s="607" t="e">
        <v>#N/A</v>
      </c>
      <c r="H47" s="607" t="e">
        <v>#N/A</v>
      </c>
      <c r="I47" s="607" t="e">
        <v>#N/A</v>
      </c>
      <c r="J47" s="607" t="e">
        <v>#N/A</v>
      </c>
      <c r="K47" s="609" t="e">
        <v>#N/A</v>
      </c>
      <c r="M47" s="429">
        <v>65.832702791067462</v>
      </c>
      <c r="N47" s="303" t="e">
        <v>#N/A</v>
      </c>
      <c r="O47" s="744" t="e">
        <v>#N/A</v>
      </c>
      <c r="Y47" s="602"/>
    </row>
    <row r="48" spans="1:45">
      <c r="A48" s="608">
        <v>37204</v>
      </c>
      <c r="B48" s="607">
        <v>40.049999999999997</v>
      </c>
      <c r="C48" s="607" t="e">
        <v>#N/A</v>
      </c>
      <c r="D48" s="607" t="e">
        <v>#N/A</v>
      </c>
      <c r="E48" s="607">
        <v>39.136941133000732</v>
      </c>
      <c r="F48" s="607" t="e">
        <v>#N/A</v>
      </c>
      <c r="G48" s="607" t="e">
        <v>#N/A</v>
      </c>
      <c r="H48" s="607" t="e">
        <v>#N/A</v>
      </c>
      <c r="I48" s="607" t="e">
        <v>#N/A</v>
      </c>
      <c r="J48" s="607" t="e">
        <v>#N/A</v>
      </c>
      <c r="K48" s="609" t="e">
        <v>#N/A</v>
      </c>
      <c r="M48" s="429" t="e">
        <v>#N/A</v>
      </c>
      <c r="N48" s="303">
        <v>39.136941133000732</v>
      </c>
      <c r="O48" s="744" t="e">
        <v>#N/A</v>
      </c>
      <c r="Y48" s="602"/>
    </row>
    <row r="49" spans="1:25">
      <c r="A49" s="608">
        <v>37245</v>
      </c>
      <c r="B49" s="607">
        <v>66</v>
      </c>
      <c r="C49" s="607" t="e">
        <v>#N/A</v>
      </c>
      <c r="D49" s="607" t="e">
        <v>#N/A</v>
      </c>
      <c r="E49" s="607" t="e">
        <v>#N/A</v>
      </c>
      <c r="F49" s="607" t="e">
        <v>#N/A</v>
      </c>
      <c r="G49" s="607" t="e">
        <v>#N/A</v>
      </c>
      <c r="H49" s="607">
        <v>43.084417603277231</v>
      </c>
      <c r="I49" s="607" t="e">
        <v>#N/A</v>
      </c>
      <c r="J49" s="607" t="e">
        <v>#N/A</v>
      </c>
      <c r="K49" s="609" t="e">
        <v>#N/A</v>
      </c>
      <c r="M49" s="429" t="e">
        <v>#N/A</v>
      </c>
      <c r="N49" s="303" t="e">
        <v>#N/A</v>
      </c>
      <c r="O49" s="744">
        <v>43.084417603277231</v>
      </c>
      <c r="Y49" s="602"/>
    </row>
    <row r="50" spans="1:25">
      <c r="A50" s="608">
        <v>37245</v>
      </c>
      <c r="B50" s="607">
        <v>9</v>
      </c>
      <c r="C50" s="607" t="e">
        <v>#N/A</v>
      </c>
      <c r="D50" s="607" t="e">
        <v>#N/A</v>
      </c>
      <c r="E50" s="607" t="e">
        <v>#N/A</v>
      </c>
      <c r="F50" s="607" t="e">
        <v>#N/A</v>
      </c>
      <c r="G50" s="607" t="e">
        <v>#N/A</v>
      </c>
      <c r="H50" s="607">
        <v>43.300658308333503</v>
      </c>
      <c r="I50" s="607" t="e">
        <v>#N/A</v>
      </c>
      <c r="J50" s="607" t="e">
        <v>#N/A</v>
      </c>
      <c r="K50" s="609" t="e">
        <v>#N/A</v>
      </c>
      <c r="M50" s="429" t="e">
        <v>#N/A</v>
      </c>
      <c r="N50" s="303" t="e">
        <v>#N/A</v>
      </c>
      <c r="O50" s="744">
        <v>43.300658308333503</v>
      </c>
      <c r="Y50" s="602"/>
    </row>
    <row r="51" spans="1:25">
      <c r="A51" s="608">
        <v>37246</v>
      </c>
      <c r="B51" s="607">
        <v>80</v>
      </c>
      <c r="C51" s="607" t="e">
        <v>#N/A</v>
      </c>
      <c r="D51" s="607" t="e">
        <v>#N/A</v>
      </c>
      <c r="E51" s="607" t="e">
        <v>#N/A</v>
      </c>
      <c r="F51" s="607">
        <v>24.830079151556465</v>
      </c>
      <c r="G51" s="607" t="e">
        <v>#N/A</v>
      </c>
      <c r="H51" s="607" t="e">
        <v>#N/A</v>
      </c>
      <c r="I51" s="607" t="e">
        <v>#N/A</v>
      </c>
      <c r="J51" s="607" t="e">
        <v>#N/A</v>
      </c>
      <c r="K51" s="609" t="e">
        <v>#N/A</v>
      </c>
      <c r="M51" s="429" t="e">
        <v>#N/A</v>
      </c>
      <c r="N51" s="303">
        <v>24.830079151556465</v>
      </c>
      <c r="O51" s="744" t="e">
        <v>#N/A</v>
      </c>
      <c r="Y51" s="602"/>
    </row>
    <row r="52" spans="1:25">
      <c r="A52" s="608">
        <v>37256</v>
      </c>
      <c r="B52" s="607">
        <v>51</v>
      </c>
      <c r="C52" s="607" t="e">
        <v>#N/A</v>
      </c>
      <c r="D52" s="607" t="e">
        <v>#N/A</v>
      </c>
      <c r="E52" s="607">
        <v>29.749999999999996</v>
      </c>
      <c r="F52" s="607" t="e">
        <v>#N/A</v>
      </c>
      <c r="G52" s="607" t="e">
        <v>#N/A</v>
      </c>
      <c r="H52" s="607" t="e">
        <v>#N/A</v>
      </c>
      <c r="I52" s="607" t="e">
        <v>#N/A</v>
      </c>
      <c r="J52" s="607" t="e">
        <v>#N/A</v>
      </c>
      <c r="K52" s="609" t="e">
        <v>#N/A</v>
      </c>
      <c r="M52" s="429" t="e">
        <v>#N/A</v>
      </c>
      <c r="N52" s="303">
        <v>29.749999999999996</v>
      </c>
      <c r="O52" s="744" t="e">
        <v>#N/A</v>
      </c>
      <c r="Y52" s="602"/>
    </row>
    <row r="53" spans="1:25">
      <c r="A53" s="608">
        <v>37345</v>
      </c>
      <c r="B53" s="607">
        <v>15</v>
      </c>
      <c r="C53" s="607" t="e">
        <v>#N/A</v>
      </c>
      <c r="D53" s="607" t="e">
        <v>#N/A</v>
      </c>
      <c r="E53" s="607" t="e">
        <v>#N/A</v>
      </c>
      <c r="F53" s="607" t="e">
        <v>#N/A</v>
      </c>
      <c r="G53" s="607" t="e">
        <v>#N/A</v>
      </c>
      <c r="H53" s="607">
        <v>43.30065830833351</v>
      </c>
      <c r="I53" s="607" t="e">
        <v>#N/A</v>
      </c>
      <c r="J53" s="607" t="e">
        <v>#N/A</v>
      </c>
      <c r="K53" s="609" t="e">
        <v>#N/A</v>
      </c>
      <c r="M53" s="429" t="e">
        <v>#N/A</v>
      </c>
      <c r="N53" s="303" t="e">
        <v>#N/A</v>
      </c>
      <c r="O53" s="744">
        <v>43.30065830833351</v>
      </c>
      <c r="Y53" s="602"/>
    </row>
    <row r="54" spans="1:25">
      <c r="A54" s="608">
        <v>37369</v>
      </c>
      <c r="B54" s="607">
        <v>85.5</v>
      </c>
      <c r="C54" s="607" t="e">
        <v>#N/A</v>
      </c>
      <c r="D54" s="607" t="e">
        <v>#N/A</v>
      </c>
      <c r="E54" s="607">
        <v>25.834657109888852</v>
      </c>
      <c r="F54" s="607" t="e">
        <v>#N/A</v>
      </c>
      <c r="G54" s="607" t="e">
        <v>#N/A</v>
      </c>
      <c r="H54" s="607" t="e">
        <v>#N/A</v>
      </c>
      <c r="I54" s="607" t="e">
        <v>#N/A</v>
      </c>
      <c r="J54" s="607" t="e">
        <v>#N/A</v>
      </c>
      <c r="K54" s="609" t="e">
        <v>#N/A</v>
      </c>
      <c r="M54" s="429" t="e">
        <v>#N/A</v>
      </c>
      <c r="N54" s="303">
        <v>25.834657109888852</v>
      </c>
      <c r="O54" s="744" t="e">
        <v>#N/A</v>
      </c>
      <c r="Y54" s="602"/>
    </row>
    <row r="55" spans="1:25">
      <c r="A55" s="608">
        <v>37512</v>
      </c>
      <c r="B55" s="607">
        <v>40.5</v>
      </c>
      <c r="C55" s="607" t="e">
        <v>#N/A</v>
      </c>
      <c r="D55" s="607" t="e">
        <v>#N/A</v>
      </c>
      <c r="E55" s="607">
        <v>21.019697910274392</v>
      </c>
      <c r="F55" s="607" t="e">
        <v>#N/A</v>
      </c>
      <c r="G55" s="607" t="e">
        <v>#N/A</v>
      </c>
      <c r="H55" s="607" t="e">
        <v>#N/A</v>
      </c>
      <c r="I55" s="607" t="e">
        <v>#N/A</v>
      </c>
      <c r="J55" s="607" t="e">
        <v>#N/A</v>
      </c>
      <c r="K55" s="609" t="e">
        <v>#N/A</v>
      </c>
      <c r="M55" s="429" t="e">
        <v>#N/A</v>
      </c>
      <c r="N55" s="303">
        <v>21.019697910274392</v>
      </c>
      <c r="O55" s="744" t="e">
        <v>#N/A</v>
      </c>
      <c r="Y55" s="602"/>
    </row>
    <row r="56" spans="1:25">
      <c r="A56" s="608">
        <v>37512</v>
      </c>
      <c r="B56" s="607">
        <v>40.5</v>
      </c>
      <c r="C56" s="607" t="e">
        <v>#N/A</v>
      </c>
      <c r="D56" s="607">
        <v>23.130414169992342</v>
      </c>
      <c r="E56" s="607" t="e">
        <v>#N/A</v>
      </c>
      <c r="F56" s="607" t="e">
        <v>#N/A</v>
      </c>
      <c r="G56" s="607" t="e">
        <v>#N/A</v>
      </c>
      <c r="H56" s="607" t="e">
        <v>#N/A</v>
      </c>
      <c r="I56" s="607" t="e">
        <v>#N/A</v>
      </c>
      <c r="J56" s="607" t="e">
        <v>#N/A</v>
      </c>
      <c r="K56" s="609" t="e">
        <v>#N/A</v>
      </c>
      <c r="M56" s="429">
        <v>23.130414169992342</v>
      </c>
      <c r="N56" s="303" t="e">
        <v>#N/A</v>
      </c>
      <c r="O56" s="744" t="e">
        <v>#N/A</v>
      </c>
      <c r="Y56" s="602"/>
    </row>
    <row r="57" spans="1:25">
      <c r="A57" s="608">
        <v>37512</v>
      </c>
      <c r="B57" s="607">
        <v>21</v>
      </c>
      <c r="C57" s="607" t="e">
        <v>#N/A</v>
      </c>
      <c r="D57" s="607" t="e">
        <v>#N/A</v>
      </c>
      <c r="E57" s="607">
        <v>29.899999999999984</v>
      </c>
      <c r="F57" s="607" t="e">
        <v>#N/A</v>
      </c>
      <c r="G57" s="607" t="e">
        <v>#N/A</v>
      </c>
      <c r="H57" s="607" t="e">
        <v>#N/A</v>
      </c>
      <c r="I57" s="607" t="e">
        <v>#N/A</v>
      </c>
      <c r="J57" s="607" t="e">
        <v>#N/A</v>
      </c>
      <c r="K57" s="609" t="e">
        <v>#N/A</v>
      </c>
      <c r="M57" s="429" t="e">
        <v>#N/A</v>
      </c>
      <c r="N57" s="303">
        <v>29.899999999999984</v>
      </c>
      <c r="O57" s="744" t="e">
        <v>#N/A</v>
      </c>
      <c r="Y57" s="602"/>
    </row>
    <row r="58" spans="1:25">
      <c r="A58" s="608">
        <v>37518</v>
      </c>
      <c r="B58" s="607">
        <v>5.94</v>
      </c>
      <c r="C58" s="607" t="e">
        <v>#N/A</v>
      </c>
      <c r="D58" s="607" t="e">
        <v>#N/A</v>
      </c>
      <c r="E58" s="607">
        <v>27.499999999999989</v>
      </c>
      <c r="F58" s="607" t="e">
        <v>#N/A</v>
      </c>
      <c r="G58" s="607" t="e">
        <v>#N/A</v>
      </c>
      <c r="H58" s="607" t="e">
        <v>#N/A</v>
      </c>
      <c r="I58" s="607" t="e">
        <v>#N/A</v>
      </c>
      <c r="J58" s="607" t="e">
        <v>#N/A</v>
      </c>
      <c r="K58" s="609" t="e">
        <v>#N/A</v>
      </c>
      <c r="M58" s="429" t="e">
        <v>#N/A</v>
      </c>
      <c r="N58" s="303">
        <v>27.499999999999989</v>
      </c>
      <c r="O58" s="744" t="e">
        <v>#N/A</v>
      </c>
      <c r="Y58" s="602"/>
    </row>
    <row r="59" spans="1:25">
      <c r="A59" s="608">
        <v>37526</v>
      </c>
      <c r="B59" s="607">
        <v>56.76</v>
      </c>
      <c r="C59" s="607" t="e">
        <v>#N/A</v>
      </c>
      <c r="D59" s="607" t="e">
        <v>#N/A</v>
      </c>
      <c r="E59" s="607">
        <v>24.273739898101212</v>
      </c>
      <c r="F59" s="607" t="e">
        <v>#N/A</v>
      </c>
      <c r="G59" s="607" t="e">
        <v>#N/A</v>
      </c>
      <c r="H59" s="607" t="e">
        <v>#N/A</v>
      </c>
      <c r="I59" s="607" t="e">
        <v>#N/A</v>
      </c>
      <c r="J59" s="607" t="e">
        <v>#N/A</v>
      </c>
      <c r="K59" s="609" t="e">
        <v>#N/A</v>
      </c>
      <c r="M59" s="429" t="e">
        <v>#N/A</v>
      </c>
      <c r="N59" s="303">
        <v>24.273739898101212</v>
      </c>
      <c r="O59" s="744" t="e">
        <v>#N/A</v>
      </c>
      <c r="Y59" s="602"/>
    </row>
    <row r="60" spans="1:25">
      <c r="A60" s="608">
        <v>37531</v>
      </c>
      <c r="B60" s="607">
        <v>16.5</v>
      </c>
      <c r="C60" s="607">
        <v>52.599999999999987</v>
      </c>
      <c r="D60" s="607" t="e">
        <v>#N/A</v>
      </c>
      <c r="E60" s="607" t="e">
        <v>#N/A</v>
      </c>
      <c r="F60" s="607" t="e">
        <v>#N/A</v>
      </c>
      <c r="G60" s="607" t="e">
        <v>#N/A</v>
      </c>
      <c r="H60" s="607" t="e">
        <v>#N/A</v>
      </c>
      <c r="I60" s="607" t="e">
        <v>#N/A</v>
      </c>
      <c r="J60" s="607" t="e">
        <v>#N/A</v>
      </c>
      <c r="K60" s="609" t="e">
        <v>#N/A</v>
      </c>
      <c r="M60" s="429">
        <v>52.599999999999987</v>
      </c>
      <c r="N60" s="303" t="e">
        <v>#N/A</v>
      </c>
      <c r="O60" s="744" t="e">
        <v>#N/A</v>
      </c>
      <c r="Y60" s="602"/>
    </row>
    <row r="61" spans="1:25">
      <c r="A61" s="608">
        <v>37536</v>
      </c>
      <c r="B61" s="607">
        <v>162</v>
      </c>
      <c r="C61" s="607">
        <v>37.777497544714848</v>
      </c>
      <c r="D61" s="607" t="e">
        <v>#N/A</v>
      </c>
      <c r="E61" s="607" t="e">
        <v>#N/A</v>
      </c>
      <c r="F61" s="607" t="e">
        <v>#N/A</v>
      </c>
      <c r="G61" s="607" t="e">
        <v>#N/A</v>
      </c>
      <c r="H61" s="607" t="e">
        <v>#N/A</v>
      </c>
      <c r="I61" s="607" t="e">
        <v>#N/A</v>
      </c>
      <c r="J61" s="607" t="e">
        <v>#N/A</v>
      </c>
      <c r="K61" s="609" t="e">
        <v>#N/A</v>
      </c>
      <c r="M61" s="429">
        <v>37.777497544714848</v>
      </c>
      <c r="N61" s="303" t="e">
        <v>#N/A</v>
      </c>
      <c r="O61" s="744" t="e">
        <v>#N/A</v>
      </c>
      <c r="Y61" s="602"/>
    </row>
    <row r="62" spans="1:25">
      <c r="A62" s="608">
        <v>37543</v>
      </c>
      <c r="B62" s="607">
        <v>11.22</v>
      </c>
      <c r="C62" s="607" t="e">
        <v>#N/A</v>
      </c>
      <c r="D62" s="607" t="e">
        <v>#N/A</v>
      </c>
      <c r="E62" s="607">
        <v>27.499999999999989</v>
      </c>
      <c r="F62" s="607" t="e">
        <v>#N/A</v>
      </c>
      <c r="G62" s="607" t="e">
        <v>#N/A</v>
      </c>
      <c r="H62" s="607" t="e">
        <v>#N/A</v>
      </c>
      <c r="I62" s="607" t="e">
        <v>#N/A</v>
      </c>
      <c r="J62" s="607" t="e">
        <v>#N/A</v>
      </c>
      <c r="K62" s="609" t="e">
        <v>#N/A</v>
      </c>
      <c r="M62" s="429" t="e">
        <v>#N/A</v>
      </c>
      <c r="N62" s="303">
        <v>27.499999999999989</v>
      </c>
      <c r="O62" s="744" t="e">
        <v>#N/A</v>
      </c>
      <c r="Y62" s="602"/>
    </row>
    <row r="63" spans="1:25">
      <c r="A63" s="608">
        <v>37550</v>
      </c>
      <c r="B63" s="607">
        <v>204</v>
      </c>
      <c r="C63" s="607" t="e">
        <v>#N/A</v>
      </c>
      <c r="D63" s="607">
        <v>27.249999999999986</v>
      </c>
      <c r="E63" s="607" t="e">
        <v>#N/A</v>
      </c>
      <c r="F63" s="607" t="e">
        <v>#N/A</v>
      </c>
      <c r="G63" s="607" t="e">
        <v>#N/A</v>
      </c>
      <c r="H63" s="607" t="e">
        <v>#N/A</v>
      </c>
      <c r="I63" s="607" t="e">
        <v>#N/A</v>
      </c>
      <c r="J63" s="607" t="e">
        <v>#N/A</v>
      </c>
      <c r="K63" s="609" t="e">
        <v>#N/A</v>
      </c>
      <c r="M63" s="429">
        <v>27.249999999999986</v>
      </c>
      <c r="N63" s="303" t="e">
        <v>#N/A</v>
      </c>
      <c r="O63" s="744" t="e">
        <v>#N/A</v>
      </c>
      <c r="Y63" s="602"/>
    </row>
    <row r="64" spans="1:25">
      <c r="A64" s="608">
        <v>37559</v>
      </c>
      <c r="B64" s="607">
        <v>60</v>
      </c>
      <c r="C64" s="607">
        <v>49.199999999999982</v>
      </c>
      <c r="D64" s="607" t="e">
        <v>#N/A</v>
      </c>
      <c r="E64" s="607" t="e">
        <v>#N/A</v>
      </c>
      <c r="F64" s="607" t="e">
        <v>#N/A</v>
      </c>
      <c r="G64" s="607" t="e">
        <v>#N/A</v>
      </c>
      <c r="H64" s="607" t="e">
        <v>#N/A</v>
      </c>
      <c r="I64" s="607" t="e">
        <v>#N/A</v>
      </c>
      <c r="J64" s="607" t="e">
        <v>#N/A</v>
      </c>
      <c r="K64" s="609" t="e">
        <v>#N/A</v>
      </c>
      <c r="M64" s="429">
        <v>49.199999999999982</v>
      </c>
      <c r="N64" s="303" t="e">
        <v>#N/A</v>
      </c>
      <c r="O64" s="744" t="e">
        <v>#N/A</v>
      </c>
      <c r="Y64" s="602"/>
    </row>
    <row r="65" spans="1:25">
      <c r="A65" s="608">
        <v>37560</v>
      </c>
      <c r="B65" s="607">
        <v>22.44</v>
      </c>
      <c r="C65" s="607">
        <v>49.149999999999991</v>
      </c>
      <c r="D65" s="607" t="e">
        <v>#N/A</v>
      </c>
      <c r="E65" s="607" t="e">
        <v>#N/A</v>
      </c>
      <c r="F65" s="607" t="e">
        <v>#N/A</v>
      </c>
      <c r="G65" s="607" t="e">
        <v>#N/A</v>
      </c>
      <c r="H65" s="607" t="e">
        <v>#N/A</v>
      </c>
      <c r="I65" s="607" t="e">
        <v>#N/A</v>
      </c>
      <c r="J65" s="607" t="e">
        <v>#N/A</v>
      </c>
      <c r="K65" s="609" t="e">
        <v>#N/A</v>
      </c>
      <c r="M65" s="429">
        <v>49.149999999999991</v>
      </c>
      <c r="N65" s="303" t="e">
        <v>#N/A</v>
      </c>
      <c r="O65" s="744" t="e">
        <v>#N/A</v>
      </c>
      <c r="Y65" s="602"/>
    </row>
    <row r="66" spans="1:25">
      <c r="A66" s="608">
        <v>37585</v>
      </c>
      <c r="B66" s="607">
        <v>43.5</v>
      </c>
      <c r="C66" s="607" t="e">
        <v>#N/A</v>
      </c>
      <c r="D66" s="607" t="e">
        <v>#N/A</v>
      </c>
      <c r="E66" s="607">
        <v>24.741984496878906</v>
      </c>
      <c r="F66" s="607" t="e">
        <v>#N/A</v>
      </c>
      <c r="G66" s="607" t="e">
        <v>#N/A</v>
      </c>
      <c r="H66" s="607" t="e">
        <v>#N/A</v>
      </c>
      <c r="I66" s="607" t="e">
        <v>#N/A</v>
      </c>
      <c r="J66" s="607" t="e">
        <v>#N/A</v>
      </c>
      <c r="K66" s="609" t="e">
        <v>#N/A</v>
      </c>
      <c r="M66" s="429" t="e">
        <v>#N/A</v>
      </c>
      <c r="N66" s="303">
        <v>24.741984496878906</v>
      </c>
      <c r="O66" s="744" t="e">
        <v>#N/A</v>
      </c>
      <c r="Y66" s="602"/>
    </row>
    <row r="67" spans="1:25">
      <c r="A67" s="608">
        <v>37610</v>
      </c>
      <c r="B67" s="607">
        <v>27</v>
      </c>
      <c r="C67" s="607" t="e">
        <v>#N/A</v>
      </c>
      <c r="D67" s="607" t="e">
        <v>#N/A</v>
      </c>
      <c r="E67" s="607" t="e">
        <v>#N/A</v>
      </c>
      <c r="F67" s="607" t="e">
        <v>#N/A</v>
      </c>
      <c r="G67" s="607" t="e">
        <v>#N/A</v>
      </c>
      <c r="H67" s="607" t="e">
        <v>#N/A</v>
      </c>
      <c r="I67" s="607" t="e">
        <v>#N/A</v>
      </c>
      <c r="J67" s="607" t="e">
        <v>#N/A</v>
      </c>
      <c r="K67" s="609">
        <v>72.116120162280225</v>
      </c>
      <c r="M67" s="429" t="e">
        <v>#N/A</v>
      </c>
      <c r="N67" s="303" t="e">
        <v>#N/A</v>
      </c>
      <c r="O67" s="744">
        <v>72.116120162280225</v>
      </c>
      <c r="Y67" s="602"/>
    </row>
    <row r="68" spans="1:25">
      <c r="A68" s="608">
        <v>37631</v>
      </c>
      <c r="B68" s="607">
        <v>24</v>
      </c>
      <c r="C68" s="607" t="e">
        <v>#N/A</v>
      </c>
      <c r="D68" s="607">
        <v>36.766908670860822</v>
      </c>
      <c r="E68" s="607" t="e">
        <v>#N/A</v>
      </c>
      <c r="F68" s="607" t="e">
        <v>#N/A</v>
      </c>
      <c r="G68" s="607" t="e">
        <v>#N/A</v>
      </c>
      <c r="H68" s="607" t="e">
        <v>#N/A</v>
      </c>
      <c r="I68" s="607" t="e">
        <v>#N/A</v>
      </c>
      <c r="J68" s="607" t="e">
        <v>#N/A</v>
      </c>
      <c r="K68" s="609" t="e">
        <v>#N/A</v>
      </c>
      <c r="M68" s="429">
        <v>36.766908670860822</v>
      </c>
      <c r="N68" s="303" t="e">
        <v>#N/A</v>
      </c>
      <c r="O68" s="744" t="e">
        <v>#N/A</v>
      </c>
      <c r="Y68" s="602"/>
    </row>
    <row r="69" spans="1:25">
      <c r="A69" s="608">
        <v>37642</v>
      </c>
      <c r="B69" s="607">
        <v>74.25</v>
      </c>
      <c r="C69" s="607" t="e">
        <v>#N/A</v>
      </c>
      <c r="D69" s="607" t="e">
        <v>#N/A</v>
      </c>
      <c r="E69" s="607" t="e">
        <v>#N/A</v>
      </c>
      <c r="F69" s="607">
        <v>23.796610268696114</v>
      </c>
      <c r="G69" s="607" t="e">
        <v>#N/A</v>
      </c>
      <c r="H69" s="607" t="e">
        <v>#N/A</v>
      </c>
      <c r="I69" s="607" t="e">
        <v>#N/A</v>
      </c>
      <c r="J69" s="607" t="e">
        <v>#N/A</v>
      </c>
      <c r="K69" s="609" t="e">
        <v>#N/A</v>
      </c>
      <c r="M69" s="429" t="e">
        <v>#N/A</v>
      </c>
      <c r="N69" s="303">
        <v>23.796610268696114</v>
      </c>
      <c r="O69" s="744" t="e">
        <v>#N/A</v>
      </c>
      <c r="Y69" s="602"/>
    </row>
    <row r="70" spans="1:25">
      <c r="A70" s="608">
        <v>37707</v>
      </c>
      <c r="B70" s="607">
        <v>51</v>
      </c>
      <c r="C70" s="607" t="e">
        <v>#N/A</v>
      </c>
      <c r="D70" s="607" t="e">
        <v>#N/A</v>
      </c>
      <c r="E70" s="607" t="e">
        <v>#N/A</v>
      </c>
      <c r="F70" s="607">
        <v>18.383233240779703</v>
      </c>
      <c r="G70" s="607" t="e">
        <v>#N/A</v>
      </c>
      <c r="H70" s="607" t="e">
        <v>#N/A</v>
      </c>
      <c r="I70" s="607" t="e">
        <v>#N/A</v>
      </c>
      <c r="J70" s="607" t="e">
        <v>#N/A</v>
      </c>
      <c r="K70" s="609" t="e">
        <v>#N/A</v>
      </c>
      <c r="M70" s="429" t="e">
        <v>#N/A</v>
      </c>
      <c r="N70" s="303">
        <v>18.383233240779703</v>
      </c>
      <c r="O70" s="744" t="e">
        <v>#N/A</v>
      </c>
      <c r="Y70" s="602"/>
    </row>
    <row r="71" spans="1:25">
      <c r="A71" s="608">
        <v>37712</v>
      </c>
      <c r="B71" s="607">
        <v>162</v>
      </c>
      <c r="C71" s="607" t="e">
        <v>#N/A</v>
      </c>
      <c r="D71" s="607">
        <v>37.376389781231218</v>
      </c>
      <c r="E71" s="607" t="e">
        <v>#N/A</v>
      </c>
      <c r="F71" s="607" t="e">
        <v>#N/A</v>
      </c>
      <c r="G71" s="607" t="e">
        <v>#N/A</v>
      </c>
      <c r="H71" s="607" t="e">
        <v>#N/A</v>
      </c>
      <c r="I71" s="607" t="e">
        <v>#N/A</v>
      </c>
      <c r="J71" s="607" t="e">
        <v>#N/A</v>
      </c>
      <c r="K71" s="609" t="e">
        <v>#N/A</v>
      </c>
      <c r="M71" s="429">
        <v>37.376389781231218</v>
      </c>
      <c r="N71" s="303" t="e">
        <v>#N/A</v>
      </c>
      <c r="O71" s="744" t="e">
        <v>#N/A</v>
      </c>
      <c r="Y71" s="602"/>
    </row>
    <row r="72" spans="1:25">
      <c r="A72" s="608">
        <v>37732</v>
      </c>
      <c r="B72" s="607">
        <v>30</v>
      </c>
      <c r="C72" s="607" t="e">
        <v>#N/A</v>
      </c>
      <c r="D72" s="607" t="e">
        <v>#N/A</v>
      </c>
      <c r="E72" s="607" t="e">
        <v>#N/A</v>
      </c>
      <c r="F72" s="607" t="e">
        <v>#N/A</v>
      </c>
      <c r="G72" s="607" t="e">
        <v>#N/A</v>
      </c>
      <c r="H72" s="607">
        <v>39.59999999999998</v>
      </c>
      <c r="I72" s="607" t="e">
        <v>#N/A</v>
      </c>
      <c r="J72" s="607" t="e">
        <v>#N/A</v>
      </c>
      <c r="K72" s="609" t="e">
        <v>#N/A</v>
      </c>
      <c r="M72" s="429" t="e">
        <v>#N/A</v>
      </c>
      <c r="N72" s="303" t="e">
        <v>#N/A</v>
      </c>
      <c r="O72" s="744">
        <v>39.59999999999998</v>
      </c>
      <c r="Y72" s="602"/>
    </row>
    <row r="73" spans="1:25">
      <c r="A73" s="608">
        <v>37769</v>
      </c>
      <c r="B73" s="607">
        <v>144</v>
      </c>
      <c r="C73" s="607" t="e">
        <v>#N/A</v>
      </c>
      <c r="D73" s="607">
        <v>42.026076195328599</v>
      </c>
      <c r="E73" s="607" t="e">
        <v>#N/A</v>
      </c>
      <c r="F73" s="607" t="e">
        <v>#N/A</v>
      </c>
      <c r="G73" s="607" t="e">
        <v>#N/A</v>
      </c>
      <c r="H73" s="607" t="e">
        <v>#N/A</v>
      </c>
      <c r="I73" s="607" t="e">
        <v>#N/A</v>
      </c>
      <c r="J73" s="607" t="e">
        <v>#N/A</v>
      </c>
      <c r="K73" s="609" t="e">
        <v>#N/A</v>
      </c>
      <c r="M73" s="429">
        <v>42.026076195328599</v>
      </c>
      <c r="N73" s="303" t="e">
        <v>#N/A</v>
      </c>
      <c r="O73" s="744" t="e">
        <v>#N/A</v>
      </c>
      <c r="Y73" s="602"/>
    </row>
    <row r="74" spans="1:25">
      <c r="A74" s="608">
        <v>37771</v>
      </c>
      <c r="B74" s="607">
        <v>24</v>
      </c>
      <c r="C74" s="607" t="e">
        <v>#N/A</v>
      </c>
      <c r="D74" s="607" t="e">
        <v>#N/A</v>
      </c>
      <c r="E74" s="607" t="e">
        <v>#N/A</v>
      </c>
      <c r="F74" s="607" t="e">
        <v>#N/A</v>
      </c>
      <c r="G74" s="607" t="e">
        <v>#N/A</v>
      </c>
      <c r="H74" s="607">
        <v>53.70999999999998</v>
      </c>
      <c r="I74" s="607" t="e">
        <v>#N/A</v>
      </c>
      <c r="J74" s="607" t="e">
        <v>#N/A</v>
      </c>
      <c r="K74" s="609" t="e">
        <v>#N/A</v>
      </c>
      <c r="M74" s="429" t="e">
        <v>#N/A</v>
      </c>
      <c r="N74" s="303" t="e">
        <v>#N/A</v>
      </c>
      <c r="O74" s="744">
        <v>53.70999999999998</v>
      </c>
      <c r="Y74" s="602"/>
    </row>
    <row r="75" spans="1:25">
      <c r="A75" s="608">
        <v>37778</v>
      </c>
      <c r="B75" s="607">
        <v>51</v>
      </c>
      <c r="C75" s="607" t="e">
        <v>#N/A</v>
      </c>
      <c r="D75" s="607" t="e">
        <v>#N/A</v>
      </c>
      <c r="E75" s="607" t="e">
        <v>#N/A</v>
      </c>
      <c r="F75" s="607">
        <v>24.679999999999996</v>
      </c>
      <c r="G75" s="607" t="e">
        <v>#N/A</v>
      </c>
      <c r="H75" s="607" t="e">
        <v>#N/A</v>
      </c>
      <c r="I75" s="607" t="e">
        <v>#N/A</v>
      </c>
      <c r="J75" s="607" t="e">
        <v>#N/A</v>
      </c>
      <c r="K75" s="609" t="e">
        <v>#N/A</v>
      </c>
      <c r="M75" s="429" t="e">
        <v>#N/A</v>
      </c>
      <c r="N75" s="303">
        <v>24.679999999999996</v>
      </c>
      <c r="O75" s="744" t="e">
        <v>#N/A</v>
      </c>
      <c r="Y75" s="602"/>
    </row>
    <row r="76" spans="1:25">
      <c r="A76" s="608">
        <v>37938</v>
      </c>
      <c r="B76" s="607">
        <v>10</v>
      </c>
      <c r="C76" s="607" t="e">
        <v>#N/A</v>
      </c>
      <c r="D76" s="607" t="e">
        <v>#N/A</v>
      </c>
      <c r="E76" s="607">
        <v>32.999999999999986</v>
      </c>
      <c r="F76" s="607" t="e">
        <v>#N/A</v>
      </c>
      <c r="G76" s="607" t="e">
        <v>#N/A</v>
      </c>
      <c r="H76" s="607" t="e">
        <v>#N/A</v>
      </c>
      <c r="I76" s="607" t="e">
        <v>#N/A</v>
      </c>
      <c r="J76" s="607" t="e">
        <v>#N/A</v>
      </c>
      <c r="K76" s="609" t="e">
        <v>#N/A</v>
      </c>
      <c r="M76" s="429" t="e">
        <v>#N/A</v>
      </c>
      <c r="N76" s="303">
        <v>32.999999999999986</v>
      </c>
      <c r="O76" s="744" t="e">
        <v>#N/A</v>
      </c>
      <c r="Y76" s="602"/>
    </row>
    <row r="77" spans="1:25">
      <c r="A77" s="608">
        <v>37992</v>
      </c>
      <c r="B77" s="607">
        <v>9</v>
      </c>
      <c r="C77" s="607" t="e">
        <v>#N/A</v>
      </c>
      <c r="D77" s="607">
        <v>57.558717684546089</v>
      </c>
      <c r="E77" s="607" t="e">
        <v>#N/A</v>
      </c>
      <c r="F77" s="607" t="e">
        <v>#N/A</v>
      </c>
      <c r="G77" s="607" t="e">
        <v>#N/A</v>
      </c>
      <c r="H77" s="607" t="e">
        <v>#N/A</v>
      </c>
      <c r="I77" s="607" t="e">
        <v>#N/A</v>
      </c>
      <c r="J77" s="607" t="e">
        <v>#N/A</v>
      </c>
      <c r="K77" s="609" t="e">
        <v>#N/A</v>
      </c>
      <c r="M77" s="429">
        <v>57.558717684546089</v>
      </c>
      <c r="N77" s="303" t="e">
        <v>#N/A</v>
      </c>
      <c r="O77" s="744" t="e">
        <v>#N/A</v>
      </c>
      <c r="Y77" s="602"/>
    </row>
    <row r="78" spans="1:25">
      <c r="A78" s="608">
        <v>38084</v>
      </c>
      <c r="B78" s="607">
        <v>3.3</v>
      </c>
      <c r="C78" s="607" t="e">
        <v>#N/A</v>
      </c>
      <c r="D78" s="607" t="e">
        <v>#N/A</v>
      </c>
      <c r="E78" s="607">
        <v>27.749999999999982</v>
      </c>
      <c r="F78" s="607" t="e">
        <v>#N/A</v>
      </c>
      <c r="G78" s="607" t="e">
        <v>#N/A</v>
      </c>
      <c r="H78" s="607" t="e">
        <v>#N/A</v>
      </c>
      <c r="I78" s="607" t="e">
        <v>#N/A</v>
      </c>
      <c r="J78" s="607" t="e">
        <v>#N/A</v>
      </c>
      <c r="K78" s="609" t="e">
        <v>#N/A</v>
      </c>
      <c r="M78" s="429" t="e">
        <v>#N/A</v>
      </c>
      <c r="N78" s="303">
        <v>27.749999999999982</v>
      </c>
      <c r="O78" s="744" t="e">
        <v>#N/A</v>
      </c>
      <c r="Y78" s="602"/>
    </row>
    <row r="79" spans="1:25">
      <c r="A79" s="608">
        <v>38134</v>
      </c>
      <c r="B79" s="607">
        <v>91.5</v>
      </c>
      <c r="C79" s="607" t="e">
        <v>#N/A</v>
      </c>
      <c r="D79" s="607" t="e">
        <v>#N/A</v>
      </c>
      <c r="E79" s="607" t="e">
        <v>#N/A</v>
      </c>
      <c r="F79" s="607" t="e">
        <v>#N/A</v>
      </c>
      <c r="G79" s="607">
        <v>27.449999999999989</v>
      </c>
      <c r="H79" s="607" t="e">
        <v>#N/A</v>
      </c>
      <c r="I79" s="607" t="e">
        <v>#N/A</v>
      </c>
      <c r="J79" s="607" t="e">
        <v>#N/A</v>
      </c>
      <c r="K79" s="609" t="e">
        <v>#N/A</v>
      </c>
      <c r="M79" s="429" t="e">
        <v>#N/A</v>
      </c>
      <c r="N79" s="303">
        <v>27.449999999999989</v>
      </c>
      <c r="O79" s="744" t="e">
        <v>#N/A</v>
      </c>
      <c r="Y79" s="602"/>
    </row>
    <row r="80" spans="1:25">
      <c r="A80" s="608">
        <v>38137</v>
      </c>
      <c r="B80" s="607">
        <v>100.5</v>
      </c>
      <c r="C80" s="607" t="e">
        <v>#N/A</v>
      </c>
      <c r="D80" s="607" t="e">
        <v>#N/A</v>
      </c>
      <c r="E80" s="607">
        <v>24.839999999999996</v>
      </c>
      <c r="F80" s="607" t="e">
        <v>#N/A</v>
      </c>
      <c r="G80" s="607" t="e">
        <v>#N/A</v>
      </c>
      <c r="H80" s="607" t="e">
        <v>#N/A</v>
      </c>
      <c r="I80" s="607" t="e">
        <v>#N/A</v>
      </c>
      <c r="J80" s="607" t="e">
        <v>#N/A</v>
      </c>
      <c r="K80" s="609" t="e">
        <v>#N/A</v>
      </c>
      <c r="M80" s="429" t="e">
        <v>#N/A</v>
      </c>
      <c r="N80" s="303">
        <v>24.839999999999996</v>
      </c>
      <c r="O80" s="744" t="e">
        <v>#N/A</v>
      </c>
      <c r="Y80" s="602"/>
    </row>
    <row r="81" spans="1:25">
      <c r="A81" s="608">
        <v>38138</v>
      </c>
      <c r="B81" s="607">
        <v>50</v>
      </c>
      <c r="C81" s="607">
        <v>51.25985888088136</v>
      </c>
      <c r="D81" s="607" t="e">
        <v>#N/A</v>
      </c>
      <c r="E81" s="607" t="e">
        <v>#N/A</v>
      </c>
      <c r="F81" s="607" t="e">
        <v>#N/A</v>
      </c>
      <c r="G81" s="607" t="e">
        <v>#N/A</v>
      </c>
      <c r="H81" s="607" t="e">
        <v>#N/A</v>
      </c>
      <c r="I81" s="607" t="e">
        <v>#N/A</v>
      </c>
      <c r="J81" s="607" t="e">
        <v>#N/A</v>
      </c>
      <c r="K81" s="609" t="e">
        <v>#N/A</v>
      </c>
      <c r="M81" s="429">
        <v>51.25985888088136</v>
      </c>
      <c r="N81" s="303" t="e">
        <v>#N/A</v>
      </c>
      <c r="O81" s="744" t="e">
        <v>#N/A</v>
      </c>
      <c r="Y81" s="602"/>
    </row>
    <row r="82" spans="1:25">
      <c r="A82" s="608">
        <v>38170</v>
      </c>
      <c r="B82" s="607">
        <v>27.5</v>
      </c>
      <c r="C82" s="607" t="e">
        <v>#N/A</v>
      </c>
      <c r="D82" s="607" t="e">
        <v>#N/A</v>
      </c>
      <c r="E82" s="607">
        <v>67.323038922016423</v>
      </c>
      <c r="F82" s="607" t="e">
        <v>#N/A</v>
      </c>
      <c r="G82" s="607" t="e">
        <v>#N/A</v>
      </c>
      <c r="H82" s="607" t="e">
        <v>#N/A</v>
      </c>
      <c r="I82" s="607" t="e">
        <v>#N/A</v>
      </c>
      <c r="J82" s="607" t="e">
        <v>#N/A</v>
      </c>
      <c r="K82" s="609" t="e">
        <v>#N/A</v>
      </c>
      <c r="M82" s="429" t="e">
        <v>#N/A</v>
      </c>
      <c r="N82" s="303">
        <v>67.323038922016423</v>
      </c>
      <c r="O82" s="744" t="e">
        <v>#N/A</v>
      </c>
      <c r="Y82" s="602"/>
    </row>
    <row r="83" spans="1:25">
      <c r="A83" s="608">
        <v>38170</v>
      </c>
      <c r="B83" s="607">
        <v>16.5</v>
      </c>
      <c r="C83" s="607" t="e">
        <v>#N/A</v>
      </c>
      <c r="D83" s="607" t="e">
        <v>#N/A</v>
      </c>
      <c r="E83" s="607">
        <v>67.323032194336093</v>
      </c>
      <c r="F83" s="607" t="e">
        <v>#N/A</v>
      </c>
      <c r="G83" s="607" t="e">
        <v>#N/A</v>
      </c>
      <c r="H83" s="607" t="e">
        <v>#N/A</v>
      </c>
      <c r="I83" s="607" t="e">
        <v>#N/A</v>
      </c>
      <c r="J83" s="607" t="e">
        <v>#N/A</v>
      </c>
      <c r="K83" s="609" t="e">
        <v>#N/A</v>
      </c>
      <c r="M83" s="429" t="e">
        <v>#N/A</v>
      </c>
      <c r="N83" s="303">
        <v>67.323032194336093</v>
      </c>
      <c r="O83" s="744" t="e">
        <v>#N/A</v>
      </c>
      <c r="Y83" s="602"/>
    </row>
    <row r="84" spans="1:25">
      <c r="A84" s="608">
        <v>38176</v>
      </c>
      <c r="B84" s="607">
        <v>80</v>
      </c>
      <c r="C84" s="607" t="e">
        <v>#N/A</v>
      </c>
      <c r="D84" s="607" t="e">
        <v>#N/A</v>
      </c>
      <c r="E84" s="607" t="e">
        <v>#N/A</v>
      </c>
      <c r="F84" s="607">
        <v>28.74832603801519</v>
      </c>
      <c r="G84" s="607" t="e">
        <v>#N/A</v>
      </c>
      <c r="H84" s="607" t="e">
        <v>#N/A</v>
      </c>
      <c r="I84" s="607" t="e">
        <v>#N/A</v>
      </c>
      <c r="J84" s="607" t="e">
        <v>#N/A</v>
      </c>
      <c r="K84" s="609" t="e">
        <v>#N/A</v>
      </c>
      <c r="M84" s="429" t="e">
        <v>#N/A</v>
      </c>
      <c r="N84" s="303">
        <v>28.74832603801519</v>
      </c>
      <c r="O84" s="744" t="e">
        <v>#N/A</v>
      </c>
      <c r="Y84" s="602"/>
    </row>
    <row r="85" spans="1:25">
      <c r="A85" s="608">
        <v>38239</v>
      </c>
      <c r="B85" s="607">
        <v>10.5</v>
      </c>
      <c r="C85" s="607" t="e">
        <v>#N/A</v>
      </c>
      <c r="D85" s="607">
        <v>56.678532592746777</v>
      </c>
      <c r="E85" s="607" t="e">
        <v>#N/A</v>
      </c>
      <c r="F85" s="607" t="e">
        <v>#N/A</v>
      </c>
      <c r="G85" s="607" t="e">
        <v>#N/A</v>
      </c>
      <c r="H85" s="607" t="e">
        <v>#N/A</v>
      </c>
      <c r="I85" s="607" t="e">
        <v>#N/A</v>
      </c>
      <c r="J85" s="607" t="e">
        <v>#N/A</v>
      </c>
      <c r="K85" s="609" t="e">
        <v>#N/A</v>
      </c>
      <c r="M85" s="429">
        <v>56.678532592746777</v>
      </c>
      <c r="N85" s="303" t="e">
        <v>#N/A</v>
      </c>
      <c r="O85" s="744" t="e">
        <v>#N/A</v>
      </c>
      <c r="Y85" s="602"/>
    </row>
    <row r="86" spans="1:25">
      <c r="A86" s="608">
        <v>38266</v>
      </c>
      <c r="B86" s="607">
        <v>20.46</v>
      </c>
      <c r="C86" s="607">
        <v>44.593666571790088</v>
      </c>
      <c r="D86" s="607" t="e">
        <v>#N/A</v>
      </c>
      <c r="E86" s="607" t="e">
        <v>#N/A</v>
      </c>
      <c r="F86" s="607" t="e">
        <v>#N/A</v>
      </c>
      <c r="G86" s="607" t="e">
        <v>#N/A</v>
      </c>
      <c r="H86" s="607" t="e">
        <v>#N/A</v>
      </c>
      <c r="I86" s="607" t="e">
        <v>#N/A</v>
      </c>
      <c r="J86" s="607" t="e">
        <v>#N/A</v>
      </c>
      <c r="K86" s="609" t="e">
        <v>#N/A</v>
      </c>
      <c r="M86" s="429">
        <v>44.593666571790088</v>
      </c>
      <c r="N86" s="303" t="e">
        <v>#N/A</v>
      </c>
      <c r="O86" s="744" t="e">
        <v>#N/A</v>
      </c>
      <c r="Y86" s="602"/>
    </row>
    <row r="87" spans="1:25">
      <c r="A87" s="608">
        <v>38310</v>
      </c>
      <c r="B87" s="607">
        <v>27.5</v>
      </c>
      <c r="C87" s="607" t="e">
        <v>#N/A</v>
      </c>
      <c r="D87" s="607" t="e">
        <v>#N/A</v>
      </c>
      <c r="E87" s="607">
        <v>67.323038922016423</v>
      </c>
      <c r="F87" s="607" t="e">
        <v>#N/A</v>
      </c>
      <c r="G87" s="607" t="e">
        <v>#N/A</v>
      </c>
      <c r="H87" s="607" t="e">
        <v>#N/A</v>
      </c>
      <c r="I87" s="607" t="e">
        <v>#N/A</v>
      </c>
      <c r="J87" s="607" t="e">
        <v>#N/A</v>
      </c>
      <c r="K87" s="609" t="e">
        <v>#N/A</v>
      </c>
      <c r="M87" s="429" t="e">
        <v>#N/A</v>
      </c>
      <c r="N87" s="303">
        <v>67.323038922016423</v>
      </c>
      <c r="O87" s="744" t="e">
        <v>#N/A</v>
      </c>
      <c r="Y87" s="602"/>
    </row>
    <row r="88" spans="1:25">
      <c r="A88" s="608">
        <v>38329</v>
      </c>
      <c r="B88" s="607">
        <v>75</v>
      </c>
      <c r="C88" s="607" t="e">
        <v>#N/A</v>
      </c>
      <c r="D88" s="607">
        <v>45.661468166771066</v>
      </c>
      <c r="E88" s="607" t="e">
        <v>#N/A</v>
      </c>
      <c r="F88" s="607" t="e">
        <v>#N/A</v>
      </c>
      <c r="G88" s="607" t="e">
        <v>#N/A</v>
      </c>
      <c r="H88" s="607" t="e">
        <v>#N/A</v>
      </c>
      <c r="I88" s="607" t="e">
        <v>#N/A</v>
      </c>
      <c r="J88" s="607" t="e">
        <v>#N/A</v>
      </c>
      <c r="K88" s="609" t="e">
        <v>#N/A</v>
      </c>
      <c r="M88" s="429">
        <v>45.661468166771066</v>
      </c>
      <c r="N88" s="303" t="e">
        <v>#N/A</v>
      </c>
      <c r="O88" s="744" t="e">
        <v>#N/A</v>
      </c>
      <c r="Y88" s="602"/>
    </row>
    <row r="89" spans="1:25">
      <c r="A89" s="608">
        <v>38337</v>
      </c>
      <c r="B89" s="607">
        <v>35</v>
      </c>
      <c r="C89" s="607" t="e">
        <v>#N/A</v>
      </c>
      <c r="D89" s="607" t="e">
        <v>#N/A</v>
      </c>
      <c r="E89" s="607" t="e">
        <v>#N/A</v>
      </c>
      <c r="F89" s="607" t="e">
        <v>#N/A</v>
      </c>
      <c r="G89" s="607">
        <v>30.279999999999987</v>
      </c>
      <c r="H89" s="607" t="e">
        <v>#N/A</v>
      </c>
      <c r="I89" s="607" t="e">
        <v>#N/A</v>
      </c>
      <c r="J89" s="607" t="e">
        <v>#N/A</v>
      </c>
      <c r="K89" s="609" t="e">
        <v>#N/A</v>
      </c>
      <c r="M89" s="429" t="e">
        <v>#N/A</v>
      </c>
      <c r="N89" s="303">
        <v>30.279999999999987</v>
      </c>
      <c r="O89" s="744" t="e">
        <v>#N/A</v>
      </c>
      <c r="Y89" s="602"/>
    </row>
    <row r="90" spans="1:25">
      <c r="A90" s="608">
        <v>38378</v>
      </c>
      <c r="B90" s="607">
        <v>151.19999999999999</v>
      </c>
      <c r="C90" s="607" t="e">
        <v>#N/A</v>
      </c>
      <c r="D90" s="607" t="e">
        <v>#N/A</v>
      </c>
      <c r="E90" s="607" t="e">
        <v>#N/A</v>
      </c>
      <c r="F90" s="607">
        <v>27.537897242304066</v>
      </c>
      <c r="G90" s="607" t="e">
        <v>#N/A</v>
      </c>
      <c r="H90" s="607" t="e">
        <v>#N/A</v>
      </c>
      <c r="I90" s="607" t="e">
        <v>#N/A</v>
      </c>
      <c r="J90" s="607" t="e">
        <v>#N/A</v>
      </c>
      <c r="K90" s="609" t="e">
        <v>#N/A</v>
      </c>
      <c r="M90" s="429" t="e">
        <v>#N/A</v>
      </c>
      <c r="N90" s="303">
        <v>27.537897242304066</v>
      </c>
      <c r="O90" s="744" t="e">
        <v>#N/A</v>
      </c>
      <c r="Y90" s="602"/>
    </row>
    <row r="91" spans="1:25">
      <c r="A91" s="608">
        <v>38411</v>
      </c>
      <c r="B91" s="607">
        <v>120</v>
      </c>
      <c r="C91" s="607" t="e">
        <v>#N/A</v>
      </c>
      <c r="D91" s="607" t="e">
        <v>#N/A</v>
      </c>
      <c r="E91" s="607" t="e">
        <v>#N/A</v>
      </c>
      <c r="F91" s="607">
        <v>29.238512466005936</v>
      </c>
      <c r="G91" s="607" t="e">
        <v>#N/A</v>
      </c>
      <c r="H91" s="607" t="e">
        <v>#N/A</v>
      </c>
      <c r="I91" s="607" t="e">
        <v>#N/A</v>
      </c>
      <c r="J91" s="607" t="e">
        <v>#N/A</v>
      </c>
      <c r="K91" s="609" t="e">
        <v>#N/A</v>
      </c>
      <c r="M91" s="429" t="e">
        <v>#N/A</v>
      </c>
      <c r="N91" s="303">
        <v>29.238512466005936</v>
      </c>
      <c r="O91" s="744" t="e">
        <v>#N/A</v>
      </c>
      <c r="Y91" s="602"/>
    </row>
    <row r="92" spans="1:25">
      <c r="A92" s="608">
        <v>38411</v>
      </c>
      <c r="B92" s="607">
        <v>60</v>
      </c>
      <c r="C92" s="607" t="e">
        <v>#N/A</v>
      </c>
      <c r="D92" s="607">
        <v>37.789999999999978</v>
      </c>
      <c r="E92" s="607" t="e">
        <v>#N/A</v>
      </c>
      <c r="F92" s="607" t="e">
        <v>#N/A</v>
      </c>
      <c r="G92" s="607" t="e">
        <v>#N/A</v>
      </c>
      <c r="H92" s="607" t="e">
        <v>#N/A</v>
      </c>
      <c r="I92" s="607" t="e">
        <v>#N/A</v>
      </c>
      <c r="J92" s="607" t="e">
        <v>#N/A</v>
      </c>
      <c r="K92" s="609" t="e">
        <v>#N/A</v>
      </c>
      <c r="M92" s="429">
        <v>37.789999999999978</v>
      </c>
      <c r="N92" s="303" t="e">
        <v>#N/A</v>
      </c>
      <c r="O92" s="744" t="e">
        <v>#N/A</v>
      </c>
      <c r="Y92" s="602"/>
    </row>
    <row r="93" spans="1:25">
      <c r="A93" s="608">
        <v>38439</v>
      </c>
      <c r="B93" s="607">
        <v>100</v>
      </c>
      <c r="C93" s="607" t="e">
        <v>#N/A</v>
      </c>
      <c r="D93" s="607" t="e">
        <v>#N/A</v>
      </c>
      <c r="E93" s="607" t="e">
        <v>#N/A</v>
      </c>
      <c r="F93" s="607" t="e">
        <v>#N/A</v>
      </c>
      <c r="G93" s="607">
        <v>30.28</v>
      </c>
      <c r="H93" s="607" t="e">
        <v>#N/A</v>
      </c>
      <c r="I93" s="607" t="e">
        <v>#N/A</v>
      </c>
      <c r="J93" s="607" t="e">
        <v>#N/A</v>
      </c>
      <c r="K93" s="609" t="e">
        <v>#N/A</v>
      </c>
      <c r="M93" s="429" t="e">
        <v>#N/A</v>
      </c>
      <c r="N93" s="303">
        <v>30.28</v>
      </c>
      <c r="O93" s="744" t="e">
        <v>#N/A</v>
      </c>
      <c r="Y93" s="602"/>
    </row>
    <row r="94" spans="1:25">
      <c r="A94" s="608">
        <v>38443</v>
      </c>
      <c r="B94" s="607">
        <v>64.5</v>
      </c>
      <c r="C94" s="607" t="e">
        <v>#N/A</v>
      </c>
      <c r="D94" s="607">
        <v>57.105669565442142</v>
      </c>
      <c r="E94" s="607" t="e">
        <v>#N/A</v>
      </c>
      <c r="F94" s="607" t="e">
        <v>#N/A</v>
      </c>
      <c r="G94" s="607" t="e">
        <v>#N/A</v>
      </c>
      <c r="H94" s="607" t="e">
        <v>#N/A</v>
      </c>
      <c r="I94" s="607" t="e">
        <v>#N/A</v>
      </c>
      <c r="J94" s="607" t="e">
        <v>#N/A</v>
      </c>
      <c r="K94" s="609" t="e">
        <v>#N/A</v>
      </c>
      <c r="M94" s="429">
        <v>57.105669565442142</v>
      </c>
      <c r="N94" s="303" t="e">
        <v>#N/A</v>
      </c>
      <c r="O94" s="744" t="e">
        <v>#N/A</v>
      </c>
      <c r="Y94" s="602"/>
    </row>
    <row r="95" spans="1:25">
      <c r="A95" s="608">
        <v>38443</v>
      </c>
      <c r="B95" s="607">
        <v>38</v>
      </c>
      <c r="C95" s="607">
        <v>57.4</v>
      </c>
      <c r="D95" s="607" t="e">
        <v>#N/A</v>
      </c>
      <c r="E95" s="607" t="e">
        <v>#N/A</v>
      </c>
      <c r="F95" s="607" t="e">
        <v>#N/A</v>
      </c>
      <c r="G95" s="607" t="e">
        <v>#N/A</v>
      </c>
      <c r="H95" s="607" t="e">
        <v>#N/A</v>
      </c>
      <c r="I95" s="607" t="e">
        <v>#N/A</v>
      </c>
      <c r="J95" s="607" t="e">
        <v>#N/A</v>
      </c>
      <c r="K95" s="609" t="e">
        <v>#N/A</v>
      </c>
      <c r="M95" s="429">
        <v>57.4</v>
      </c>
      <c r="N95" s="303" t="e">
        <v>#N/A</v>
      </c>
      <c r="O95" s="744" t="e">
        <v>#N/A</v>
      </c>
      <c r="Y95" s="602"/>
    </row>
    <row r="96" spans="1:25">
      <c r="A96" s="608">
        <v>38450</v>
      </c>
      <c r="B96" s="607">
        <v>147</v>
      </c>
      <c r="C96" s="607" t="e">
        <v>#N/A</v>
      </c>
      <c r="D96" s="607" t="e">
        <v>#N/A</v>
      </c>
      <c r="E96" s="607" t="e">
        <v>#N/A</v>
      </c>
      <c r="F96" s="607">
        <v>25.509214798667141</v>
      </c>
      <c r="G96" s="607" t="e">
        <v>#N/A</v>
      </c>
      <c r="H96" s="607" t="e">
        <v>#N/A</v>
      </c>
      <c r="I96" s="607" t="e">
        <v>#N/A</v>
      </c>
      <c r="J96" s="607" t="e">
        <v>#N/A</v>
      </c>
      <c r="K96" s="609" t="e">
        <v>#N/A</v>
      </c>
      <c r="M96" s="429" t="e">
        <v>#N/A</v>
      </c>
      <c r="N96" s="303">
        <v>25.509214798667141</v>
      </c>
      <c r="O96" s="744" t="e">
        <v>#N/A</v>
      </c>
      <c r="Y96" s="602"/>
    </row>
    <row r="97" spans="1:25">
      <c r="A97" s="608">
        <v>38499</v>
      </c>
      <c r="B97" s="607">
        <v>50.6</v>
      </c>
      <c r="C97" s="607" t="e">
        <v>#N/A</v>
      </c>
      <c r="D97" s="607" t="e">
        <v>#N/A</v>
      </c>
      <c r="E97" s="607">
        <v>29.499999999999979</v>
      </c>
      <c r="F97" s="607" t="e">
        <v>#N/A</v>
      </c>
      <c r="G97" s="607" t="e">
        <v>#N/A</v>
      </c>
      <c r="H97" s="607" t="e">
        <v>#N/A</v>
      </c>
      <c r="I97" s="607" t="e">
        <v>#N/A</v>
      </c>
      <c r="J97" s="607" t="e">
        <v>#N/A</v>
      </c>
      <c r="K97" s="609" t="e">
        <v>#N/A</v>
      </c>
      <c r="M97" s="429" t="e">
        <v>#N/A</v>
      </c>
      <c r="N97" s="303">
        <v>29.499999999999979</v>
      </c>
      <c r="O97" s="744" t="e">
        <v>#N/A</v>
      </c>
      <c r="Y97" s="602"/>
    </row>
    <row r="98" spans="1:25">
      <c r="A98" s="608">
        <v>38518</v>
      </c>
      <c r="B98" s="607">
        <v>75</v>
      </c>
      <c r="C98" s="607">
        <v>56.619999999999969</v>
      </c>
      <c r="D98" s="607" t="e">
        <v>#N/A</v>
      </c>
      <c r="E98" s="607" t="e">
        <v>#N/A</v>
      </c>
      <c r="F98" s="607" t="e">
        <v>#N/A</v>
      </c>
      <c r="G98" s="607" t="e">
        <v>#N/A</v>
      </c>
      <c r="H98" s="607" t="e">
        <v>#N/A</v>
      </c>
      <c r="I98" s="607" t="e">
        <v>#N/A</v>
      </c>
      <c r="J98" s="607" t="e">
        <v>#N/A</v>
      </c>
      <c r="K98" s="609" t="e">
        <v>#N/A</v>
      </c>
      <c r="M98" s="429">
        <v>56.619999999999969</v>
      </c>
      <c r="N98" s="303" t="e">
        <v>#N/A</v>
      </c>
      <c r="O98" s="744" t="e">
        <v>#N/A</v>
      </c>
      <c r="Y98" s="602"/>
    </row>
    <row r="99" spans="1:25">
      <c r="A99" s="608">
        <v>38519</v>
      </c>
      <c r="B99" s="607">
        <v>49.5</v>
      </c>
      <c r="C99" s="607" t="e">
        <v>#N/A</v>
      </c>
      <c r="D99" s="607" t="e">
        <v>#N/A</v>
      </c>
      <c r="E99" s="607">
        <v>28.306807868841883</v>
      </c>
      <c r="F99" s="607" t="e">
        <v>#N/A</v>
      </c>
      <c r="G99" s="607" t="e">
        <v>#N/A</v>
      </c>
      <c r="H99" s="607" t="e">
        <v>#N/A</v>
      </c>
      <c r="I99" s="607" t="e">
        <v>#N/A</v>
      </c>
      <c r="J99" s="607" t="e">
        <v>#N/A</v>
      </c>
      <c r="K99" s="609" t="e">
        <v>#N/A</v>
      </c>
      <c r="M99" s="429" t="e">
        <v>#N/A</v>
      </c>
      <c r="N99" s="303">
        <v>28.306807868841883</v>
      </c>
      <c r="O99" s="744" t="e">
        <v>#N/A</v>
      </c>
      <c r="Y99" s="602"/>
    </row>
    <row r="100" spans="1:25">
      <c r="A100" s="608">
        <v>38636</v>
      </c>
      <c r="B100" s="607">
        <v>25</v>
      </c>
      <c r="C100" s="607">
        <v>62.949999999999989</v>
      </c>
      <c r="D100" s="607" t="e">
        <v>#N/A</v>
      </c>
      <c r="E100" s="607" t="e">
        <v>#N/A</v>
      </c>
      <c r="F100" s="607" t="e">
        <v>#N/A</v>
      </c>
      <c r="G100" s="607" t="e">
        <v>#N/A</v>
      </c>
      <c r="H100" s="607" t="e">
        <v>#N/A</v>
      </c>
      <c r="I100" s="607" t="e">
        <v>#N/A</v>
      </c>
      <c r="J100" s="607" t="e">
        <v>#N/A</v>
      </c>
      <c r="K100" s="609" t="e">
        <v>#N/A</v>
      </c>
      <c r="M100" s="429">
        <v>62.949999999999989</v>
      </c>
      <c r="N100" s="303" t="e">
        <v>#N/A</v>
      </c>
      <c r="O100" s="744" t="e">
        <v>#N/A</v>
      </c>
      <c r="Y100" s="602"/>
    </row>
    <row r="101" spans="1:25">
      <c r="A101" s="608">
        <v>38637</v>
      </c>
      <c r="B101" s="607">
        <v>205.5</v>
      </c>
      <c r="C101" s="607" t="e">
        <v>#N/A</v>
      </c>
      <c r="D101" s="607" t="e">
        <v>#N/A</v>
      </c>
      <c r="E101" s="607">
        <v>46.280562468424343</v>
      </c>
      <c r="F101" s="607" t="e">
        <v>#N/A</v>
      </c>
      <c r="G101" s="607" t="e">
        <v>#N/A</v>
      </c>
      <c r="H101" s="607" t="e">
        <v>#N/A</v>
      </c>
      <c r="I101" s="607" t="e">
        <v>#N/A</v>
      </c>
      <c r="J101" s="607" t="e">
        <v>#N/A</v>
      </c>
      <c r="K101" s="609" t="e">
        <v>#N/A</v>
      </c>
      <c r="M101" s="429" t="e">
        <v>#N/A</v>
      </c>
      <c r="N101" s="303">
        <v>46.280562468424343</v>
      </c>
      <c r="O101" s="744" t="e">
        <v>#N/A</v>
      </c>
      <c r="Y101" s="602"/>
    </row>
    <row r="102" spans="1:25">
      <c r="A102" s="608">
        <v>38664</v>
      </c>
      <c r="B102" s="607">
        <v>161</v>
      </c>
      <c r="C102" s="607" t="e">
        <v>#N/A</v>
      </c>
      <c r="D102" s="607" t="e">
        <v>#N/A</v>
      </c>
      <c r="E102" s="607" t="e">
        <v>#N/A</v>
      </c>
      <c r="F102" s="607">
        <v>36.8880473152104</v>
      </c>
      <c r="G102" s="607" t="e">
        <v>#N/A</v>
      </c>
      <c r="H102" s="607" t="e">
        <v>#N/A</v>
      </c>
      <c r="I102" s="607" t="e">
        <v>#N/A</v>
      </c>
      <c r="J102" s="607" t="e">
        <v>#N/A</v>
      </c>
      <c r="K102" s="609" t="e">
        <v>#N/A</v>
      </c>
      <c r="M102" s="429" t="e">
        <v>#N/A</v>
      </c>
      <c r="N102" s="303">
        <v>36.8880473152104</v>
      </c>
      <c r="O102" s="744" t="e">
        <v>#N/A</v>
      </c>
      <c r="Y102" s="602"/>
    </row>
    <row r="103" spans="1:25">
      <c r="A103" s="608">
        <v>38674</v>
      </c>
      <c r="B103" s="607">
        <v>98.9</v>
      </c>
      <c r="C103" s="607" t="e">
        <v>#N/A</v>
      </c>
      <c r="D103" s="607" t="e">
        <v>#N/A</v>
      </c>
      <c r="E103" s="607">
        <v>40.651293636315287</v>
      </c>
      <c r="F103" s="607" t="e">
        <v>#N/A</v>
      </c>
      <c r="G103" s="607" t="e">
        <v>#N/A</v>
      </c>
      <c r="H103" s="607" t="e">
        <v>#N/A</v>
      </c>
      <c r="I103" s="607" t="e">
        <v>#N/A</v>
      </c>
      <c r="J103" s="607" t="e">
        <v>#N/A</v>
      </c>
      <c r="K103" s="609" t="e">
        <v>#N/A</v>
      </c>
      <c r="M103" s="429" t="e">
        <v>#N/A</v>
      </c>
      <c r="N103" s="303">
        <v>40.651293636315287</v>
      </c>
      <c r="O103" s="744" t="e">
        <v>#N/A</v>
      </c>
      <c r="Y103" s="602"/>
    </row>
    <row r="104" spans="1:25">
      <c r="A104" s="608">
        <v>38708</v>
      </c>
      <c r="B104" s="607">
        <v>90</v>
      </c>
      <c r="C104" s="607" t="e">
        <v>#N/A</v>
      </c>
      <c r="D104" s="607">
        <v>60.139999999999986</v>
      </c>
      <c r="E104" s="607" t="e">
        <v>#N/A</v>
      </c>
      <c r="F104" s="607" t="e">
        <v>#N/A</v>
      </c>
      <c r="G104" s="607" t="e">
        <v>#N/A</v>
      </c>
      <c r="H104" s="607" t="e">
        <v>#N/A</v>
      </c>
      <c r="I104" s="607" t="e">
        <v>#N/A</v>
      </c>
      <c r="J104" s="607" t="e">
        <v>#N/A</v>
      </c>
      <c r="K104" s="609" t="e">
        <v>#N/A</v>
      </c>
      <c r="M104" s="429">
        <v>60.139999999999986</v>
      </c>
      <c r="N104" s="303" t="e">
        <v>#N/A</v>
      </c>
      <c r="O104" s="744" t="e">
        <v>#N/A</v>
      </c>
      <c r="Y104" s="602"/>
    </row>
    <row r="105" spans="1:25">
      <c r="A105" s="608">
        <v>38715</v>
      </c>
      <c r="B105" s="607">
        <v>150</v>
      </c>
      <c r="C105" s="607" t="e">
        <v>#N/A</v>
      </c>
      <c r="D105" s="607" t="e">
        <v>#N/A</v>
      </c>
      <c r="E105" s="607">
        <v>38.999999999999993</v>
      </c>
      <c r="F105" s="607" t="e">
        <v>#N/A</v>
      </c>
      <c r="G105" s="607" t="e">
        <v>#N/A</v>
      </c>
      <c r="H105" s="607" t="e">
        <v>#N/A</v>
      </c>
      <c r="I105" s="607" t="e">
        <v>#N/A</v>
      </c>
      <c r="J105" s="607" t="e">
        <v>#N/A</v>
      </c>
      <c r="K105" s="609" t="e">
        <v>#N/A</v>
      </c>
      <c r="M105" s="429" t="e">
        <v>#N/A</v>
      </c>
      <c r="N105" s="303">
        <v>38.999999999999993</v>
      </c>
      <c r="O105" s="744" t="e">
        <v>#N/A</v>
      </c>
      <c r="Y105" s="602"/>
    </row>
    <row r="106" spans="1:25">
      <c r="A106" s="608">
        <v>38716</v>
      </c>
      <c r="B106" s="607">
        <v>56.7</v>
      </c>
      <c r="C106" s="607" t="e">
        <v>#N/A</v>
      </c>
      <c r="D106" s="607" t="e">
        <v>#N/A</v>
      </c>
      <c r="E106" s="607" t="e">
        <v>#N/A</v>
      </c>
      <c r="F106" s="607" t="e">
        <v>#N/A</v>
      </c>
      <c r="G106" s="607" t="e">
        <v>#N/A</v>
      </c>
      <c r="H106" s="607" t="e">
        <v>#N/A</v>
      </c>
      <c r="I106" s="607" t="e">
        <v>#N/A</v>
      </c>
      <c r="J106" s="607" t="e">
        <v>#N/A</v>
      </c>
      <c r="K106" s="609">
        <v>42.70999999999998</v>
      </c>
      <c r="M106" s="429" t="e">
        <v>#N/A</v>
      </c>
      <c r="N106" s="303" t="e">
        <v>#N/A</v>
      </c>
      <c r="O106" s="744">
        <v>42.70999999999998</v>
      </c>
      <c r="Y106" s="602"/>
    </row>
    <row r="107" spans="1:25">
      <c r="A107" s="608">
        <v>38733</v>
      </c>
      <c r="B107" s="607">
        <v>201</v>
      </c>
      <c r="C107" s="607" t="e">
        <v>#N/A</v>
      </c>
      <c r="D107" s="607">
        <v>46.6840032727726</v>
      </c>
      <c r="E107" s="607" t="e">
        <v>#N/A</v>
      </c>
      <c r="F107" s="607" t="e">
        <v>#N/A</v>
      </c>
      <c r="G107" s="607" t="e">
        <v>#N/A</v>
      </c>
      <c r="H107" s="607" t="e">
        <v>#N/A</v>
      </c>
      <c r="I107" s="607" t="e">
        <v>#N/A</v>
      </c>
      <c r="J107" s="607" t="e">
        <v>#N/A</v>
      </c>
      <c r="K107" s="609" t="e">
        <v>#N/A</v>
      </c>
      <c r="M107" s="429">
        <v>46.6840032727726</v>
      </c>
      <c r="N107" s="303" t="e">
        <v>#N/A</v>
      </c>
      <c r="O107" s="744" t="e">
        <v>#N/A</v>
      </c>
      <c r="Y107" s="602"/>
    </row>
    <row r="108" spans="1:25">
      <c r="A108" s="608">
        <v>38749</v>
      </c>
      <c r="B108" s="607">
        <v>199.5</v>
      </c>
      <c r="C108" s="607" t="e">
        <v>#N/A</v>
      </c>
      <c r="D108" s="607">
        <v>62.499999999999972</v>
      </c>
      <c r="E108" s="607" t="e">
        <v>#N/A</v>
      </c>
      <c r="F108" s="607" t="e">
        <v>#N/A</v>
      </c>
      <c r="G108" s="607" t="e">
        <v>#N/A</v>
      </c>
      <c r="H108" s="607" t="e">
        <v>#N/A</v>
      </c>
      <c r="I108" s="607" t="e">
        <v>#N/A</v>
      </c>
      <c r="J108" s="607" t="e">
        <v>#N/A</v>
      </c>
      <c r="K108" s="609" t="e">
        <v>#N/A</v>
      </c>
      <c r="M108" s="429">
        <v>62.499999999999972</v>
      </c>
      <c r="N108" s="303" t="e">
        <v>#N/A</v>
      </c>
      <c r="O108" s="744" t="e">
        <v>#N/A</v>
      </c>
      <c r="Y108" s="602"/>
    </row>
    <row r="109" spans="1:25">
      <c r="A109" s="608">
        <v>38769</v>
      </c>
      <c r="B109" s="607">
        <v>25.2</v>
      </c>
      <c r="C109" s="607" t="e">
        <v>#N/A</v>
      </c>
      <c r="D109" s="607" t="e">
        <v>#N/A</v>
      </c>
      <c r="E109" s="607" t="e">
        <v>#N/A</v>
      </c>
      <c r="F109" s="607">
        <v>43.2</v>
      </c>
      <c r="G109" s="607" t="e">
        <v>#N/A</v>
      </c>
      <c r="H109" s="607" t="e">
        <v>#N/A</v>
      </c>
      <c r="I109" s="607" t="e">
        <v>#N/A</v>
      </c>
      <c r="J109" s="607" t="e">
        <v>#N/A</v>
      </c>
      <c r="K109" s="609" t="e">
        <v>#N/A</v>
      </c>
      <c r="M109" s="429" t="e">
        <v>#N/A</v>
      </c>
      <c r="N109" s="303">
        <v>43.2</v>
      </c>
      <c r="O109" s="744" t="e">
        <v>#N/A</v>
      </c>
      <c r="Y109" s="602"/>
    </row>
    <row r="110" spans="1:25">
      <c r="A110" s="608">
        <v>38777</v>
      </c>
      <c r="B110" s="607">
        <v>240.8</v>
      </c>
      <c r="C110" s="607" t="e">
        <v>#N/A</v>
      </c>
      <c r="D110" s="607" t="e">
        <v>#N/A</v>
      </c>
      <c r="E110" s="607" t="e">
        <v>#N/A</v>
      </c>
      <c r="F110" s="607" t="e">
        <v>#N/A</v>
      </c>
      <c r="G110" s="607">
        <v>49.25999999999997</v>
      </c>
      <c r="H110" s="607" t="e">
        <v>#N/A</v>
      </c>
      <c r="I110" s="607" t="e">
        <v>#N/A</v>
      </c>
      <c r="J110" s="607" t="e">
        <v>#N/A</v>
      </c>
      <c r="K110" s="609" t="e">
        <v>#N/A</v>
      </c>
      <c r="M110" s="429" t="e">
        <v>#N/A</v>
      </c>
      <c r="N110" s="303">
        <v>49.25999999999997</v>
      </c>
      <c r="O110" s="744" t="e">
        <v>#N/A</v>
      </c>
      <c r="Y110" s="602"/>
    </row>
    <row r="111" spans="1:25">
      <c r="A111" s="608">
        <v>38791</v>
      </c>
      <c r="B111" s="607">
        <v>50.4</v>
      </c>
      <c r="C111" s="607" t="e">
        <v>#N/A</v>
      </c>
      <c r="D111" s="607" t="e">
        <v>#N/A</v>
      </c>
      <c r="E111" s="607" t="e">
        <v>#N/A</v>
      </c>
      <c r="F111" s="607" t="e">
        <v>#N/A</v>
      </c>
      <c r="G111" s="607" t="e">
        <v>#N/A</v>
      </c>
      <c r="H111" s="607" t="e">
        <v>#N/A</v>
      </c>
      <c r="I111" s="607" t="e">
        <v>#N/A</v>
      </c>
      <c r="J111" s="607" t="e">
        <v>#N/A</v>
      </c>
      <c r="K111" s="609">
        <v>43.999999999999986</v>
      </c>
      <c r="M111" s="429" t="e">
        <v>#N/A</v>
      </c>
      <c r="N111" s="303" t="e">
        <v>#N/A</v>
      </c>
      <c r="O111" s="744">
        <v>43.999999999999986</v>
      </c>
      <c r="Y111" s="602"/>
    </row>
    <row r="112" spans="1:25">
      <c r="A112" s="608">
        <v>38797</v>
      </c>
      <c r="B112" s="607">
        <v>80</v>
      </c>
      <c r="C112" s="607" t="e">
        <v>#N/A</v>
      </c>
      <c r="D112" s="607" t="e">
        <v>#N/A</v>
      </c>
      <c r="E112" s="607" t="e">
        <v>#N/A</v>
      </c>
      <c r="F112" s="607" t="e">
        <v>#N/A</v>
      </c>
      <c r="G112" s="607" t="e">
        <v>#N/A</v>
      </c>
      <c r="H112" s="607">
        <v>64.999999999999943</v>
      </c>
      <c r="I112" s="607" t="e">
        <v>#N/A</v>
      </c>
      <c r="J112" s="607" t="e">
        <v>#N/A</v>
      </c>
      <c r="K112" s="609" t="e">
        <v>#N/A</v>
      </c>
      <c r="M112" s="429" t="e">
        <v>#N/A</v>
      </c>
      <c r="N112" s="303" t="e">
        <v>#N/A</v>
      </c>
      <c r="O112" s="744">
        <v>64.999999999999943</v>
      </c>
      <c r="Y112" s="602"/>
    </row>
    <row r="113" spans="1:25">
      <c r="A113" s="608">
        <v>38808</v>
      </c>
      <c r="B113" s="607">
        <v>124.2</v>
      </c>
      <c r="C113" s="607" t="e">
        <v>#N/A</v>
      </c>
      <c r="D113" s="607" t="e">
        <v>#N/A</v>
      </c>
      <c r="E113" s="607" t="e">
        <v>#N/A</v>
      </c>
      <c r="F113" s="607" t="e">
        <v>#N/A</v>
      </c>
      <c r="G113" s="607">
        <v>40.557855801051716</v>
      </c>
      <c r="H113" s="607" t="e">
        <v>#N/A</v>
      </c>
      <c r="I113" s="607" t="e">
        <v>#N/A</v>
      </c>
      <c r="J113" s="607" t="e">
        <v>#N/A</v>
      </c>
      <c r="K113" s="609" t="e">
        <v>#N/A</v>
      </c>
      <c r="M113" s="429" t="e">
        <v>#N/A</v>
      </c>
      <c r="N113" s="303">
        <v>40.557855801051716</v>
      </c>
      <c r="O113" s="744" t="e">
        <v>#N/A</v>
      </c>
      <c r="Y113" s="602"/>
    </row>
    <row r="114" spans="1:25">
      <c r="A114" s="608">
        <v>38827</v>
      </c>
      <c r="B114" s="607">
        <v>10.5</v>
      </c>
      <c r="C114" s="607" t="e">
        <v>#N/A</v>
      </c>
      <c r="D114" s="607">
        <v>65.355854381247823</v>
      </c>
      <c r="E114" s="607" t="e">
        <v>#N/A</v>
      </c>
      <c r="F114" s="607" t="e">
        <v>#N/A</v>
      </c>
      <c r="G114" s="607" t="e">
        <v>#N/A</v>
      </c>
      <c r="H114" s="607" t="e">
        <v>#N/A</v>
      </c>
      <c r="I114" s="607" t="e">
        <v>#N/A</v>
      </c>
      <c r="J114" s="607" t="e">
        <v>#N/A</v>
      </c>
      <c r="K114" s="609" t="e">
        <v>#N/A</v>
      </c>
      <c r="M114" s="429">
        <v>65.355854381247823</v>
      </c>
      <c r="N114" s="303" t="e">
        <v>#N/A</v>
      </c>
      <c r="O114" s="744" t="e">
        <v>#N/A</v>
      </c>
      <c r="Y114" s="602"/>
    </row>
    <row r="115" spans="1:25">
      <c r="A115" s="608">
        <v>38861</v>
      </c>
      <c r="B115" s="607">
        <v>50</v>
      </c>
      <c r="C115" s="607">
        <v>60.049999999999976</v>
      </c>
      <c r="D115" s="607" t="e">
        <v>#N/A</v>
      </c>
      <c r="E115" s="607" t="e">
        <v>#N/A</v>
      </c>
      <c r="F115" s="607" t="e">
        <v>#N/A</v>
      </c>
      <c r="G115" s="607" t="e">
        <v>#N/A</v>
      </c>
      <c r="H115" s="607" t="e">
        <v>#N/A</v>
      </c>
      <c r="I115" s="607" t="e">
        <v>#N/A</v>
      </c>
      <c r="J115" s="607" t="e">
        <v>#N/A</v>
      </c>
      <c r="K115" s="609" t="e">
        <v>#N/A</v>
      </c>
      <c r="M115" s="429">
        <v>60.049999999999976</v>
      </c>
      <c r="N115" s="303" t="e">
        <v>#N/A</v>
      </c>
      <c r="O115" s="744" t="e">
        <v>#N/A</v>
      </c>
      <c r="Y115" s="602"/>
    </row>
    <row r="116" spans="1:25">
      <c r="A116" s="608">
        <v>38898</v>
      </c>
      <c r="B116" s="607">
        <v>300.5</v>
      </c>
      <c r="C116" s="607" t="e">
        <v>#N/A</v>
      </c>
      <c r="D116" s="607">
        <v>48.749999999999979</v>
      </c>
      <c r="E116" s="607" t="e">
        <v>#N/A</v>
      </c>
      <c r="F116" s="607" t="e">
        <v>#N/A</v>
      </c>
      <c r="G116" s="607" t="e">
        <v>#N/A</v>
      </c>
      <c r="H116" s="607" t="e">
        <v>#N/A</v>
      </c>
      <c r="I116" s="607" t="e">
        <v>#N/A</v>
      </c>
      <c r="J116" s="607" t="e">
        <v>#N/A</v>
      </c>
      <c r="K116" s="609" t="e">
        <v>#N/A</v>
      </c>
      <c r="M116" s="429">
        <v>48.749999999999979</v>
      </c>
      <c r="N116" s="303" t="e">
        <v>#N/A</v>
      </c>
      <c r="O116" s="744" t="e">
        <v>#N/A</v>
      </c>
      <c r="Y116" s="602"/>
    </row>
    <row r="117" spans="1:25">
      <c r="A117" s="608">
        <v>38912</v>
      </c>
      <c r="B117" s="607">
        <v>60.9</v>
      </c>
      <c r="C117" s="607" t="e">
        <v>#N/A</v>
      </c>
      <c r="D117" s="607">
        <v>55.504684467165859</v>
      </c>
      <c r="E117" s="607" t="e">
        <v>#N/A</v>
      </c>
      <c r="F117" s="607" t="e">
        <v>#N/A</v>
      </c>
      <c r="G117" s="607" t="e">
        <v>#N/A</v>
      </c>
      <c r="H117" s="607" t="e">
        <v>#N/A</v>
      </c>
      <c r="I117" s="607" t="e">
        <v>#N/A</v>
      </c>
      <c r="J117" s="607" t="e">
        <v>#N/A</v>
      </c>
      <c r="K117" s="609" t="e">
        <v>#N/A</v>
      </c>
      <c r="M117" s="429">
        <v>55.504684467165859</v>
      </c>
      <c r="N117" s="303" t="e">
        <v>#N/A</v>
      </c>
      <c r="O117" s="744" t="e">
        <v>#N/A</v>
      </c>
      <c r="Y117" s="602"/>
    </row>
    <row r="118" spans="1:25">
      <c r="A118" s="608">
        <v>38929</v>
      </c>
      <c r="B118" s="607">
        <v>199.5</v>
      </c>
      <c r="C118" s="607" t="e">
        <v>#N/A</v>
      </c>
      <c r="D118" s="607">
        <v>48.175550715341849</v>
      </c>
      <c r="E118" s="607" t="e">
        <v>#N/A</v>
      </c>
      <c r="F118" s="607" t="e">
        <v>#N/A</v>
      </c>
      <c r="G118" s="607" t="e">
        <v>#N/A</v>
      </c>
      <c r="H118" s="607" t="e">
        <v>#N/A</v>
      </c>
      <c r="I118" s="607" t="e">
        <v>#N/A</v>
      </c>
      <c r="J118" s="607" t="e">
        <v>#N/A</v>
      </c>
      <c r="K118" s="609" t="e">
        <v>#N/A</v>
      </c>
      <c r="M118" s="429">
        <v>48.175550715341849</v>
      </c>
      <c r="N118" s="303" t="e">
        <v>#N/A</v>
      </c>
      <c r="O118" s="744" t="e">
        <v>#N/A</v>
      </c>
      <c r="Y118" s="602"/>
    </row>
    <row r="119" spans="1:25">
      <c r="A119" s="608">
        <v>38929</v>
      </c>
      <c r="B119" s="607">
        <v>50</v>
      </c>
      <c r="C119" s="607" t="e">
        <v>#N/A</v>
      </c>
      <c r="D119" s="607" t="e">
        <v>#N/A</v>
      </c>
      <c r="E119" s="607">
        <v>36.180169571742262</v>
      </c>
      <c r="F119" s="607" t="e">
        <v>#N/A</v>
      </c>
      <c r="G119" s="607" t="e">
        <v>#N/A</v>
      </c>
      <c r="H119" s="607" t="e">
        <v>#N/A</v>
      </c>
      <c r="I119" s="607" t="e">
        <v>#N/A</v>
      </c>
      <c r="J119" s="607" t="e">
        <v>#N/A</v>
      </c>
      <c r="K119" s="609" t="e">
        <v>#N/A</v>
      </c>
      <c r="M119" s="429" t="e">
        <v>#N/A</v>
      </c>
      <c r="N119" s="303">
        <v>36.180169571742262</v>
      </c>
      <c r="O119" s="744" t="e">
        <v>#N/A</v>
      </c>
      <c r="Y119" s="602"/>
    </row>
    <row r="120" spans="1:25">
      <c r="A120" s="608">
        <v>38945</v>
      </c>
      <c r="B120" s="607">
        <v>45</v>
      </c>
      <c r="C120" s="607">
        <v>69.05876303582636</v>
      </c>
      <c r="D120" s="607" t="e">
        <v>#N/A</v>
      </c>
      <c r="E120" s="607" t="e">
        <v>#N/A</v>
      </c>
      <c r="F120" s="607" t="e">
        <v>#N/A</v>
      </c>
      <c r="G120" s="607" t="e">
        <v>#N/A</v>
      </c>
      <c r="H120" s="607" t="e">
        <v>#N/A</v>
      </c>
      <c r="I120" s="607" t="e">
        <v>#N/A</v>
      </c>
      <c r="J120" s="607" t="e">
        <v>#N/A</v>
      </c>
      <c r="K120" s="609" t="e">
        <v>#N/A</v>
      </c>
      <c r="M120" s="429">
        <v>69.05876303582636</v>
      </c>
      <c r="N120" s="303" t="e">
        <v>#N/A</v>
      </c>
      <c r="O120" s="744" t="e">
        <v>#N/A</v>
      </c>
      <c r="Y120" s="602"/>
    </row>
    <row r="121" spans="1:25">
      <c r="A121" s="608">
        <v>38953</v>
      </c>
      <c r="B121" s="607">
        <v>94.5</v>
      </c>
      <c r="C121" s="607" t="e">
        <v>#N/A</v>
      </c>
      <c r="D121" s="607" t="e">
        <v>#N/A</v>
      </c>
      <c r="E121" s="607" t="e">
        <v>#N/A</v>
      </c>
      <c r="F121" s="607">
        <v>28.83709590763138</v>
      </c>
      <c r="G121" s="607" t="e">
        <v>#N/A</v>
      </c>
      <c r="H121" s="607" t="e">
        <v>#N/A</v>
      </c>
      <c r="I121" s="607" t="e">
        <v>#N/A</v>
      </c>
      <c r="J121" s="607" t="e">
        <v>#N/A</v>
      </c>
      <c r="K121" s="609" t="e">
        <v>#N/A</v>
      </c>
      <c r="M121" s="429" t="e">
        <v>#N/A</v>
      </c>
      <c r="N121" s="303">
        <v>28.83709590763138</v>
      </c>
      <c r="O121" s="744" t="e">
        <v>#N/A</v>
      </c>
      <c r="Y121" s="602"/>
    </row>
    <row r="122" spans="1:25">
      <c r="A122" s="608">
        <v>38960</v>
      </c>
      <c r="B122" s="607">
        <v>50</v>
      </c>
      <c r="C122" s="607" t="e">
        <v>#N/A</v>
      </c>
      <c r="D122" s="607" t="e">
        <v>#N/A</v>
      </c>
      <c r="E122" s="607">
        <v>47.24857985810754</v>
      </c>
      <c r="F122" s="607" t="e">
        <v>#N/A</v>
      </c>
      <c r="G122" s="607" t="e">
        <v>#N/A</v>
      </c>
      <c r="H122" s="607" t="e">
        <v>#N/A</v>
      </c>
      <c r="I122" s="607" t="e">
        <v>#N/A</v>
      </c>
      <c r="J122" s="607" t="e">
        <v>#N/A</v>
      </c>
      <c r="K122" s="609" t="e">
        <v>#N/A</v>
      </c>
      <c r="M122" s="429" t="e">
        <v>#N/A</v>
      </c>
      <c r="N122" s="303">
        <v>47.24857985810754</v>
      </c>
      <c r="O122" s="744" t="e">
        <v>#N/A</v>
      </c>
      <c r="Y122" s="602"/>
    </row>
    <row r="123" spans="1:25">
      <c r="A123" s="608">
        <v>38961</v>
      </c>
      <c r="B123" s="607">
        <v>100.5</v>
      </c>
      <c r="C123" s="607" t="e">
        <v>#N/A</v>
      </c>
      <c r="D123" s="607" t="e">
        <v>#N/A</v>
      </c>
      <c r="E123" s="607">
        <v>56.439131790111183</v>
      </c>
      <c r="F123" s="607" t="e">
        <v>#N/A</v>
      </c>
      <c r="G123" s="607" t="e">
        <v>#N/A</v>
      </c>
      <c r="H123" s="607" t="e">
        <v>#N/A</v>
      </c>
      <c r="I123" s="607" t="e">
        <v>#N/A</v>
      </c>
      <c r="J123" s="607" t="e">
        <v>#N/A</v>
      </c>
      <c r="K123" s="609" t="e">
        <v>#N/A</v>
      </c>
      <c r="M123" s="429" t="e">
        <v>#N/A</v>
      </c>
      <c r="N123" s="303">
        <v>56.439131790111183</v>
      </c>
      <c r="O123" s="744" t="e">
        <v>#N/A</v>
      </c>
      <c r="Y123" s="602"/>
    </row>
    <row r="124" spans="1:25">
      <c r="A124" s="608">
        <v>38972</v>
      </c>
      <c r="B124" s="607">
        <v>26</v>
      </c>
      <c r="C124" s="607" t="e">
        <v>#N/A</v>
      </c>
      <c r="D124" s="607" t="e">
        <v>#N/A</v>
      </c>
      <c r="E124" s="607" t="e">
        <v>#N/A</v>
      </c>
      <c r="F124" s="607" t="e">
        <v>#N/A</v>
      </c>
      <c r="G124" s="607" t="e">
        <v>#N/A</v>
      </c>
      <c r="H124" s="607">
        <v>63.999999999999964</v>
      </c>
      <c r="I124" s="607" t="e">
        <v>#N/A</v>
      </c>
      <c r="J124" s="607" t="e">
        <v>#N/A</v>
      </c>
      <c r="K124" s="609" t="e">
        <v>#N/A</v>
      </c>
      <c r="M124" s="429" t="e">
        <v>#N/A</v>
      </c>
      <c r="N124" s="303" t="e">
        <v>#N/A</v>
      </c>
      <c r="O124" s="744">
        <v>63.999999999999964</v>
      </c>
      <c r="Y124" s="602"/>
    </row>
    <row r="125" spans="1:25">
      <c r="A125" s="608">
        <v>38987</v>
      </c>
      <c r="B125" s="607">
        <v>50.4</v>
      </c>
      <c r="C125" s="607" t="e">
        <v>#N/A</v>
      </c>
      <c r="D125" s="607" t="e">
        <v>#N/A</v>
      </c>
      <c r="E125" s="607" t="e">
        <v>#N/A</v>
      </c>
      <c r="F125" s="607" t="e">
        <v>#N/A</v>
      </c>
      <c r="G125" s="607" t="e">
        <v>#N/A</v>
      </c>
      <c r="H125" s="607" t="e">
        <v>#N/A</v>
      </c>
      <c r="I125" s="607" t="e">
        <v>#N/A</v>
      </c>
      <c r="J125" s="607" t="e">
        <v>#N/A</v>
      </c>
      <c r="K125" s="609">
        <v>44.999999999999979</v>
      </c>
      <c r="M125" s="429" t="e">
        <v>#N/A</v>
      </c>
      <c r="N125" s="303" t="e">
        <v>#N/A</v>
      </c>
      <c r="O125" s="744">
        <v>44.999999999999979</v>
      </c>
      <c r="Y125" s="602"/>
    </row>
    <row r="126" spans="1:25">
      <c r="A126" s="608">
        <v>38991</v>
      </c>
      <c r="B126" s="607">
        <v>21</v>
      </c>
      <c r="C126" s="607" t="e">
        <v>#N/A</v>
      </c>
      <c r="D126" s="607" t="e">
        <v>#N/A</v>
      </c>
      <c r="E126" s="607">
        <v>30.999999999999989</v>
      </c>
      <c r="F126" s="607" t="e">
        <v>#N/A</v>
      </c>
      <c r="G126" s="607" t="e">
        <v>#N/A</v>
      </c>
      <c r="H126" s="607" t="e">
        <v>#N/A</v>
      </c>
      <c r="I126" s="607" t="e">
        <v>#N/A</v>
      </c>
      <c r="J126" s="607" t="e">
        <v>#N/A</v>
      </c>
      <c r="K126" s="609" t="e">
        <v>#N/A</v>
      </c>
      <c r="M126" s="429" t="e">
        <v>#N/A</v>
      </c>
      <c r="N126" s="303">
        <v>30.999999999999989</v>
      </c>
      <c r="O126" s="744" t="e">
        <v>#N/A</v>
      </c>
      <c r="Y126" s="602"/>
    </row>
    <row r="127" spans="1:25">
      <c r="A127" s="608">
        <v>38991</v>
      </c>
      <c r="B127" s="607">
        <v>14.7</v>
      </c>
      <c r="C127" s="607" t="e">
        <v>#N/A</v>
      </c>
      <c r="D127" s="607" t="e">
        <v>#N/A</v>
      </c>
      <c r="E127" s="607">
        <v>32.999999999999993</v>
      </c>
      <c r="F127" s="607" t="e">
        <v>#N/A</v>
      </c>
      <c r="G127" s="607" t="e">
        <v>#N/A</v>
      </c>
      <c r="H127" s="607" t="e">
        <v>#N/A</v>
      </c>
      <c r="I127" s="607" t="e">
        <v>#N/A</v>
      </c>
      <c r="J127" s="607" t="e">
        <v>#N/A</v>
      </c>
      <c r="K127" s="609" t="e">
        <v>#N/A</v>
      </c>
      <c r="M127" s="429" t="e">
        <v>#N/A</v>
      </c>
      <c r="N127" s="303">
        <v>32.999999999999993</v>
      </c>
      <c r="O127" s="744" t="e">
        <v>#N/A</v>
      </c>
      <c r="Y127" s="602"/>
    </row>
    <row r="128" spans="1:25">
      <c r="A128" s="608">
        <v>39016</v>
      </c>
      <c r="B128" s="607">
        <v>79.8</v>
      </c>
      <c r="C128" s="607" t="e">
        <v>#N/A</v>
      </c>
      <c r="D128" s="607">
        <v>63.77821271875878</v>
      </c>
      <c r="E128" s="607" t="e">
        <v>#N/A</v>
      </c>
      <c r="F128" s="607" t="e">
        <v>#N/A</v>
      </c>
      <c r="G128" s="607" t="e">
        <v>#N/A</v>
      </c>
      <c r="H128" s="607" t="e">
        <v>#N/A</v>
      </c>
      <c r="I128" s="607" t="e">
        <v>#N/A</v>
      </c>
      <c r="J128" s="607" t="e">
        <v>#N/A</v>
      </c>
      <c r="K128" s="609" t="e">
        <v>#N/A</v>
      </c>
      <c r="M128" s="429">
        <v>63.77821271875878</v>
      </c>
      <c r="N128" s="303" t="e">
        <v>#N/A</v>
      </c>
      <c r="O128" s="744" t="e">
        <v>#N/A</v>
      </c>
      <c r="Y128" s="602"/>
    </row>
    <row r="129" spans="1:25">
      <c r="A129" s="608">
        <v>39017</v>
      </c>
      <c r="B129" s="607">
        <v>100.65</v>
      </c>
      <c r="C129" s="607" t="e">
        <v>#N/A</v>
      </c>
      <c r="D129" s="607" t="e">
        <v>#N/A</v>
      </c>
      <c r="E129" s="607">
        <v>44.999999999999979</v>
      </c>
      <c r="F129" s="607" t="e">
        <v>#N/A</v>
      </c>
      <c r="G129" s="607" t="e">
        <v>#N/A</v>
      </c>
      <c r="H129" s="607" t="e">
        <v>#N/A</v>
      </c>
      <c r="I129" s="607" t="e">
        <v>#N/A</v>
      </c>
      <c r="J129" s="607" t="e">
        <v>#N/A</v>
      </c>
      <c r="K129" s="609" t="e">
        <v>#N/A</v>
      </c>
      <c r="M129" s="429" t="e">
        <v>#N/A</v>
      </c>
      <c r="N129" s="303">
        <v>44.999999999999979</v>
      </c>
      <c r="O129" s="744" t="e">
        <v>#N/A</v>
      </c>
      <c r="Y129" s="602"/>
    </row>
    <row r="130" spans="1:25">
      <c r="A130" s="608">
        <v>39031</v>
      </c>
      <c r="B130" s="607">
        <v>6</v>
      </c>
      <c r="C130" s="607">
        <v>72.601505795300668</v>
      </c>
      <c r="D130" s="607" t="e">
        <v>#N/A</v>
      </c>
      <c r="E130" s="607" t="e">
        <v>#N/A</v>
      </c>
      <c r="F130" s="607" t="e">
        <v>#N/A</v>
      </c>
      <c r="G130" s="607" t="e">
        <v>#N/A</v>
      </c>
      <c r="H130" s="607" t="e">
        <v>#N/A</v>
      </c>
      <c r="I130" s="607" t="e">
        <v>#N/A</v>
      </c>
      <c r="J130" s="607" t="e">
        <v>#N/A</v>
      </c>
      <c r="K130" s="609" t="e">
        <v>#N/A</v>
      </c>
      <c r="M130" s="429">
        <v>72.601505795300668</v>
      </c>
      <c r="N130" s="303" t="e">
        <v>#N/A</v>
      </c>
      <c r="O130" s="744" t="e">
        <v>#N/A</v>
      </c>
      <c r="Y130" s="602"/>
    </row>
    <row r="131" spans="1:25">
      <c r="A131" s="608">
        <v>39043</v>
      </c>
      <c r="B131" s="607">
        <v>29.4</v>
      </c>
      <c r="C131" s="607" t="e">
        <v>#N/A</v>
      </c>
      <c r="D131" s="607">
        <v>46.967829496277595</v>
      </c>
      <c r="E131" s="607" t="e">
        <v>#N/A</v>
      </c>
      <c r="F131" s="607" t="e">
        <v>#N/A</v>
      </c>
      <c r="G131" s="607" t="e">
        <v>#N/A</v>
      </c>
      <c r="H131" s="607" t="e">
        <v>#N/A</v>
      </c>
      <c r="I131" s="607" t="e">
        <v>#N/A</v>
      </c>
      <c r="J131" s="607" t="e">
        <v>#N/A</v>
      </c>
      <c r="K131" s="609" t="e">
        <v>#N/A</v>
      </c>
      <c r="M131" s="429">
        <v>46.967829496277595</v>
      </c>
      <c r="N131" s="303" t="e">
        <v>#N/A</v>
      </c>
      <c r="O131" s="744" t="e">
        <v>#N/A</v>
      </c>
      <c r="Y131" s="602"/>
    </row>
    <row r="132" spans="1:25">
      <c r="A132" s="608">
        <v>39052</v>
      </c>
      <c r="B132" s="607">
        <v>5</v>
      </c>
      <c r="C132" s="607" t="e">
        <v>#N/A</v>
      </c>
      <c r="D132" s="607" t="e">
        <v>#N/A</v>
      </c>
      <c r="E132" s="607" t="e">
        <v>#N/A</v>
      </c>
      <c r="F132" s="607" t="e">
        <v>#N/A</v>
      </c>
      <c r="G132" s="607" t="e">
        <v>#N/A</v>
      </c>
      <c r="H132" s="607" t="e">
        <v>#N/A</v>
      </c>
      <c r="I132" s="607" t="e">
        <v>#N/A</v>
      </c>
      <c r="J132" s="607" t="e">
        <v>#N/A</v>
      </c>
      <c r="K132" s="609">
        <v>53.999999999999972</v>
      </c>
      <c r="M132" s="429" t="e">
        <v>#N/A</v>
      </c>
      <c r="N132" s="303" t="e">
        <v>#N/A</v>
      </c>
      <c r="O132" s="744">
        <v>53.999999999999972</v>
      </c>
      <c r="Y132" s="602"/>
    </row>
    <row r="133" spans="1:25">
      <c r="A133" s="608">
        <v>39062</v>
      </c>
      <c r="B133" s="607">
        <v>29.4</v>
      </c>
      <c r="C133" s="607" t="e">
        <v>#N/A</v>
      </c>
      <c r="D133" s="607" t="e">
        <v>#N/A</v>
      </c>
      <c r="E133" s="607" t="e">
        <v>#N/A</v>
      </c>
      <c r="F133" s="607" t="e">
        <v>#N/A</v>
      </c>
      <c r="G133" s="607" t="e">
        <v>#N/A</v>
      </c>
      <c r="H133" s="607">
        <v>63.999999999999972</v>
      </c>
      <c r="I133" s="607" t="e">
        <v>#N/A</v>
      </c>
      <c r="J133" s="607" t="e">
        <v>#N/A</v>
      </c>
      <c r="K133" s="609" t="e">
        <v>#N/A</v>
      </c>
      <c r="M133" s="429" t="e">
        <v>#N/A</v>
      </c>
      <c r="N133" s="303" t="e">
        <v>#N/A</v>
      </c>
      <c r="O133" s="744">
        <v>63.999999999999972</v>
      </c>
      <c r="Y133" s="602"/>
    </row>
    <row r="134" spans="1:25">
      <c r="A134" s="608">
        <v>39066</v>
      </c>
      <c r="B134" s="607">
        <v>100.65</v>
      </c>
      <c r="C134" s="607" t="e">
        <v>#N/A</v>
      </c>
      <c r="D134" s="607">
        <v>61.274215433782175</v>
      </c>
      <c r="E134" s="607" t="e">
        <v>#N/A</v>
      </c>
      <c r="F134" s="607" t="e">
        <v>#N/A</v>
      </c>
      <c r="G134" s="607" t="e">
        <v>#N/A</v>
      </c>
      <c r="H134" s="607" t="e">
        <v>#N/A</v>
      </c>
      <c r="I134" s="607" t="e">
        <v>#N/A</v>
      </c>
      <c r="J134" s="607" t="e">
        <v>#N/A</v>
      </c>
      <c r="K134" s="609" t="e">
        <v>#N/A</v>
      </c>
      <c r="M134" s="429">
        <v>61.274215433782175</v>
      </c>
      <c r="N134" s="303" t="e">
        <v>#N/A</v>
      </c>
      <c r="O134" s="744" t="e">
        <v>#N/A</v>
      </c>
      <c r="Y134" s="602"/>
    </row>
    <row r="135" spans="1:25">
      <c r="A135" s="608">
        <v>39071</v>
      </c>
      <c r="B135" s="607">
        <v>21</v>
      </c>
      <c r="C135" s="607" t="e">
        <v>#N/A</v>
      </c>
      <c r="D135" s="607">
        <v>65.366526090551815</v>
      </c>
      <c r="E135" s="607" t="e">
        <v>#N/A</v>
      </c>
      <c r="F135" s="607" t="e">
        <v>#N/A</v>
      </c>
      <c r="G135" s="607" t="e">
        <v>#N/A</v>
      </c>
      <c r="H135" s="607" t="e">
        <v>#N/A</v>
      </c>
      <c r="I135" s="607" t="e">
        <v>#N/A</v>
      </c>
      <c r="J135" s="607" t="e">
        <v>#N/A</v>
      </c>
      <c r="K135" s="609" t="e">
        <v>#N/A</v>
      </c>
      <c r="M135" s="429">
        <v>65.366526090551815</v>
      </c>
      <c r="N135" s="303" t="e">
        <v>#N/A</v>
      </c>
      <c r="O135" s="744" t="e">
        <v>#N/A</v>
      </c>
      <c r="Y135" s="602"/>
    </row>
    <row r="136" spans="1:25">
      <c r="A136" s="608">
        <v>39071</v>
      </c>
      <c r="B136" s="607">
        <v>21</v>
      </c>
      <c r="C136" s="607" t="e">
        <v>#N/A</v>
      </c>
      <c r="D136" s="607">
        <v>65.36668686874944</v>
      </c>
      <c r="E136" s="607" t="e">
        <v>#N/A</v>
      </c>
      <c r="F136" s="607" t="e">
        <v>#N/A</v>
      </c>
      <c r="G136" s="607" t="e">
        <v>#N/A</v>
      </c>
      <c r="H136" s="607" t="e">
        <v>#N/A</v>
      </c>
      <c r="I136" s="607" t="e">
        <v>#N/A</v>
      </c>
      <c r="J136" s="607" t="e">
        <v>#N/A</v>
      </c>
      <c r="K136" s="609" t="e">
        <v>#N/A</v>
      </c>
      <c r="M136" s="429">
        <v>65.36668686874944</v>
      </c>
      <c r="N136" s="303" t="e">
        <v>#N/A</v>
      </c>
      <c r="O136" s="744" t="e">
        <v>#N/A</v>
      </c>
      <c r="Y136" s="602"/>
    </row>
    <row r="137" spans="1:25">
      <c r="A137" s="608">
        <v>39079</v>
      </c>
      <c r="B137" s="607">
        <v>48</v>
      </c>
      <c r="C137" s="607" t="e">
        <v>#N/A</v>
      </c>
      <c r="D137" s="607" t="e">
        <v>#N/A</v>
      </c>
      <c r="E137" s="607">
        <v>40.999999999999986</v>
      </c>
      <c r="F137" s="607" t="e">
        <v>#N/A</v>
      </c>
      <c r="G137" s="607" t="e">
        <v>#N/A</v>
      </c>
      <c r="H137" s="607" t="e">
        <v>#N/A</v>
      </c>
      <c r="I137" s="607" t="e">
        <v>#N/A</v>
      </c>
      <c r="J137" s="607" t="e">
        <v>#N/A</v>
      </c>
      <c r="K137" s="609" t="e">
        <v>#N/A</v>
      </c>
      <c r="M137" s="429" t="e">
        <v>#N/A</v>
      </c>
      <c r="N137" s="303">
        <v>40.999999999999986</v>
      </c>
      <c r="O137" s="744" t="e">
        <v>#N/A</v>
      </c>
      <c r="Y137" s="602"/>
    </row>
    <row r="138" spans="1:25">
      <c r="A138" s="608">
        <v>39083</v>
      </c>
      <c r="B138" s="607">
        <v>59.8</v>
      </c>
      <c r="C138" s="607" t="e">
        <v>#N/A</v>
      </c>
      <c r="D138" s="607" t="e">
        <v>#N/A</v>
      </c>
      <c r="E138" s="607" t="e">
        <v>#N/A</v>
      </c>
      <c r="F138" s="607" t="e">
        <v>#N/A</v>
      </c>
      <c r="G138" s="607">
        <v>41.21999999999997</v>
      </c>
      <c r="H138" s="607" t="e">
        <v>#N/A</v>
      </c>
      <c r="I138" s="607" t="e">
        <v>#N/A</v>
      </c>
      <c r="J138" s="607" t="e">
        <v>#N/A</v>
      </c>
      <c r="K138" s="609" t="e">
        <v>#N/A</v>
      </c>
      <c r="M138" s="429" t="e">
        <v>#N/A</v>
      </c>
      <c r="N138" s="303">
        <v>41.21999999999997</v>
      </c>
      <c r="O138" s="744" t="e">
        <v>#N/A</v>
      </c>
      <c r="Y138" s="602"/>
    </row>
    <row r="139" spans="1:25">
      <c r="A139" s="608">
        <v>39129</v>
      </c>
      <c r="B139" s="607">
        <v>52.8</v>
      </c>
      <c r="C139" s="607" t="e">
        <v>#N/A</v>
      </c>
      <c r="D139" s="607" t="e">
        <v>#N/A</v>
      </c>
      <c r="E139" s="607">
        <v>63.726937315977807</v>
      </c>
      <c r="F139" s="607" t="e">
        <v>#N/A</v>
      </c>
      <c r="G139" s="607" t="e">
        <v>#N/A</v>
      </c>
      <c r="H139" s="607" t="e">
        <v>#N/A</v>
      </c>
      <c r="I139" s="607" t="e">
        <v>#N/A</v>
      </c>
      <c r="J139" s="607" t="e">
        <v>#N/A</v>
      </c>
      <c r="K139" s="609" t="e">
        <v>#N/A</v>
      </c>
      <c r="M139" s="429" t="e">
        <v>#N/A</v>
      </c>
      <c r="N139" s="303">
        <v>63.726937315977807</v>
      </c>
      <c r="O139" s="744" t="e">
        <v>#N/A</v>
      </c>
      <c r="Y139" s="602"/>
    </row>
    <row r="140" spans="1:25">
      <c r="A140" s="608">
        <v>39133</v>
      </c>
      <c r="B140" s="607">
        <v>57.5</v>
      </c>
      <c r="C140" s="607" t="e">
        <v>#N/A</v>
      </c>
      <c r="D140" s="607" t="e">
        <v>#N/A</v>
      </c>
      <c r="E140" s="607">
        <v>74.957163091601501</v>
      </c>
      <c r="F140" s="607" t="e">
        <v>#N/A</v>
      </c>
      <c r="G140" s="607" t="e">
        <v>#N/A</v>
      </c>
      <c r="H140" s="607" t="e">
        <v>#N/A</v>
      </c>
      <c r="I140" s="607" t="e">
        <v>#N/A</v>
      </c>
      <c r="J140" s="607" t="e">
        <v>#N/A</v>
      </c>
      <c r="K140" s="609" t="e">
        <v>#N/A</v>
      </c>
      <c r="M140" s="429" t="e">
        <v>#N/A</v>
      </c>
      <c r="N140" s="303">
        <v>74.957163091601501</v>
      </c>
      <c r="O140" s="744" t="e">
        <v>#N/A</v>
      </c>
      <c r="Y140" s="602"/>
    </row>
    <row r="141" spans="1:25">
      <c r="A141" s="608">
        <v>39135</v>
      </c>
      <c r="B141" s="607">
        <v>51</v>
      </c>
      <c r="C141" s="607" t="e">
        <v>#N/A</v>
      </c>
      <c r="D141" s="607" t="e">
        <v>#N/A</v>
      </c>
      <c r="E141" s="607" t="e">
        <v>#N/A</v>
      </c>
      <c r="F141" s="607">
        <v>48.850506418142793</v>
      </c>
      <c r="G141" s="607" t="e">
        <v>#N/A</v>
      </c>
      <c r="H141" s="607" t="e">
        <v>#N/A</v>
      </c>
      <c r="I141" s="607" t="e">
        <v>#N/A</v>
      </c>
      <c r="J141" s="607" t="e">
        <v>#N/A</v>
      </c>
      <c r="K141" s="609" t="e">
        <v>#N/A</v>
      </c>
      <c r="M141" s="429" t="e">
        <v>#N/A</v>
      </c>
      <c r="N141" s="303">
        <v>48.850506418142793</v>
      </c>
      <c r="O141" s="744" t="e">
        <v>#N/A</v>
      </c>
      <c r="Y141" s="602"/>
    </row>
    <row r="142" spans="1:25">
      <c r="A142" s="608">
        <v>39136</v>
      </c>
      <c r="B142" s="607">
        <v>50.4</v>
      </c>
      <c r="C142" s="607" t="e">
        <v>#N/A</v>
      </c>
      <c r="D142" s="607" t="e">
        <v>#N/A</v>
      </c>
      <c r="E142" s="607" t="e">
        <v>#N/A</v>
      </c>
      <c r="F142" s="607">
        <v>42.399999999999977</v>
      </c>
      <c r="G142" s="607" t="e">
        <v>#N/A</v>
      </c>
      <c r="H142" s="607" t="e">
        <v>#N/A</v>
      </c>
      <c r="I142" s="607" t="e">
        <v>#N/A</v>
      </c>
      <c r="J142" s="607" t="e">
        <v>#N/A</v>
      </c>
      <c r="K142" s="609" t="e">
        <v>#N/A</v>
      </c>
      <c r="M142" s="429" t="e">
        <v>#N/A</v>
      </c>
      <c r="N142" s="303">
        <v>42.399999999999977</v>
      </c>
      <c r="O142" s="744" t="e">
        <v>#N/A</v>
      </c>
      <c r="Y142" s="602"/>
    </row>
    <row r="143" spans="1:25">
      <c r="A143" s="608">
        <v>39141</v>
      </c>
      <c r="B143" s="607">
        <v>25.2</v>
      </c>
      <c r="C143" s="607" t="e">
        <v>#N/A</v>
      </c>
      <c r="D143" s="607" t="e">
        <v>#N/A</v>
      </c>
      <c r="E143" s="607" t="e">
        <v>#N/A</v>
      </c>
      <c r="F143" s="607">
        <v>43.799999999999983</v>
      </c>
      <c r="G143" s="607" t="e">
        <v>#N/A</v>
      </c>
      <c r="H143" s="607" t="e">
        <v>#N/A</v>
      </c>
      <c r="I143" s="607" t="e">
        <v>#N/A</v>
      </c>
      <c r="J143" s="607" t="e">
        <v>#N/A</v>
      </c>
      <c r="K143" s="609" t="e">
        <v>#N/A</v>
      </c>
      <c r="M143" s="429" t="e">
        <v>#N/A</v>
      </c>
      <c r="N143" s="303">
        <v>43.799999999999983</v>
      </c>
      <c r="O143" s="744" t="e">
        <v>#N/A</v>
      </c>
      <c r="Y143" s="602"/>
    </row>
    <row r="144" spans="1:25">
      <c r="A144" s="608">
        <v>39195</v>
      </c>
      <c r="B144" s="607">
        <v>30</v>
      </c>
      <c r="C144" s="607" t="e">
        <v>#N/A</v>
      </c>
      <c r="D144" s="607" t="e">
        <v>#N/A</v>
      </c>
      <c r="E144" s="607">
        <v>58.960925096402818</v>
      </c>
      <c r="F144" s="607" t="e">
        <v>#N/A</v>
      </c>
      <c r="G144" s="607" t="e">
        <v>#N/A</v>
      </c>
      <c r="H144" s="607" t="e">
        <v>#N/A</v>
      </c>
      <c r="I144" s="607" t="e">
        <v>#N/A</v>
      </c>
      <c r="J144" s="607" t="e">
        <v>#N/A</v>
      </c>
      <c r="K144" s="609" t="e">
        <v>#N/A</v>
      </c>
      <c r="M144" s="429" t="e">
        <v>#N/A</v>
      </c>
      <c r="N144" s="303">
        <v>58.960925096402818</v>
      </c>
      <c r="O144" s="744" t="e">
        <v>#N/A</v>
      </c>
      <c r="Y144" s="602"/>
    </row>
    <row r="145" spans="1:25">
      <c r="A145" s="608">
        <v>39239</v>
      </c>
      <c r="B145" s="607">
        <v>20.46</v>
      </c>
      <c r="C145" s="607" t="e">
        <v>#N/A</v>
      </c>
      <c r="D145" s="607" t="e">
        <v>#N/A</v>
      </c>
      <c r="E145" s="607">
        <v>49.651138217016779</v>
      </c>
      <c r="F145" s="607" t="e">
        <v>#N/A</v>
      </c>
      <c r="G145" s="607" t="e">
        <v>#N/A</v>
      </c>
      <c r="H145" s="607" t="e">
        <v>#N/A</v>
      </c>
      <c r="I145" s="607" t="e">
        <v>#N/A</v>
      </c>
      <c r="J145" s="607" t="e">
        <v>#N/A</v>
      </c>
      <c r="K145" s="609" t="e">
        <v>#N/A</v>
      </c>
      <c r="M145" s="429" t="e">
        <v>#N/A</v>
      </c>
      <c r="N145" s="303">
        <v>49.651138217016779</v>
      </c>
      <c r="O145" s="744" t="e">
        <v>#N/A</v>
      </c>
      <c r="Y145" s="602"/>
    </row>
    <row r="146" spans="1:25">
      <c r="A146" s="608">
        <v>39252</v>
      </c>
      <c r="B146" s="607">
        <v>105</v>
      </c>
      <c r="C146" s="607" t="e">
        <v>#N/A</v>
      </c>
      <c r="D146" s="607" t="e">
        <v>#N/A</v>
      </c>
      <c r="E146" s="607" t="e">
        <v>#N/A</v>
      </c>
      <c r="F146" s="607">
        <v>38.999999999999979</v>
      </c>
      <c r="G146" s="607" t="e">
        <v>#N/A</v>
      </c>
      <c r="H146" s="607" t="e">
        <v>#N/A</v>
      </c>
      <c r="I146" s="607" t="e">
        <v>#N/A</v>
      </c>
      <c r="J146" s="607" t="e">
        <v>#N/A</v>
      </c>
      <c r="K146" s="609" t="e">
        <v>#N/A</v>
      </c>
      <c r="M146" s="429" t="e">
        <v>#N/A</v>
      </c>
      <c r="N146" s="303">
        <v>38.999999999999979</v>
      </c>
      <c r="O146" s="744" t="e">
        <v>#N/A</v>
      </c>
      <c r="Y146" s="602"/>
    </row>
    <row r="147" spans="1:25">
      <c r="A147" s="608">
        <v>39259</v>
      </c>
      <c r="B147" s="607">
        <v>99</v>
      </c>
      <c r="C147" s="607" t="e">
        <v>#N/A</v>
      </c>
      <c r="D147" s="607">
        <v>58.499999999999972</v>
      </c>
      <c r="E147" s="607" t="e">
        <v>#N/A</v>
      </c>
      <c r="F147" s="607" t="e">
        <v>#N/A</v>
      </c>
      <c r="G147" s="607" t="e">
        <v>#N/A</v>
      </c>
      <c r="H147" s="607" t="e">
        <v>#N/A</v>
      </c>
      <c r="I147" s="607" t="e">
        <v>#N/A</v>
      </c>
      <c r="J147" s="607" t="e">
        <v>#N/A</v>
      </c>
      <c r="K147" s="609" t="e">
        <v>#N/A</v>
      </c>
      <c r="M147" s="429">
        <v>58.499999999999972</v>
      </c>
      <c r="N147" s="303" t="e">
        <v>#N/A</v>
      </c>
      <c r="O147" s="744" t="e">
        <v>#N/A</v>
      </c>
      <c r="Y147" s="602"/>
    </row>
    <row r="148" spans="1:25">
      <c r="A148" s="608">
        <v>39265</v>
      </c>
      <c r="B148" s="607">
        <v>30</v>
      </c>
      <c r="C148" s="607" t="e">
        <v>#N/A</v>
      </c>
      <c r="D148" s="607" t="e">
        <v>#N/A</v>
      </c>
      <c r="E148" s="607">
        <v>60.212073937500186</v>
      </c>
      <c r="F148" s="607" t="e">
        <v>#N/A</v>
      </c>
      <c r="G148" s="607" t="e">
        <v>#N/A</v>
      </c>
      <c r="H148" s="607" t="e">
        <v>#N/A</v>
      </c>
      <c r="I148" s="607" t="e">
        <v>#N/A</v>
      </c>
      <c r="J148" s="607" t="e">
        <v>#N/A</v>
      </c>
      <c r="K148" s="609" t="e">
        <v>#N/A</v>
      </c>
      <c r="M148" s="429" t="e">
        <v>#N/A</v>
      </c>
      <c r="N148" s="303">
        <v>60.212073937500186</v>
      </c>
      <c r="O148" s="744" t="e">
        <v>#N/A</v>
      </c>
      <c r="Y148" s="602"/>
    </row>
    <row r="149" spans="1:25">
      <c r="A149" s="608">
        <v>39297</v>
      </c>
      <c r="B149" s="607">
        <v>100.43333333333334</v>
      </c>
      <c r="C149" s="607" t="e">
        <v>#N/A</v>
      </c>
      <c r="D149" s="607" t="e">
        <v>#N/A</v>
      </c>
      <c r="E149" s="607" t="e">
        <v>#N/A</v>
      </c>
      <c r="F149" s="607" t="e">
        <v>#N/A</v>
      </c>
      <c r="G149" s="607" t="e">
        <v>#N/A</v>
      </c>
      <c r="H149" s="607">
        <v>66.345748464592987</v>
      </c>
      <c r="I149" s="607" t="e">
        <v>#N/A</v>
      </c>
      <c r="J149" s="607" t="e">
        <v>#N/A</v>
      </c>
      <c r="K149" s="609" t="e">
        <v>#N/A</v>
      </c>
      <c r="M149" s="429" t="e">
        <v>#N/A</v>
      </c>
      <c r="N149" s="303" t="e">
        <v>#N/A</v>
      </c>
      <c r="O149" s="744">
        <v>66.345748464592987</v>
      </c>
      <c r="Y149" s="602"/>
    </row>
    <row r="150" spans="1:25">
      <c r="A150" s="608">
        <v>39311</v>
      </c>
      <c r="B150" s="607">
        <v>150</v>
      </c>
      <c r="C150" s="607">
        <v>86.899999999999935</v>
      </c>
      <c r="D150" s="607" t="e">
        <v>#N/A</v>
      </c>
      <c r="E150" s="607" t="e">
        <v>#N/A</v>
      </c>
      <c r="F150" s="607" t="e">
        <v>#N/A</v>
      </c>
      <c r="G150" s="607" t="e">
        <v>#N/A</v>
      </c>
      <c r="H150" s="607" t="e">
        <v>#N/A</v>
      </c>
      <c r="I150" s="607" t="e">
        <v>#N/A</v>
      </c>
      <c r="J150" s="607" t="e">
        <v>#N/A</v>
      </c>
      <c r="K150" s="609" t="e">
        <v>#N/A</v>
      </c>
      <c r="M150" s="429">
        <v>86.899999999999935</v>
      </c>
      <c r="N150" s="303" t="e">
        <v>#N/A</v>
      </c>
      <c r="O150" s="744" t="e">
        <v>#N/A</v>
      </c>
      <c r="Y150" s="602"/>
    </row>
    <row r="151" spans="1:25">
      <c r="A151" s="608">
        <v>39323</v>
      </c>
      <c r="B151" s="607">
        <v>99</v>
      </c>
      <c r="C151" s="607" t="e">
        <v>#N/A</v>
      </c>
      <c r="D151" s="607" t="e">
        <v>#N/A</v>
      </c>
      <c r="E151" s="607" t="e">
        <v>#N/A</v>
      </c>
      <c r="F151" s="607" t="e">
        <v>#N/A</v>
      </c>
      <c r="G151" s="607" t="e">
        <v>#N/A</v>
      </c>
      <c r="H151" s="607">
        <v>58.999999999999986</v>
      </c>
      <c r="I151" s="607" t="e">
        <v>#N/A</v>
      </c>
      <c r="J151" s="607" t="e">
        <v>#N/A</v>
      </c>
      <c r="K151" s="609" t="e">
        <v>#N/A</v>
      </c>
      <c r="M151" s="429" t="e">
        <v>#N/A</v>
      </c>
      <c r="N151" s="303" t="e">
        <v>#N/A</v>
      </c>
      <c r="O151" s="744">
        <v>58.999999999999986</v>
      </c>
      <c r="Y151" s="602"/>
    </row>
    <row r="152" spans="1:25">
      <c r="A152" s="608">
        <v>39342</v>
      </c>
      <c r="B152" s="607">
        <v>75</v>
      </c>
      <c r="C152" s="607" t="e">
        <v>#N/A</v>
      </c>
      <c r="D152" s="607" t="e">
        <v>#N/A</v>
      </c>
      <c r="E152" s="607" t="e">
        <v>#N/A</v>
      </c>
      <c r="F152" s="607" t="e">
        <v>#N/A</v>
      </c>
      <c r="G152" s="607" t="e">
        <v>#N/A</v>
      </c>
      <c r="H152" s="607">
        <v>59.238481042264674</v>
      </c>
      <c r="I152" s="607" t="e">
        <v>#N/A</v>
      </c>
      <c r="J152" s="607" t="e">
        <v>#N/A</v>
      </c>
      <c r="K152" s="609" t="e">
        <v>#N/A</v>
      </c>
      <c r="M152" s="429" t="e">
        <v>#N/A</v>
      </c>
      <c r="N152" s="303" t="e">
        <v>#N/A</v>
      </c>
      <c r="O152" s="744">
        <v>59.238481042264674</v>
      </c>
      <c r="Y152" s="602"/>
    </row>
    <row r="153" spans="1:25">
      <c r="A153" s="608">
        <v>39350</v>
      </c>
      <c r="B153" s="607">
        <v>96</v>
      </c>
      <c r="C153" s="607" t="e">
        <v>#N/A</v>
      </c>
      <c r="D153" s="607" t="e">
        <v>#N/A</v>
      </c>
      <c r="E153" s="607" t="e">
        <v>#N/A</v>
      </c>
      <c r="F153" s="607">
        <v>45.499999999999979</v>
      </c>
      <c r="G153" s="607" t="e">
        <v>#N/A</v>
      </c>
      <c r="H153" s="607" t="e">
        <v>#N/A</v>
      </c>
      <c r="I153" s="607" t="e">
        <v>#N/A</v>
      </c>
      <c r="J153" s="607" t="e">
        <v>#N/A</v>
      </c>
      <c r="K153" s="609" t="e">
        <v>#N/A</v>
      </c>
      <c r="M153" s="429" t="e">
        <v>#N/A</v>
      </c>
      <c r="N153" s="303">
        <v>45.499999999999979</v>
      </c>
      <c r="O153" s="744" t="e">
        <v>#N/A</v>
      </c>
      <c r="Y153" s="602"/>
    </row>
    <row r="154" spans="1:25">
      <c r="A154" s="608">
        <v>39350</v>
      </c>
      <c r="B154" s="607">
        <v>50</v>
      </c>
      <c r="C154" s="607" t="e">
        <v>#N/A</v>
      </c>
      <c r="D154" s="607" t="e">
        <v>#N/A</v>
      </c>
      <c r="E154" s="607" t="e">
        <v>#N/A</v>
      </c>
      <c r="F154" s="607">
        <v>40.449999999999974</v>
      </c>
      <c r="G154" s="607" t="e">
        <v>#N/A</v>
      </c>
      <c r="H154" s="607" t="e">
        <v>#N/A</v>
      </c>
      <c r="I154" s="607" t="e">
        <v>#N/A</v>
      </c>
      <c r="J154" s="607" t="e">
        <v>#N/A</v>
      </c>
      <c r="K154" s="609" t="e">
        <v>#N/A</v>
      </c>
      <c r="M154" s="429" t="e">
        <v>#N/A</v>
      </c>
      <c r="N154" s="303">
        <v>40.449999999999974</v>
      </c>
      <c r="O154" s="744" t="e">
        <v>#N/A</v>
      </c>
      <c r="Y154" s="602"/>
    </row>
    <row r="155" spans="1:25">
      <c r="A155" s="608">
        <v>39360</v>
      </c>
      <c r="B155" s="607">
        <v>50</v>
      </c>
      <c r="C155" s="607" t="e">
        <v>#N/A</v>
      </c>
      <c r="D155" s="607">
        <v>65.399999999999977</v>
      </c>
      <c r="E155" s="607" t="e">
        <v>#N/A</v>
      </c>
      <c r="F155" s="607" t="e">
        <v>#N/A</v>
      </c>
      <c r="G155" s="607" t="e">
        <v>#N/A</v>
      </c>
      <c r="H155" s="607" t="e">
        <v>#N/A</v>
      </c>
      <c r="I155" s="607" t="e">
        <v>#N/A</v>
      </c>
      <c r="J155" s="607" t="e">
        <v>#N/A</v>
      </c>
      <c r="K155" s="609" t="e">
        <v>#N/A</v>
      </c>
      <c r="M155" s="429">
        <v>65.399999999999977</v>
      </c>
      <c r="N155" s="303" t="e">
        <v>#N/A</v>
      </c>
      <c r="O155" s="744" t="e">
        <v>#N/A</v>
      </c>
      <c r="Y155" s="602"/>
    </row>
    <row r="156" spans="1:25">
      <c r="A156" s="608">
        <v>39370</v>
      </c>
      <c r="B156" s="607">
        <v>98.7</v>
      </c>
      <c r="C156" s="607" t="e">
        <v>#N/A</v>
      </c>
      <c r="D156" s="607">
        <v>67.299999999999955</v>
      </c>
      <c r="E156" s="607" t="e">
        <v>#N/A</v>
      </c>
      <c r="F156" s="607" t="e">
        <v>#N/A</v>
      </c>
      <c r="G156" s="607" t="e">
        <v>#N/A</v>
      </c>
      <c r="H156" s="607" t="e">
        <v>#N/A</v>
      </c>
      <c r="I156" s="607" t="e">
        <v>#N/A</v>
      </c>
      <c r="J156" s="607" t="e">
        <v>#N/A</v>
      </c>
      <c r="K156" s="609" t="e">
        <v>#N/A</v>
      </c>
      <c r="M156" s="429">
        <v>67.299999999999955</v>
      </c>
      <c r="N156" s="303" t="e">
        <v>#N/A</v>
      </c>
      <c r="O156" s="744" t="e">
        <v>#N/A</v>
      </c>
      <c r="Y156" s="602"/>
    </row>
    <row r="157" spans="1:25">
      <c r="A157" s="608">
        <v>39387</v>
      </c>
      <c r="B157" s="607">
        <v>24</v>
      </c>
      <c r="C157" s="607" t="e">
        <v>#N/A</v>
      </c>
      <c r="D157" s="607" t="e">
        <v>#N/A</v>
      </c>
      <c r="E157" s="607" t="e">
        <v>#N/A</v>
      </c>
      <c r="F157" s="607">
        <v>43.399999999999984</v>
      </c>
      <c r="G157" s="607" t="e">
        <v>#N/A</v>
      </c>
      <c r="H157" s="607" t="e">
        <v>#N/A</v>
      </c>
      <c r="I157" s="607" t="e">
        <v>#N/A</v>
      </c>
      <c r="J157" s="607" t="e">
        <v>#N/A</v>
      </c>
      <c r="K157" s="609" t="e">
        <v>#N/A</v>
      </c>
      <c r="M157" s="429" t="e">
        <v>#N/A</v>
      </c>
      <c r="N157" s="303">
        <v>43.399999999999984</v>
      </c>
      <c r="O157" s="744" t="e">
        <v>#N/A</v>
      </c>
      <c r="Y157" s="602"/>
    </row>
    <row r="158" spans="1:25">
      <c r="A158" s="608">
        <v>39387</v>
      </c>
      <c r="B158" s="607">
        <v>24</v>
      </c>
      <c r="C158" s="607" t="e">
        <v>#N/A</v>
      </c>
      <c r="D158" s="607" t="e">
        <v>#N/A</v>
      </c>
      <c r="E158" s="607" t="e">
        <v>#N/A</v>
      </c>
      <c r="F158" s="607">
        <v>43.399999999999984</v>
      </c>
      <c r="G158" s="607" t="e">
        <v>#N/A</v>
      </c>
      <c r="H158" s="607" t="e">
        <v>#N/A</v>
      </c>
      <c r="I158" s="607" t="e">
        <v>#N/A</v>
      </c>
      <c r="J158" s="607" t="e">
        <v>#N/A</v>
      </c>
      <c r="K158" s="609" t="e">
        <v>#N/A</v>
      </c>
      <c r="M158" s="429" t="e">
        <v>#N/A</v>
      </c>
      <c r="N158" s="303">
        <v>43.399999999999984</v>
      </c>
      <c r="O158" s="744" t="e">
        <v>#N/A</v>
      </c>
      <c r="Y158" s="602"/>
    </row>
    <row r="159" spans="1:25">
      <c r="A159" s="608">
        <v>39388</v>
      </c>
      <c r="B159" s="607">
        <v>50</v>
      </c>
      <c r="C159" s="607" t="e">
        <v>#N/A</v>
      </c>
      <c r="D159" s="607" t="e">
        <v>#N/A</v>
      </c>
      <c r="E159" s="607">
        <v>54.57460701370114</v>
      </c>
      <c r="F159" s="607" t="e">
        <v>#N/A</v>
      </c>
      <c r="G159" s="607" t="e">
        <v>#N/A</v>
      </c>
      <c r="H159" s="607" t="e">
        <v>#N/A</v>
      </c>
      <c r="I159" s="607" t="e">
        <v>#N/A</v>
      </c>
      <c r="J159" s="607" t="e">
        <v>#N/A</v>
      </c>
      <c r="K159" s="609" t="e">
        <v>#N/A</v>
      </c>
      <c r="M159" s="429" t="e">
        <v>#N/A</v>
      </c>
      <c r="N159" s="303">
        <v>54.57460701370114</v>
      </c>
      <c r="O159" s="744" t="e">
        <v>#N/A</v>
      </c>
      <c r="Y159" s="602"/>
    </row>
    <row r="160" spans="1:25">
      <c r="A160" s="608">
        <v>39419</v>
      </c>
      <c r="B160" s="607">
        <v>99</v>
      </c>
      <c r="C160" s="607" t="e">
        <v>#N/A</v>
      </c>
      <c r="D160" s="607" t="e">
        <v>#N/A</v>
      </c>
      <c r="E160" s="607">
        <v>48.249999999999986</v>
      </c>
      <c r="F160" s="607" t="e">
        <v>#N/A</v>
      </c>
      <c r="G160" s="607" t="e">
        <v>#N/A</v>
      </c>
      <c r="H160" s="607" t="e">
        <v>#N/A</v>
      </c>
      <c r="I160" s="607" t="e">
        <v>#N/A</v>
      </c>
      <c r="J160" s="607" t="e">
        <v>#N/A</v>
      </c>
      <c r="K160" s="609" t="e">
        <v>#N/A</v>
      </c>
      <c r="M160" s="429" t="e">
        <v>#N/A</v>
      </c>
      <c r="N160" s="303">
        <v>48.249999999999986</v>
      </c>
      <c r="O160" s="744" t="e">
        <v>#N/A</v>
      </c>
      <c r="Y160" s="602"/>
    </row>
    <row r="161" spans="1:25">
      <c r="A161" s="608">
        <v>39438</v>
      </c>
      <c r="B161" s="607">
        <v>165.6</v>
      </c>
      <c r="C161" s="607" t="e">
        <v>#N/A</v>
      </c>
      <c r="D161" s="607" t="e">
        <v>#N/A</v>
      </c>
      <c r="E161" s="607" t="e">
        <v>#N/A</v>
      </c>
      <c r="F161" s="607" t="e">
        <v>#N/A</v>
      </c>
      <c r="G161" s="607">
        <v>54.249999999999979</v>
      </c>
      <c r="H161" s="607" t="e">
        <v>#N/A</v>
      </c>
      <c r="I161" s="607" t="e">
        <v>#N/A</v>
      </c>
      <c r="J161" s="607" t="e">
        <v>#N/A</v>
      </c>
      <c r="K161" s="609" t="e">
        <v>#N/A</v>
      </c>
      <c r="M161" s="429" t="e">
        <v>#N/A</v>
      </c>
      <c r="N161" s="303">
        <v>54.249999999999979</v>
      </c>
      <c r="O161" s="744" t="e">
        <v>#N/A</v>
      </c>
      <c r="Y161" s="602"/>
    </row>
    <row r="162" spans="1:25">
      <c r="A162" s="608">
        <v>39447</v>
      </c>
      <c r="B162" s="607">
        <v>99</v>
      </c>
      <c r="C162" s="607" t="e">
        <v>#N/A</v>
      </c>
      <c r="D162" s="607" t="e">
        <v>#N/A</v>
      </c>
      <c r="E162" s="607">
        <v>39.219999999999963</v>
      </c>
      <c r="F162" s="607" t="e">
        <v>#N/A</v>
      </c>
      <c r="G162" s="607" t="e">
        <v>#N/A</v>
      </c>
      <c r="H162" s="607" t="e">
        <v>#N/A</v>
      </c>
      <c r="I162" s="607" t="e">
        <v>#N/A</v>
      </c>
      <c r="J162" s="607" t="e">
        <v>#N/A</v>
      </c>
      <c r="K162" s="609" t="e">
        <v>#N/A</v>
      </c>
      <c r="M162" s="429" t="e">
        <v>#N/A</v>
      </c>
      <c r="N162" s="303">
        <v>39.219999999999963</v>
      </c>
      <c r="O162" s="744" t="e">
        <v>#N/A</v>
      </c>
      <c r="Y162" s="602"/>
    </row>
    <row r="163" spans="1:25">
      <c r="A163" s="608">
        <v>39447</v>
      </c>
      <c r="B163" s="607">
        <v>19.5</v>
      </c>
      <c r="C163" s="607" t="e">
        <v>#N/A</v>
      </c>
      <c r="D163" s="607" t="e">
        <v>#N/A</v>
      </c>
      <c r="E163" s="607">
        <v>39.219999999999985</v>
      </c>
      <c r="F163" s="607" t="e">
        <v>#N/A</v>
      </c>
      <c r="G163" s="607" t="e">
        <v>#N/A</v>
      </c>
      <c r="H163" s="607" t="e">
        <v>#N/A</v>
      </c>
      <c r="I163" s="607" t="e">
        <v>#N/A</v>
      </c>
      <c r="J163" s="607" t="e">
        <v>#N/A</v>
      </c>
      <c r="K163" s="609" t="e">
        <v>#N/A</v>
      </c>
      <c r="M163" s="429" t="e">
        <v>#N/A</v>
      </c>
      <c r="N163" s="303">
        <v>39.219999999999985</v>
      </c>
      <c r="O163" s="744" t="e">
        <v>#N/A</v>
      </c>
      <c r="Y163" s="602"/>
    </row>
    <row r="164" spans="1:25">
      <c r="A164" s="608">
        <v>39449</v>
      </c>
      <c r="B164" s="607">
        <v>24</v>
      </c>
      <c r="C164" s="607" t="e">
        <v>#N/A</v>
      </c>
      <c r="D164" s="607" t="e">
        <v>#N/A</v>
      </c>
      <c r="E164" s="607" t="e">
        <v>#N/A</v>
      </c>
      <c r="F164" s="607" t="e">
        <v>#N/A</v>
      </c>
      <c r="G164" s="607" t="e">
        <v>#N/A</v>
      </c>
      <c r="H164" s="607" t="e">
        <v>#N/A</v>
      </c>
      <c r="I164" s="607" t="e">
        <v>#N/A</v>
      </c>
      <c r="J164" s="607">
        <v>52.499999999999986</v>
      </c>
      <c r="K164" s="609" t="e">
        <v>#N/A</v>
      </c>
      <c r="M164" s="429" t="e">
        <v>#N/A</v>
      </c>
      <c r="N164" s="303" t="e">
        <v>#N/A</v>
      </c>
      <c r="O164" s="744">
        <v>52.499999999999986</v>
      </c>
      <c r="Y164" s="602"/>
    </row>
    <row r="165" spans="1:25">
      <c r="A165" s="608">
        <v>39463</v>
      </c>
      <c r="B165" s="607">
        <v>200.86666666666667</v>
      </c>
      <c r="C165" s="607" t="e">
        <v>#N/A</v>
      </c>
      <c r="D165" s="607" t="e">
        <v>#N/A</v>
      </c>
      <c r="E165" s="607" t="e">
        <v>#N/A</v>
      </c>
      <c r="F165" s="607" t="e">
        <v>#N/A</v>
      </c>
      <c r="G165" s="607" t="e">
        <v>#N/A</v>
      </c>
      <c r="H165" s="607">
        <v>72.82912917587656</v>
      </c>
      <c r="I165" s="607" t="e">
        <v>#N/A</v>
      </c>
      <c r="J165" s="607" t="e">
        <v>#N/A</v>
      </c>
      <c r="K165" s="609" t="e">
        <v>#N/A</v>
      </c>
      <c r="M165" s="429" t="e">
        <v>#N/A</v>
      </c>
      <c r="N165" s="303" t="e">
        <v>#N/A</v>
      </c>
      <c r="O165" s="744">
        <v>72.82912917587656</v>
      </c>
      <c r="Y165" s="602"/>
    </row>
    <row r="166" spans="1:25">
      <c r="A166" s="608">
        <v>39505</v>
      </c>
      <c r="B166" s="607">
        <v>81</v>
      </c>
      <c r="C166" s="607" t="e">
        <v>#N/A</v>
      </c>
      <c r="D166" s="607" t="e">
        <v>#N/A</v>
      </c>
      <c r="E166" s="607" t="e">
        <v>#N/A</v>
      </c>
      <c r="F166" s="607">
        <v>56.089925736649761</v>
      </c>
      <c r="G166" s="607" t="e">
        <v>#N/A</v>
      </c>
      <c r="H166" s="607" t="e">
        <v>#N/A</v>
      </c>
      <c r="I166" s="607" t="e">
        <v>#N/A</v>
      </c>
      <c r="J166" s="607" t="e">
        <v>#N/A</v>
      </c>
      <c r="K166" s="609" t="e">
        <v>#N/A</v>
      </c>
      <c r="M166" s="429" t="e">
        <v>#N/A</v>
      </c>
      <c r="N166" s="303">
        <v>56.089925736649761</v>
      </c>
      <c r="O166" s="744" t="e">
        <v>#N/A</v>
      </c>
      <c r="Y166" s="602"/>
    </row>
    <row r="167" spans="1:25">
      <c r="A167" s="608">
        <v>39506</v>
      </c>
      <c r="B167" s="607">
        <v>100</v>
      </c>
      <c r="C167" s="607" t="e">
        <v>#N/A</v>
      </c>
      <c r="D167" s="607">
        <v>61.71624040234726</v>
      </c>
      <c r="E167" s="607" t="e">
        <v>#N/A</v>
      </c>
      <c r="F167" s="607" t="e">
        <v>#N/A</v>
      </c>
      <c r="G167" s="607" t="e">
        <v>#N/A</v>
      </c>
      <c r="H167" s="607" t="e">
        <v>#N/A</v>
      </c>
      <c r="I167" s="607" t="e">
        <v>#N/A</v>
      </c>
      <c r="J167" s="607" t="e">
        <v>#N/A</v>
      </c>
      <c r="K167" s="609" t="e">
        <v>#N/A</v>
      </c>
      <c r="M167" s="429">
        <v>61.71624040234726</v>
      </c>
      <c r="N167" s="303" t="e">
        <v>#N/A</v>
      </c>
      <c r="O167" s="744" t="e">
        <v>#N/A</v>
      </c>
      <c r="Y167" s="602"/>
    </row>
    <row r="168" spans="1:25">
      <c r="A168" s="608">
        <v>39532</v>
      </c>
      <c r="B168" s="607">
        <v>106</v>
      </c>
      <c r="C168" s="607" t="e">
        <v>#N/A</v>
      </c>
      <c r="D168" s="607" t="e">
        <v>#N/A</v>
      </c>
      <c r="E168" s="607">
        <v>78.470303545304816</v>
      </c>
      <c r="F168" s="607" t="e">
        <v>#N/A</v>
      </c>
      <c r="G168" s="607" t="e">
        <v>#N/A</v>
      </c>
      <c r="H168" s="607" t="e">
        <v>#N/A</v>
      </c>
      <c r="I168" s="607" t="e">
        <v>#N/A</v>
      </c>
      <c r="J168" s="607" t="e">
        <v>#N/A</v>
      </c>
      <c r="K168" s="609" t="e">
        <v>#N/A</v>
      </c>
      <c r="M168" s="429" t="e">
        <v>#N/A</v>
      </c>
      <c r="N168" s="303">
        <v>78.470303545304816</v>
      </c>
      <c r="O168" s="744" t="e">
        <v>#N/A</v>
      </c>
      <c r="Y168" s="602"/>
    </row>
    <row r="169" spans="1:25">
      <c r="A169" s="608">
        <v>39541</v>
      </c>
      <c r="B169" s="607">
        <v>100.5</v>
      </c>
      <c r="C169" s="607" t="e">
        <v>#N/A</v>
      </c>
      <c r="D169" s="607" t="e">
        <v>#N/A</v>
      </c>
      <c r="E169" s="607">
        <v>68.341407116448863</v>
      </c>
      <c r="F169" s="607" t="e">
        <v>#N/A</v>
      </c>
      <c r="G169" s="607" t="e">
        <v>#N/A</v>
      </c>
      <c r="H169" s="607" t="e">
        <v>#N/A</v>
      </c>
      <c r="I169" s="607" t="e">
        <v>#N/A</v>
      </c>
      <c r="J169" s="607" t="e">
        <v>#N/A</v>
      </c>
      <c r="K169" s="609" t="e">
        <v>#N/A</v>
      </c>
      <c r="M169" s="429" t="e">
        <v>#N/A</v>
      </c>
      <c r="N169" s="303">
        <v>68.341407116448863</v>
      </c>
      <c r="O169" s="744" t="e">
        <v>#N/A</v>
      </c>
      <c r="Y169" s="602"/>
    </row>
    <row r="170" spans="1:25">
      <c r="A170" s="608">
        <v>39568</v>
      </c>
      <c r="B170" s="607">
        <v>54</v>
      </c>
      <c r="C170" s="607" t="e">
        <v>#N/A</v>
      </c>
      <c r="D170" s="607" t="e">
        <v>#N/A</v>
      </c>
      <c r="E170" s="607">
        <v>63.895501186522999</v>
      </c>
      <c r="F170" s="607" t="e">
        <v>#N/A</v>
      </c>
      <c r="G170" s="607" t="e">
        <v>#N/A</v>
      </c>
      <c r="H170" s="607" t="e">
        <v>#N/A</v>
      </c>
      <c r="I170" s="607" t="e">
        <v>#N/A</v>
      </c>
      <c r="J170" s="607" t="e">
        <v>#N/A</v>
      </c>
      <c r="K170" s="609" t="e">
        <v>#N/A</v>
      </c>
      <c r="M170" s="429" t="e">
        <v>#N/A</v>
      </c>
      <c r="N170" s="303">
        <v>63.895501186522999</v>
      </c>
      <c r="O170" s="744" t="e">
        <v>#N/A</v>
      </c>
      <c r="Y170" s="602"/>
    </row>
    <row r="171" spans="1:25">
      <c r="A171" s="608">
        <v>39596</v>
      </c>
      <c r="B171" s="607">
        <v>102.9</v>
      </c>
      <c r="C171" s="607" t="e">
        <v>#N/A</v>
      </c>
      <c r="D171" s="607">
        <v>76.749999999999957</v>
      </c>
      <c r="E171" s="607" t="e">
        <v>#N/A</v>
      </c>
      <c r="F171" s="607" t="e">
        <v>#N/A</v>
      </c>
      <c r="G171" s="607" t="e">
        <v>#N/A</v>
      </c>
      <c r="H171" s="607" t="e">
        <v>#N/A</v>
      </c>
      <c r="I171" s="607" t="e">
        <v>#N/A</v>
      </c>
      <c r="J171" s="607" t="e">
        <v>#N/A</v>
      </c>
      <c r="K171" s="609" t="e">
        <v>#N/A</v>
      </c>
      <c r="M171" s="429">
        <v>76.749999999999957</v>
      </c>
      <c r="N171" s="303" t="e">
        <v>#N/A</v>
      </c>
      <c r="O171" s="744" t="e">
        <v>#N/A</v>
      </c>
      <c r="Y171" s="602"/>
    </row>
    <row r="172" spans="1:25">
      <c r="A172" s="608">
        <v>39598</v>
      </c>
      <c r="B172" s="607">
        <v>40</v>
      </c>
      <c r="C172" s="607" t="e">
        <v>#N/A</v>
      </c>
      <c r="D172" s="607" t="e">
        <v>#N/A</v>
      </c>
      <c r="E172" s="607" t="e">
        <v>#N/A</v>
      </c>
      <c r="F172" s="607" t="e">
        <v>#N/A</v>
      </c>
      <c r="G172" s="607" t="e">
        <v>#N/A</v>
      </c>
      <c r="H172" s="607">
        <v>86.106911464527656</v>
      </c>
      <c r="I172" s="607" t="e">
        <v>#N/A</v>
      </c>
      <c r="J172" s="607" t="e">
        <v>#N/A</v>
      </c>
      <c r="K172" s="609" t="e">
        <v>#N/A</v>
      </c>
      <c r="M172" s="429" t="e">
        <v>#N/A</v>
      </c>
      <c r="N172" s="303" t="e">
        <v>#N/A</v>
      </c>
      <c r="O172" s="744">
        <v>86.106911464527656</v>
      </c>
      <c r="Y172" s="602"/>
    </row>
    <row r="173" spans="1:25">
      <c r="A173" s="608">
        <v>39598</v>
      </c>
      <c r="B173" s="607">
        <v>38</v>
      </c>
      <c r="C173" s="607" t="e">
        <v>#N/A</v>
      </c>
      <c r="D173" s="607" t="e">
        <v>#N/A</v>
      </c>
      <c r="E173" s="607" t="e">
        <v>#N/A</v>
      </c>
      <c r="F173" s="607" t="e">
        <v>#N/A</v>
      </c>
      <c r="G173" s="607" t="e">
        <v>#N/A</v>
      </c>
      <c r="H173" s="607">
        <v>86.276956030346255</v>
      </c>
      <c r="I173" s="607" t="e">
        <v>#N/A</v>
      </c>
      <c r="J173" s="607" t="e">
        <v>#N/A</v>
      </c>
      <c r="K173" s="609" t="e">
        <v>#N/A</v>
      </c>
      <c r="M173" s="429" t="e">
        <v>#N/A</v>
      </c>
      <c r="N173" s="303" t="e">
        <v>#N/A</v>
      </c>
      <c r="O173" s="744">
        <v>86.276956030346255</v>
      </c>
      <c r="Y173" s="602"/>
    </row>
    <row r="174" spans="1:25">
      <c r="A174" s="608">
        <v>39598</v>
      </c>
      <c r="B174" s="607">
        <v>10</v>
      </c>
      <c r="C174" s="607" t="e">
        <v>#N/A</v>
      </c>
      <c r="D174" s="607" t="e">
        <v>#N/A</v>
      </c>
      <c r="E174" s="607" t="e">
        <v>#N/A</v>
      </c>
      <c r="F174" s="607" t="e">
        <v>#N/A</v>
      </c>
      <c r="G174" s="607" t="e">
        <v>#N/A</v>
      </c>
      <c r="H174" s="607">
        <v>94.611297782011832</v>
      </c>
      <c r="I174" s="607" t="e">
        <v>#N/A</v>
      </c>
      <c r="J174" s="607" t="e">
        <v>#N/A</v>
      </c>
      <c r="K174" s="609" t="e">
        <v>#N/A</v>
      </c>
      <c r="M174" s="429" t="e">
        <v>#N/A</v>
      </c>
      <c r="N174" s="303" t="e">
        <v>#N/A</v>
      </c>
      <c r="O174" s="744">
        <v>94.611297782011832</v>
      </c>
      <c r="Y174" s="602"/>
    </row>
    <row r="175" spans="1:25">
      <c r="A175" s="608">
        <v>39611</v>
      </c>
      <c r="B175" s="607">
        <v>99</v>
      </c>
      <c r="C175" s="607" t="e">
        <v>#N/A</v>
      </c>
      <c r="D175" s="607" t="e">
        <v>#N/A</v>
      </c>
      <c r="E175" s="607">
        <v>44.449999999999982</v>
      </c>
      <c r="F175" s="607" t="e">
        <v>#N/A</v>
      </c>
      <c r="G175" s="607" t="e">
        <v>#N/A</v>
      </c>
      <c r="H175" s="607" t="e">
        <v>#N/A</v>
      </c>
      <c r="I175" s="607" t="e">
        <v>#N/A</v>
      </c>
      <c r="J175" s="607" t="e">
        <v>#N/A</v>
      </c>
      <c r="K175" s="609" t="e">
        <v>#N/A</v>
      </c>
      <c r="M175" s="429" t="e">
        <v>#N/A</v>
      </c>
      <c r="N175" s="303">
        <v>44.449999999999982</v>
      </c>
      <c r="O175" s="744" t="e">
        <v>#N/A</v>
      </c>
      <c r="Y175" s="602"/>
    </row>
    <row r="176" spans="1:25">
      <c r="A176" s="608">
        <v>39611</v>
      </c>
      <c r="B176" s="607">
        <v>4.5</v>
      </c>
      <c r="C176" s="607" t="e">
        <v>#N/A</v>
      </c>
      <c r="D176" s="607" t="e">
        <v>#N/A</v>
      </c>
      <c r="E176" s="607" t="e">
        <v>#N/A</v>
      </c>
      <c r="F176" s="607" t="e">
        <v>#N/A</v>
      </c>
      <c r="G176" s="607" t="e">
        <v>#N/A</v>
      </c>
      <c r="H176" s="607" t="e">
        <v>#N/A</v>
      </c>
      <c r="I176" s="607" t="e">
        <v>#N/A</v>
      </c>
      <c r="J176" s="607">
        <v>125.99999999999997</v>
      </c>
      <c r="K176" s="609" t="e">
        <v>#N/A</v>
      </c>
      <c r="M176" s="429" t="e">
        <v>#N/A</v>
      </c>
      <c r="N176" s="303" t="e">
        <v>#N/A</v>
      </c>
      <c r="O176" s="744">
        <v>125.99999999999997</v>
      </c>
      <c r="Y176" s="602"/>
    </row>
    <row r="177" spans="1:25">
      <c r="A177" s="608">
        <v>39614</v>
      </c>
      <c r="B177" s="607">
        <v>50.25</v>
      </c>
      <c r="C177" s="607" t="e">
        <v>#N/A</v>
      </c>
      <c r="D177" s="607" t="e">
        <v>#N/A</v>
      </c>
      <c r="E177" s="607" t="e">
        <v>#N/A</v>
      </c>
      <c r="F177" s="607" t="e">
        <v>#N/A</v>
      </c>
      <c r="G177" s="607" t="e">
        <v>#N/A</v>
      </c>
      <c r="H177" s="607">
        <v>91.999999999999972</v>
      </c>
      <c r="I177" s="607" t="e">
        <v>#N/A</v>
      </c>
      <c r="J177" s="607" t="e">
        <v>#N/A</v>
      </c>
      <c r="K177" s="609" t="e">
        <v>#N/A</v>
      </c>
      <c r="M177" s="429" t="e">
        <v>#N/A</v>
      </c>
      <c r="N177" s="303" t="e">
        <v>#N/A</v>
      </c>
      <c r="O177" s="744">
        <v>91.999999999999972</v>
      </c>
      <c r="Y177" s="602"/>
    </row>
    <row r="178" spans="1:25">
      <c r="A178" s="608">
        <v>39629</v>
      </c>
      <c r="B178" s="607">
        <v>50.25</v>
      </c>
      <c r="C178" s="607" t="e">
        <v>#N/A</v>
      </c>
      <c r="D178" s="607" t="e">
        <v>#N/A</v>
      </c>
      <c r="E178" s="607" t="e">
        <v>#N/A</v>
      </c>
      <c r="F178" s="607" t="e">
        <v>#N/A</v>
      </c>
      <c r="G178" s="607" t="e">
        <v>#N/A</v>
      </c>
      <c r="H178" s="607">
        <v>91.999999999999972</v>
      </c>
      <c r="I178" s="607" t="e">
        <v>#N/A</v>
      </c>
      <c r="J178" s="607" t="e">
        <v>#N/A</v>
      </c>
      <c r="K178" s="609" t="e">
        <v>#N/A</v>
      </c>
      <c r="M178" s="429" t="e">
        <v>#N/A</v>
      </c>
      <c r="N178" s="303" t="e">
        <v>#N/A</v>
      </c>
      <c r="O178" s="744">
        <v>91.999999999999972</v>
      </c>
      <c r="Y178" s="602"/>
    </row>
    <row r="179" spans="1:25">
      <c r="A179" s="608">
        <v>39652</v>
      </c>
      <c r="B179" s="607">
        <v>63</v>
      </c>
      <c r="C179" s="607" t="e">
        <v>#N/A</v>
      </c>
      <c r="D179" s="607">
        <v>90.99005752042514</v>
      </c>
      <c r="E179" s="607" t="e">
        <v>#N/A</v>
      </c>
      <c r="F179" s="607" t="e">
        <v>#N/A</v>
      </c>
      <c r="G179" s="607" t="e">
        <v>#N/A</v>
      </c>
      <c r="H179" s="607" t="e">
        <v>#N/A</v>
      </c>
      <c r="I179" s="607" t="e">
        <v>#N/A</v>
      </c>
      <c r="J179" s="607" t="e">
        <v>#N/A</v>
      </c>
      <c r="K179" s="609" t="e">
        <v>#N/A</v>
      </c>
      <c r="M179" s="429">
        <v>90.99005752042514</v>
      </c>
      <c r="N179" s="303" t="e">
        <v>#N/A</v>
      </c>
      <c r="O179" s="744" t="e">
        <v>#N/A</v>
      </c>
      <c r="Y179" s="602"/>
    </row>
    <row r="180" spans="1:25">
      <c r="A180" s="608">
        <v>39652</v>
      </c>
      <c r="B180" s="607">
        <v>30</v>
      </c>
      <c r="C180" s="607" t="e">
        <v>#N/A</v>
      </c>
      <c r="D180" s="607" t="e">
        <v>#N/A</v>
      </c>
      <c r="E180" s="607">
        <v>61.249999999999993</v>
      </c>
      <c r="F180" s="607" t="e">
        <v>#N/A</v>
      </c>
      <c r="G180" s="607" t="e">
        <v>#N/A</v>
      </c>
      <c r="H180" s="607" t="e">
        <v>#N/A</v>
      </c>
      <c r="I180" s="607" t="e">
        <v>#N/A</v>
      </c>
      <c r="J180" s="607" t="e">
        <v>#N/A</v>
      </c>
      <c r="K180" s="609" t="e">
        <v>#N/A</v>
      </c>
      <c r="M180" s="429" t="e">
        <v>#N/A</v>
      </c>
      <c r="N180" s="303">
        <v>61.249999999999993</v>
      </c>
      <c r="O180" s="744" t="e">
        <v>#N/A</v>
      </c>
      <c r="Y180" s="602"/>
    </row>
    <row r="181" spans="1:25">
      <c r="A181" s="608">
        <v>39657</v>
      </c>
      <c r="B181" s="607">
        <v>72</v>
      </c>
      <c r="C181" s="607" t="e">
        <v>#N/A</v>
      </c>
      <c r="D181" s="607">
        <v>96.799830290888522</v>
      </c>
      <c r="E181" s="607" t="e">
        <v>#N/A</v>
      </c>
      <c r="F181" s="607" t="e">
        <v>#N/A</v>
      </c>
      <c r="G181" s="607" t="e">
        <v>#N/A</v>
      </c>
      <c r="H181" s="607" t="e">
        <v>#N/A</v>
      </c>
      <c r="I181" s="607" t="e">
        <v>#N/A</v>
      </c>
      <c r="J181" s="607" t="e">
        <v>#N/A</v>
      </c>
      <c r="K181" s="609" t="e">
        <v>#N/A</v>
      </c>
      <c r="M181" s="429">
        <v>96.799830290888522</v>
      </c>
      <c r="N181" s="303" t="e">
        <v>#N/A</v>
      </c>
      <c r="O181" s="744" t="e">
        <v>#N/A</v>
      </c>
      <c r="Y181" s="602"/>
    </row>
    <row r="182" spans="1:25">
      <c r="A182" s="608">
        <v>39671</v>
      </c>
      <c r="B182" s="607">
        <v>76.5</v>
      </c>
      <c r="C182" s="607" t="e">
        <v>#N/A</v>
      </c>
      <c r="D182" s="607">
        <v>74.999999999999986</v>
      </c>
      <c r="E182" s="607" t="e">
        <v>#N/A</v>
      </c>
      <c r="F182" s="607" t="e">
        <v>#N/A</v>
      </c>
      <c r="G182" s="607" t="e">
        <v>#N/A</v>
      </c>
      <c r="H182" s="607" t="e">
        <v>#N/A</v>
      </c>
      <c r="I182" s="607" t="e">
        <v>#N/A</v>
      </c>
      <c r="J182" s="607" t="e">
        <v>#N/A</v>
      </c>
      <c r="K182" s="609" t="e">
        <v>#N/A</v>
      </c>
      <c r="M182" s="429">
        <v>74.999999999999986</v>
      </c>
      <c r="N182" s="303" t="e">
        <v>#N/A</v>
      </c>
      <c r="O182" s="744" t="e">
        <v>#N/A</v>
      </c>
      <c r="Y182" s="602"/>
    </row>
    <row r="183" spans="1:25">
      <c r="A183" s="608">
        <v>39674</v>
      </c>
      <c r="B183" s="607">
        <v>290</v>
      </c>
      <c r="C183" s="607" t="e">
        <v>#N/A</v>
      </c>
      <c r="D183" s="607">
        <v>101.38999999999994</v>
      </c>
      <c r="E183" s="607" t="e">
        <v>#N/A</v>
      </c>
      <c r="F183" s="607" t="e">
        <v>#N/A</v>
      </c>
      <c r="G183" s="607" t="e">
        <v>#N/A</v>
      </c>
      <c r="H183" s="607" t="e">
        <v>#N/A</v>
      </c>
      <c r="I183" s="607" t="e">
        <v>#N/A</v>
      </c>
      <c r="J183" s="607" t="e">
        <v>#N/A</v>
      </c>
      <c r="K183" s="609" t="e">
        <v>#N/A</v>
      </c>
      <c r="M183" s="429">
        <v>101.38999999999994</v>
      </c>
      <c r="N183" s="303" t="e">
        <v>#N/A</v>
      </c>
      <c r="O183" s="744" t="e">
        <v>#N/A</v>
      </c>
      <c r="Y183" s="602"/>
    </row>
    <row r="184" spans="1:25">
      <c r="A184" s="608">
        <v>39674</v>
      </c>
      <c r="B184" s="607">
        <v>290</v>
      </c>
      <c r="C184" s="607" t="e">
        <v>#N/A</v>
      </c>
      <c r="D184" s="607">
        <v>101.38999999999994</v>
      </c>
      <c r="E184" s="607" t="e">
        <v>#N/A</v>
      </c>
      <c r="F184" s="607" t="e">
        <v>#N/A</v>
      </c>
      <c r="G184" s="607" t="e">
        <v>#N/A</v>
      </c>
      <c r="H184" s="607" t="e">
        <v>#N/A</v>
      </c>
      <c r="I184" s="607" t="e">
        <v>#N/A</v>
      </c>
      <c r="J184" s="607" t="e">
        <v>#N/A</v>
      </c>
      <c r="K184" s="609" t="e">
        <v>#N/A</v>
      </c>
      <c r="M184" s="429">
        <v>101.38999999999994</v>
      </c>
      <c r="N184" s="303" t="e">
        <v>#N/A</v>
      </c>
      <c r="O184" s="744" t="e">
        <v>#N/A</v>
      </c>
      <c r="Y184" s="602"/>
    </row>
    <row r="185" spans="1:25">
      <c r="A185" s="608">
        <v>39674</v>
      </c>
      <c r="B185" s="607">
        <v>265</v>
      </c>
      <c r="C185" s="607" t="e">
        <v>#N/A</v>
      </c>
      <c r="D185" s="607">
        <v>99.689999999999912</v>
      </c>
      <c r="E185" s="607" t="e">
        <v>#N/A</v>
      </c>
      <c r="F185" s="607" t="e">
        <v>#N/A</v>
      </c>
      <c r="G185" s="607" t="e">
        <v>#N/A</v>
      </c>
      <c r="H185" s="607" t="e">
        <v>#N/A</v>
      </c>
      <c r="I185" s="607" t="e">
        <v>#N/A</v>
      </c>
      <c r="J185" s="607" t="e">
        <v>#N/A</v>
      </c>
      <c r="K185" s="609" t="e">
        <v>#N/A</v>
      </c>
      <c r="M185" s="429">
        <v>99.689999999999912</v>
      </c>
      <c r="N185" s="303" t="e">
        <v>#N/A</v>
      </c>
      <c r="O185" s="744" t="e">
        <v>#N/A</v>
      </c>
      <c r="Y185" s="602"/>
    </row>
    <row r="186" spans="1:25">
      <c r="A186" s="608">
        <v>39674</v>
      </c>
      <c r="B186" s="607">
        <v>15</v>
      </c>
      <c r="C186" s="607" t="e">
        <v>#N/A</v>
      </c>
      <c r="D186" s="607" t="e">
        <v>#N/A</v>
      </c>
      <c r="E186" s="607" t="e">
        <v>#N/A</v>
      </c>
      <c r="F186" s="607">
        <v>44.999999999999979</v>
      </c>
      <c r="G186" s="607" t="e">
        <v>#N/A</v>
      </c>
      <c r="H186" s="607" t="e">
        <v>#N/A</v>
      </c>
      <c r="I186" s="607" t="e">
        <v>#N/A</v>
      </c>
      <c r="J186" s="607" t="e">
        <v>#N/A</v>
      </c>
      <c r="K186" s="609" t="e">
        <v>#N/A</v>
      </c>
      <c r="M186" s="429" t="e">
        <v>#N/A</v>
      </c>
      <c r="N186" s="303">
        <v>44.999999999999979</v>
      </c>
      <c r="O186" s="744" t="e">
        <v>#N/A</v>
      </c>
      <c r="Y186" s="602"/>
    </row>
    <row r="187" spans="1:25">
      <c r="A187" s="608">
        <v>39675</v>
      </c>
      <c r="B187" s="607">
        <v>50</v>
      </c>
      <c r="C187" s="607" t="e">
        <v>#N/A</v>
      </c>
      <c r="D187" s="607" t="e">
        <v>#N/A</v>
      </c>
      <c r="E187" s="607" t="e">
        <v>#N/A</v>
      </c>
      <c r="F187" s="607">
        <v>44.449999999999989</v>
      </c>
      <c r="G187" s="607" t="e">
        <v>#N/A</v>
      </c>
      <c r="H187" s="607" t="e">
        <v>#N/A</v>
      </c>
      <c r="I187" s="607" t="e">
        <v>#N/A</v>
      </c>
      <c r="J187" s="607" t="e">
        <v>#N/A</v>
      </c>
      <c r="K187" s="609" t="e">
        <v>#N/A</v>
      </c>
      <c r="M187" s="429" t="e">
        <v>#N/A</v>
      </c>
      <c r="N187" s="303">
        <v>44.449999999999989</v>
      </c>
      <c r="O187" s="744" t="e">
        <v>#N/A</v>
      </c>
      <c r="Y187" s="602"/>
    </row>
    <row r="188" spans="1:25">
      <c r="A188" s="608">
        <v>39680</v>
      </c>
      <c r="B188" s="607">
        <v>62.5</v>
      </c>
      <c r="C188" s="607" t="e">
        <v>#N/A</v>
      </c>
      <c r="D188" s="607" t="e">
        <v>#N/A</v>
      </c>
      <c r="E188" s="607" t="e">
        <v>#N/A</v>
      </c>
      <c r="F188" s="607" t="e">
        <v>#N/A</v>
      </c>
      <c r="G188" s="607" t="e">
        <v>#N/A</v>
      </c>
      <c r="H188" s="607">
        <v>90.866988001970782</v>
      </c>
      <c r="I188" s="607" t="e">
        <v>#N/A</v>
      </c>
      <c r="J188" s="607" t="e">
        <v>#N/A</v>
      </c>
      <c r="K188" s="609" t="e">
        <v>#N/A</v>
      </c>
      <c r="M188" s="429" t="e">
        <v>#N/A</v>
      </c>
      <c r="N188" s="303" t="e">
        <v>#N/A</v>
      </c>
      <c r="O188" s="744">
        <v>90.866988001970782</v>
      </c>
      <c r="Y188" s="602"/>
    </row>
    <row r="189" spans="1:25">
      <c r="A189" s="608">
        <v>39696</v>
      </c>
      <c r="B189" s="607">
        <v>99</v>
      </c>
      <c r="C189" s="607" t="e">
        <v>#N/A</v>
      </c>
      <c r="D189" s="607">
        <v>63.799999999999955</v>
      </c>
      <c r="E189" s="607" t="e">
        <v>#N/A</v>
      </c>
      <c r="F189" s="607" t="e">
        <v>#N/A</v>
      </c>
      <c r="G189" s="607" t="e">
        <v>#N/A</v>
      </c>
      <c r="H189" s="607" t="e">
        <v>#N/A</v>
      </c>
      <c r="I189" s="607" t="e">
        <v>#N/A</v>
      </c>
      <c r="J189" s="607" t="e">
        <v>#N/A</v>
      </c>
      <c r="K189" s="609" t="e">
        <v>#N/A</v>
      </c>
      <c r="M189" s="429">
        <v>63.799999999999955</v>
      </c>
      <c r="N189" s="303" t="e">
        <v>#N/A</v>
      </c>
      <c r="O189" s="744" t="e">
        <v>#N/A</v>
      </c>
      <c r="Y189" s="602"/>
    </row>
    <row r="190" spans="1:25">
      <c r="A190" s="608">
        <v>39713</v>
      </c>
      <c r="B190" s="607">
        <v>49.5</v>
      </c>
      <c r="C190" s="607" t="e">
        <v>#N/A</v>
      </c>
      <c r="D190" s="607" t="e">
        <v>#N/A</v>
      </c>
      <c r="E190" s="607">
        <v>57</v>
      </c>
      <c r="F190" s="607" t="e">
        <v>#N/A</v>
      </c>
      <c r="G190" s="607" t="e">
        <v>#N/A</v>
      </c>
      <c r="H190" s="607" t="e">
        <v>#N/A</v>
      </c>
      <c r="I190" s="607" t="e">
        <v>#N/A</v>
      </c>
      <c r="J190" s="607" t="e">
        <v>#N/A</v>
      </c>
      <c r="K190" s="609" t="e">
        <v>#N/A</v>
      </c>
      <c r="M190" s="429" t="e">
        <v>#N/A</v>
      </c>
      <c r="N190" s="303">
        <v>57</v>
      </c>
      <c r="O190" s="744" t="e">
        <v>#N/A</v>
      </c>
      <c r="Y190" s="602"/>
    </row>
    <row r="191" spans="1:25">
      <c r="A191" s="608">
        <v>39715</v>
      </c>
      <c r="B191" s="607">
        <v>40.5</v>
      </c>
      <c r="C191" s="607" t="e">
        <v>#N/A</v>
      </c>
      <c r="D191" s="607" t="e">
        <v>#N/A</v>
      </c>
      <c r="E191" s="607">
        <v>43.999999999999986</v>
      </c>
      <c r="F191" s="607" t="e">
        <v>#N/A</v>
      </c>
      <c r="G191" s="607" t="e">
        <v>#N/A</v>
      </c>
      <c r="H191" s="607" t="e">
        <v>#N/A</v>
      </c>
      <c r="I191" s="607" t="e">
        <v>#N/A</v>
      </c>
      <c r="J191" s="607" t="e">
        <v>#N/A</v>
      </c>
      <c r="K191" s="609" t="e">
        <v>#N/A</v>
      </c>
      <c r="M191" s="429" t="e">
        <v>#N/A</v>
      </c>
      <c r="N191" s="303">
        <v>43.999999999999986</v>
      </c>
      <c r="O191" s="744" t="e">
        <v>#N/A</v>
      </c>
      <c r="Y191" s="602"/>
    </row>
    <row r="192" spans="1:25">
      <c r="A192" s="608">
        <v>39728</v>
      </c>
      <c r="B192" s="607">
        <v>50</v>
      </c>
      <c r="C192" s="607" t="e">
        <v>#N/A</v>
      </c>
      <c r="D192" s="607" t="e">
        <v>#N/A</v>
      </c>
      <c r="E192" s="607">
        <v>61.118992132262264</v>
      </c>
      <c r="F192" s="607" t="e">
        <v>#N/A</v>
      </c>
      <c r="G192" s="607" t="e">
        <v>#N/A</v>
      </c>
      <c r="H192" s="607" t="e">
        <v>#N/A</v>
      </c>
      <c r="I192" s="607" t="e">
        <v>#N/A</v>
      </c>
      <c r="J192" s="607" t="e">
        <v>#N/A</v>
      </c>
      <c r="K192" s="609" t="e">
        <v>#N/A</v>
      </c>
      <c r="M192" s="429" t="e">
        <v>#N/A</v>
      </c>
      <c r="N192" s="303">
        <v>61.118992132262264</v>
      </c>
      <c r="O192" s="744" t="e">
        <v>#N/A</v>
      </c>
      <c r="Y192" s="602"/>
    </row>
    <row r="193" spans="1:25">
      <c r="A193" s="608">
        <v>39729</v>
      </c>
      <c r="B193" s="607">
        <v>50</v>
      </c>
      <c r="C193" s="607" t="e">
        <v>#N/A</v>
      </c>
      <c r="D193" s="607" t="e">
        <v>#N/A</v>
      </c>
      <c r="E193" s="607">
        <v>62.335104413063696</v>
      </c>
      <c r="F193" s="607" t="e">
        <v>#N/A</v>
      </c>
      <c r="G193" s="607" t="e">
        <v>#N/A</v>
      </c>
      <c r="H193" s="607" t="e">
        <v>#N/A</v>
      </c>
      <c r="I193" s="607" t="e">
        <v>#N/A</v>
      </c>
      <c r="J193" s="607" t="e">
        <v>#N/A</v>
      </c>
      <c r="K193" s="609" t="e">
        <v>#N/A</v>
      </c>
      <c r="M193" s="429" t="e">
        <v>#N/A</v>
      </c>
      <c r="N193" s="303">
        <v>62.335104413063696</v>
      </c>
      <c r="O193" s="744" t="e">
        <v>#N/A</v>
      </c>
      <c r="Y193" s="602"/>
    </row>
    <row r="194" spans="1:25">
      <c r="A194" s="608">
        <v>39738</v>
      </c>
      <c r="B194" s="607">
        <v>99</v>
      </c>
      <c r="C194" s="607" t="e">
        <v>#N/A</v>
      </c>
      <c r="D194" s="607" t="e">
        <v>#N/A</v>
      </c>
      <c r="E194" s="607" t="e">
        <v>#N/A</v>
      </c>
      <c r="F194" s="607" t="e">
        <v>#N/A</v>
      </c>
      <c r="G194" s="607" t="e">
        <v>#N/A</v>
      </c>
      <c r="H194" s="607">
        <v>66.431144747267496</v>
      </c>
      <c r="I194" s="607" t="e">
        <v>#N/A</v>
      </c>
      <c r="J194" s="607" t="e">
        <v>#N/A</v>
      </c>
      <c r="K194" s="609" t="e">
        <v>#N/A</v>
      </c>
      <c r="M194" s="429" t="e">
        <v>#N/A</v>
      </c>
      <c r="N194" s="303" t="e">
        <v>#N/A</v>
      </c>
      <c r="O194" s="744">
        <v>66.431144747267496</v>
      </c>
      <c r="Y194" s="602"/>
    </row>
    <row r="195" spans="1:25">
      <c r="A195" s="608">
        <v>39772</v>
      </c>
      <c r="B195" s="607">
        <v>101.2</v>
      </c>
      <c r="C195" s="607">
        <v>103.24999999999996</v>
      </c>
      <c r="D195" s="607" t="e">
        <v>#N/A</v>
      </c>
      <c r="E195" s="607" t="e">
        <v>#N/A</v>
      </c>
      <c r="F195" s="607" t="e">
        <v>#N/A</v>
      </c>
      <c r="G195" s="607" t="e">
        <v>#N/A</v>
      </c>
      <c r="H195" s="607" t="e">
        <v>#N/A</v>
      </c>
      <c r="I195" s="607" t="e">
        <v>#N/A</v>
      </c>
      <c r="J195" s="607" t="e">
        <v>#N/A</v>
      </c>
      <c r="K195" s="609" t="e">
        <v>#N/A</v>
      </c>
      <c r="M195" s="429">
        <v>103.24999999999996</v>
      </c>
      <c r="N195" s="303" t="e">
        <v>#N/A</v>
      </c>
      <c r="O195" s="744" t="e">
        <v>#N/A</v>
      </c>
      <c r="Y195" s="602"/>
    </row>
    <row r="196" spans="1:25">
      <c r="A196" s="608">
        <v>39773</v>
      </c>
      <c r="B196" s="607">
        <v>150</v>
      </c>
      <c r="C196" s="607" t="e">
        <v>#N/A</v>
      </c>
      <c r="D196" s="607" t="e">
        <v>#N/A</v>
      </c>
      <c r="E196" s="607">
        <v>54.04614511151695</v>
      </c>
      <c r="F196" s="607" t="e">
        <v>#N/A</v>
      </c>
      <c r="G196" s="607" t="e">
        <v>#N/A</v>
      </c>
      <c r="H196" s="607" t="e">
        <v>#N/A</v>
      </c>
      <c r="I196" s="607" t="e">
        <v>#N/A</v>
      </c>
      <c r="J196" s="607" t="e">
        <v>#N/A</v>
      </c>
      <c r="K196" s="609" t="e">
        <v>#N/A</v>
      </c>
      <c r="M196" s="429" t="e">
        <v>#N/A</v>
      </c>
      <c r="N196" s="303">
        <v>54.04614511151695</v>
      </c>
      <c r="O196" s="744" t="e">
        <v>#N/A</v>
      </c>
      <c r="Y196" s="602"/>
    </row>
    <row r="197" spans="1:25">
      <c r="A197" s="608">
        <v>39784</v>
      </c>
      <c r="B197" s="607">
        <v>100</v>
      </c>
      <c r="C197" s="607" t="e">
        <v>#N/A</v>
      </c>
      <c r="D197" s="607" t="e">
        <v>#N/A</v>
      </c>
      <c r="E197" s="607">
        <v>51.637228676517644</v>
      </c>
      <c r="F197" s="607" t="e">
        <v>#N/A</v>
      </c>
      <c r="G197" s="607" t="e">
        <v>#N/A</v>
      </c>
      <c r="H197" s="607" t="e">
        <v>#N/A</v>
      </c>
      <c r="I197" s="607" t="e">
        <v>#N/A</v>
      </c>
      <c r="J197" s="607" t="e">
        <v>#N/A</v>
      </c>
      <c r="K197" s="609" t="e">
        <v>#N/A</v>
      </c>
      <c r="M197" s="429" t="e">
        <v>#N/A</v>
      </c>
      <c r="N197" s="303">
        <v>51.637228676517644</v>
      </c>
      <c r="O197" s="744" t="e">
        <v>#N/A</v>
      </c>
      <c r="Y197" s="602"/>
    </row>
    <row r="198" spans="1:25">
      <c r="A198" s="608">
        <v>39791</v>
      </c>
      <c r="B198" s="607">
        <v>25</v>
      </c>
      <c r="C198" s="607" t="e">
        <v>#N/A</v>
      </c>
      <c r="D198" s="607" t="e">
        <v>#N/A</v>
      </c>
      <c r="E198" s="607" t="e">
        <v>#N/A</v>
      </c>
      <c r="F198" s="607">
        <v>63.768638499262678</v>
      </c>
      <c r="G198" s="607" t="e">
        <v>#N/A</v>
      </c>
      <c r="H198" s="607" t="e">
        <v>#N/A</v>
      </c>
      <c r="I198" s="607" t="e">
        <v>#N/A</v>
      </c>
      <c r="J198" s="607" t="e">
        <v>#N/A</v>
      </c>
      <c r="K198" s="609" t="e">
        <v>#N/A</v>
      </c>
      <c r="M198" s="429" t="e">
        <v>#N/A</v>
      </c>
      <c r="N198" s="303">
        <v>63.768638499262678</v>
      </c>
      <c r="O198" s="744" t="e">
        <v>#N/A</v>
      </c>
      <c r="Y198" s="602"/>
    </row>
    <row r="199" spans="1:25">
      <c r="A199" s="608">
        <v>39794</v>
      </c>
      <c r="B199" s="607">
        <v>49.5</v>
      </c>
      <c r="C199" s="607" t="e">
        <v>#N/A</v>
      </c>
      <c r="D199" s="607" t="e">
        <v>#N/A</v>
      </c>
      <c r="E199" s="607">
        <v>53.950428129023472</v>
      </c>
      <c r="F199" s="607" t="e">
        <v>#N/A</v>
      </c>
      <c r="G199" s="607" t="e">
        <v>#N/A</v>
      </c>
      <c r="H199" s="607" t="e">
        <v>#N/A</v>
      </c>
      <c r="I199" s="607" t="e">
        <v>#N/A</v>
      </c>
      <c r="J199" s="607" t="e">
        <v>#N/A</v>
      </c>
      <c r="K199" s="609" t="e">
        <v>#N/A</v>
      </c>
      <c r="M199" s="429" t="e">
        <v>#N/A</v>
      </c>
      <c r="N199" s="303">
        <v>53.950428129023472</v>
      </c>
      <c r="O199" s="744" t="e">
        <v>#N/A</v>
      </c>
      <c r="Y199" s="602"/>
    </row>
    <row r="200" spans="1:25">
      <c r="A200" s="608">
        <v>39798</v>
      </c>
      <c r="B200" s="607">
        <v>150.1</v>
      </c>
      <c r="C200" s="607" t="e">
        <v>#N/A</v>
      </c>
      <c r="D200" s="607" t="e">
        <v>#N/A</v>
      </c>
      <c r="E200" s="607" t="e">
        <v>#N/A</v>
      </c>
      <c r="F200" s="607" t="e">
        <v>#N/A</v>
      </c>
      <c r="G200" s="607" t="e">
        <v>#N/A</v>
      </c>
      <c r="H200" s="607" t="e">
        <v>#N/A</v>
      </c>
      <c r="I200" s="607" t="e">
        <v>#N/A</v>
      </c>
      <c r="J200" s="607" t="e">
        <v>#N/A</v>
      </c>
      <c r="K200" s="609">
        <v>70.359171035707632</v>
      </c>
      <c r="M200" s="429" t="e">
        <v>#N/A</v>
      </c>
      <c r="N200" s="303" t="e">
        <v>#N/A</v>
      </c>
      <c r="O200" s="744">
        <v>70.359171035707632</v>
      </c>
      <c r="Y200" s="602"/>
    </row>
    <row r="201" spans="1:25">
      <c r="A201" s="608">
        <v>39804</v>
      </c>
      <c r="B201" s="607">
        <v>151.80000000000001</v>
      </c>
      <c r="C201" s="607" t="e">
        <v>#N/A</v>
      </c>
      <c r="D201" s="607">
        <v>59.334499812487266</v>
      </c>
      <c r="E201" s="607" t="e">
        <v>#N/A</v>
      </c>
      <c r="F201" s="607" t="e">
        <v>#N/A</v>
      </c>
      <c r="G201" s="607" t="e">
        <v>#N/A</v>
      </c>
      <c r="H201" s="607" t="e">
        <v>#N/A</v>
      </c>
      <c r="I201" s="607" t="e">
        <v>#N/A</v>
      </c>
      <c r="J201" s="607" t="e">
        <v>#N/A</v>
      </c>
      <c r="K201" s="609" t="e">
        <v>#N/A</v>
      </c>
      <c r="M201" s="429">
        <v>59.334499812487266</v>
      </c>
      <c r="N201" s="303" t="e">
        <v>#N/A</v>
      </c>
      <c r="O201" s="744" t="e">
        <v>#N/A</v>
      </c>
      <c r="Y201" s="602"/>
    </row>
    <row r="202" spans="1:25">
      <c r="A202" s="608">
        <v>39804</v>
      </c>
      <c r="B202" s="607">
        <v>79.5</v>
      </c>
      <c r="C202" s="607" t="e">
        <v>#N/A</v>
      </c>
      <c r="D202" s="607" t="e">
        <v>#N/A</v>
      </c>
      <c r="E202" s="607" t="e">
        <v>#N/A</v>
      </c>
      <c r="F202" s="607">
        <v>58.04528038006729</v>
      </c>
      <c r="G202" s="607" t="e">
        <v>#N/A</v>
      </c>
      <c r="H202" s="607" t="e">
        <v>#N/A</v>
      </c>
      <c r="I202" s="607" t="e">
        <v>#N/A</v>
      </c>
      <c r="J202" s="607" t="e">
        <v>#N/A</v>
      </c>
      <c r="K202" s="609" t="e">
        <v>#N/A</v>
      </c>
      <c r="M202" s="429" t="e">
        <v>#N/A</v>
      </c>
      <c r="N202" s="303">
        <v>58.04528038006729</v>
      </c>
      <c r="O202" s="744" t="e">
        <v>#N/A</v>
      </c>
      <c r="Y202" s="602"/>
    </row>
    <row r="203" spans="1:25">
      <c r="A203" s="608">
        <v>39805</v>
      </c>
      <c r="B203" s="607">
        <v>18.899999999999999</v>
      </c>
      <c r="C203" s="607" t="e">
        <v>#N/A</v>
      </c>
      <c r="D203" s="607" t="e">
        <v>#N/A</v>
      </c>
      <c r="E203" s="607" t="e">
        <v>#N/A</v>
      </c>
      <c r="F203" s="607">
        <v>37.369999999999983</v>
      </c>
      <c r="G203" s="607" t="e">
        <v>#N/A</v>
      </c>
      <c r="H203" s="607" t="e">
        <v>#N/A</v>
      </c>
      <c r="I203" s="607" t="e">
        <v>#N/A</v>
      </c>
      <c r="J203" s="607" t="e">
        <v>#N/A</v>
      </c>
      <c r="K203" s="609" t="e">
        <v>#N/A</v>
      </c>
      <c r="M203" s="429" t="e">
        <v>#N/A</v>
      </c>
      <c r="N203" s="303">
        <v>37.369999999999983</v>
      </c>
      <c r="O203" s="744" t="e">
        <v>#N/A</v>
      </c>
      <c r="Y203" s="602"/>
    </row>
    <row r="204" spans="1:25">
      <c r="A204" s="608">
        <v>39841</v>
      </c>
      <c r="B204" s="607">
        <v>50.4</v>
      </c>
      <c r="C204" s="607" t="e">
        <v>#N/A</v>
      </c>
      <c r="D204" s="607" t="e">
        <v>#N/A</v>
      </c>
      <c r="E204" s="607">
        <v>50.149999999999984</v>
      </c>
      <c r="F204" s="607" t="e">
        <v>#N/A</v>
      </c>
      <c r="G204" s="607" t="e">
        <v>#N/A</v>
      </c>
      <c r="H204" s="607" t="e">
        <v>#N/A</v>
      </c>
      <c r="I204" s="607" t="e">
        <v>#N/A</v>
      </c>
      <c r="J204" s="607" t="e">
        <v>#N/A</v>
      </c>
      <c r="K204" s="609" t="e">
        <v>#N/A</v>
      </c>
      <c r="M204" s="429" t="e">
        <v>#N/A</v>
      </c>
      <c r="N204" s="303">
        <v>50.149999999999984</v>
      </c>
      <c r="O204" s="744" t="e">
        <v>#N/A</v>
      </c>
      <c r="Y204" s="602"/>
    </row>
    <row r="205" spans="1:25">
      <c r="A205" s="608">
        <v>39843</v>
      </c>
      <c r="B205" s="607">
        <v>98.9</v>
      </c>
      <c r="C205" s="607" t="e">
        <v>#N/A</v>
      </c>
      <c r="D205" s="607" t="e">
        <v>#N/A</v>
      </c>
      <c r="E205" s="607" t="e">
        <v>#N/A</v>
      </c>
      <c r="F205" s="607">
        <v>60.510712451806747</v>
      </c>
      <c r="G205" s="607" t="e">
        <v>#N/A</v>
      </c>
      <c r="H205" s="607" t="e">
        <v>#N/A</v>
      </c>
      <c r="I205" s="607" t="e">
        <v>#N/A</v>
      </c>
      <c r="J205" s="607" t="e">
        <v>#N/A</v>
      </c>
      <c r="K205" s="609" t="e">
        <v>#N/A</v>
      </c>
      <c r="M205" s="429" t="e">
        <v>#N/A</v>
      </c>
      <c r="N205" s="303">
        <v>60.510712451806747</v>
      </c>
      <c r="O205" s="744" t="e">
        <v>#N/A</v>
      </c>
      <c r="Y205" s="602"/>
    </row>
    <row r="206" spans="1:25">
      <c r="A206" s="608">
        <v>39846</v>
      </c>
      <c r="B206" s="607">
        <v>99</v>
      </c>
      <c r="C206" s="607" t="e">
        <v>#N/A</v>
      </c>
      <c r="D206" s="607" t="e">
        <v>#N/A</v>
      </c>
      <c r="E206" s="607" t="e">
        <v>#N/A</v>
      </c>
      <c r="F206" s="607">
        <v>50.238329459996869</v>
      </c>
      <c r="G206" s="607" t="e">
        <v>#N/A</v>
      </c>
      <c r="H206" s="607" t="e">
        <v>#N/A</v>
      </c>
      <c r="I206" s="607" t="e">
        <v>#N/A</v>
      </c>
      <c r="J206" s="607" t="e">
        <v>#N/A</v>
      </c>
      <c r="K206" s="609" t="e">
        <v>#N/A</v>
      </c>
      <c r="M206" s="429" t="e">
        <v>#N/A</v>
      </c>
      <c r="N206" s="303">
        <v>50.238329459996869</v>
      </c>
      <c r="O206" s="744" t="e">
        <v>#N/A</v>
      </c>
      <c r="Y206" s="602"/>
    </row>
    <row r="207" spans="1:25">
      <c r="A207" s="608">
        <v>39849</v>
      </c>
      <c r="B207" s="607">
        <v>150</v>
      </c>
      <c r="C207" s="607" t="e">
        <v>#N/A</v>
      </c>
      <c r="D207" s="607" t="e">
        <v>#N/A</v>
      </c>
      <c r="E207" s="607" t="e">
        <v>#N/A</v>
      </c>
      <c r="F207" s="607" t="e">
        <v>#N/A</v>
      </c>
      <c r="G207" s="607" t="e">
        <v>#N/A</v>
      </c>
      <c r="H207" s="607">
        <v>89.79798384639632</v>
      </c>
      <c r="I207" s="607" t="e">
        <v>#N/A</v>
      </c>
      <c r="J207" s="607" t="e">
        <v>#N/A</v>
      </c>
      <c r="K207" s="609" t="e">
        <v>#N/A</v>
      </c>
      <c r="M207" s="429" t="e">
        <v>#N/A</v>
      </c>
      <c r="N207" s="303" t="e">
        <v>#N/A</v>
      </c>
      <c r="O207" s="744">
        <v>89.79798384639632</v>
      </c>
      <c r="Y207" s="602"/>
    </row>
    <row r="208" spans="1:25">
      <c r="A208" s="608">
        <v>39849</v>
      </c>
      <c r="B208" s="607">
        <v>51</v>
      </c>
      <c r="C208" s="607" t="e">
        <v>#N/A</v>
      </c>
      <c r="D208" s="607" t="e">
        <v>#N/A</v>
      </c>
      <c r="E208" s="607" t="e">
        <v>#N/A</v>
      </c>
      <c r="F208" s="607" t="e">
        <v>#N/A</v>
      </c>
      <c r="G208" s="607" t="e">
        <v>#N/A</v>
      </c>
      <c r="H208" s="607">
        <v>91.25805510079212</v>
      </c>
      <c r="I208" s="607" t="e">
        <v>#N/A</v>
      </c>
      <c r="J208" s="607" t="e">
        <v>#N/A</v>
      </c>
      <c r="K208" s="609" t="e">
        <v>#N/A</v>
      </c>
      <c r="M208" s="429" t="e">
        <v>#N/A</v>
      </c>
      <c r="N208" s="303" t="e">
        <v>#N/A</v>
      </c>
      <c r="O208" s="744">
        <v>91.25805510079212</v>
      </c>
      <c r="Y208" s="602"/>
    </row>
    <row r="209" spans="1:25">
      <c r="A209" s="608">
        <v>39849</v>
      </c>
      <c r="B209" s="607">
        <v>49.5</v>
      </c>
      <c r="C209" s="607" t="e">
        <v>#N/A</v>
      </c>
      <c r="D209" s="607" t="e">
        <v>#N/A</v>
      </c>
      <c r="E209" s="607" t="e">
        <v>#N/A</v>
      </c>
      <c r="F209" s="607" t="e">
        <v>#N/A</v>
      </c>
      <c r="G209" s="607" t="e">
        <v>#N/A</v>
      </c>
      <c r="H209" s="607">
        <v>91.275275115606391</v>
      </c>
      <c r="I209" s="607" t="e">
        <v>#N/A</v>
      </c>
      <c r="J209" s="607" t="e">
        <v>#N/A</v>
      </c>
      <c r="K209" s="609" t="e">
        <v>#N/A</v>
      </c>
      <c r="M209" s="429" t="e">
        <v>#N/A</v>
      </c>
      <c r="N209" s="303" t="e">
        <v>#N/A</v>
      </c>
      <c r="O209" s="744">
        <v>91.275275115606391</v>
      </c>
      <c r="Y209" s="602"/>
    </row>
    <row r="210" spans="1:25">
      <c r="A210" s="608">
        <v>39863</v>
      </c>
      <c r="B210" s="607">
        <v>49.5</v>
      </c>
      <c r="C210" s="607" t="e">
        <v>#N/A</v>
      </c>
      <c r="D210" s="607" t="e">
        <v>#N/A</v>
      </c>
      <c r="E210" s="607" t="e">
        <v>#N/A</v>
      </c>
      <c r="F210" s="607" t="e">
        <v>#N/A</v>
      </c>
      <c r="G210" s="607" t="e">
        <v>#N/A</v>
      </c>
      <c r="H210" s="607">
        <v>90.523152375205143</v>
      </c>
      <c r="I210" s="607" t="e">
        <v>#N/A</v>
      </c>
      <c r="J210" s="607" t="e">
        <v>#N/A</v>
      </c>
      <c r="K210" s="609" t="e">
        <v>#N/A</v>
      </c>
      <c r="M210" s="429" t="e">
        <v>#N/A</v>
      </c>
      <c r="N210" s="303" t="e">
        <v>#N/A</v>
      </c>
      <c r="O210" s="744">
        <v>90.523152375205143</v>
      </c>
      <c r="Y210" s="602"/>
    </row>
    <row r="211" spans="1:25">
      <c r="A211" s="608">
        <v>39889</v>
      </c>
      <c r="B211" s="607">
        <v>24.75</v>
      </c>
      <c r="C211" s="607" t="e">
        <v>#N/A</v>
      </c>
      <c r="D211" s="607" t="e">
        <v>#N/A</v>
      </c>
      <c r="E211" s="607">
        <v>114.99999999999994</v>
      </c>
      <c r="F211" s="607" t="e">
        <v>#N/A</v>
      </c>
      <c r="G211" s="607" t="e">
        <v>#N/A</v>
      </c>
      <c r="H211" s="607" t="e">
        <v>#N/A</v>
      </c>
      <c r="I211" s="607" t="e">
        <v>#N/A</v>
      </c>
      <c r="J211" s="607" t="e">
        <v>#N/A</v>
      </c>
      <c r="K211" s="609" t="e">
        <v>#N/A</v>
      </c>
      <c r="M211" s="429" t="e">
        <v>#N/A</v>
      </c>
      <c r="N211" s="303">
        <v>114.99999999999994</v>
      </c>
      <c r="O211" s="744" t="e">
        <v>#N/A</v>
      </c>
      <c r="Y211" s="602"/>
    </row>
    <row r="212" spans="1:25">
      <c r="A212" s="608">
        <v>39889</v>
      </c>
      <c r="B212" s="607">
        <v>8</v>
      </c>
      <c r="C212" s="607" t="e">
        <v>#N/A</v>
      </c>
      <c r="D212" s="607" t="e">
        <v>#N/A</v>
      </c>
      <c r="E212" s="607">
        <v>114.9999999999999</v>
      </c>
      <c r="F212" s="607" t="e">
        <v>#N/A</v>
      </c>
      <c r="G212" s="607" t="e">
        <v>#N/A</v>
      </c>
      <c r="H212" s="607" t="e">
        <v>#N/A</v>
      </c>
      <c r="I212" s="607" t="e">
        <v>#N/A</v>
      </c>
      <c r="J212" s="607" t="e">
        <v>#N/A</v>
      </c>
      <c r="K212" s="609" t="e">
        <v>#N/A</v>
      </c>
      <c r="M212" s="429" t="e">
        <v>#N/A</v>
      </c>
      <c r="N212" s="303">
        <v>114.9999999999999</v>
      </c>
      <c r="O212" s="744" t="e">
        <v>#N/A</v>
      </c>
      <c r="Y212" s="602"/>
    </row>
    <row r="213" spans="1:25">
      <c r="A213" s="608">
        <v>39896</v>
      </c>
      <c r="B213" s="607">
        <v>63</v>
      </c>
      <c r="C213" s="607" t="e">
        <v>#N/A</v>
      </c>
      <c r="D213" s="607">
        <v>85.789999999999935</v>
      </c>
      <c r="E213" s="607" t="e">
        <v>#N/A</v>
      </c>
      <c r="F213" s="607" t="e">
        <v>#N/A</v>
      </c>
      <c r="G213" s="607" t="e">
        <v>#N/A</v>
      </c>
      <c r="H213" s="607" t="e">
        <v>#N/A</v>
      </c>
      <c r="I213" s="607" t="e">
        <v>#N/A</v>
      </c>
      <c r="J213" s="607" t="e">
        <v>#N/A</v>
      </c>
      <c r="K213" s="609" t="e">
        <v>#N/A</v>
      </c>
      <c r="M213" s="429">
        <v>85.789999999999935</v>
      </c>
      <c r="N213" s="303" t="e">
        <v>#N/A</v>
      </c>
      <c r="O213" s="744" t="e">
        <v>#N/A</v>
      </c>
      <c r="Y213" s="602"/>
    </row>
    <row r="214" spans="1:25">
      <c r="A214" s="608">
        <v>39903</v>
      </c>
      <c r="B214" s="607">
        <v>30</v>
      </c>
      <c r="C214" s="607" t="e">
        <v>#N/A</v>
      </c>
      <c r="D214" s="607">
        <v>58.129467150154277</v>
      </c>
      <c r="E214" s="607" t="e">
        <v>#N/A</v>
      </c>
      <c r="F214" s="607" t="e">
        <v>#N/A</v>
      </c>
      <c r="G214" s="607" t="e">
        <v>#N/A</v>
      </c>
      <c r="H214" s="607" t="e">
        <v>#N/A</v>
      </c>
      <c r="I214" s="607" t="e">
        <v>#N/A</v>
      </c>
      <c r="J214" s="607" t="e">
        <v>#N/A</v>
      </c>
      <c r="K214" s="609" t="e">
        <v>#N/A</v>
      </c>
      <c r="M214" s="429">
        <v>58.129467150154277</v>
      </c>
      <c r="N214" s="303" t="e">
        <v>#N/A</v>
      </c>
      <c r="O214" s="744" t="e">
        <v>#N/A</v>
      </c>
      <c r="Y214" s="602"/>
    </row>
    <row r="215" spans="1:25">
      <c r="A215" s="608">
        <v>39903</v>
      </c>
      <c r="B215" s="607">
        <v>12</v>
      </c>
      <c r="C215" s="607" t="e">
        <v>#N/A</v>
      </c>
      <c r="D215" s="607">
        <v>58.12841369600946</v>
      </c>
      <c r="E215" s="607" t="e">
        <v>#N/A</v>
      </c>
      <c r="F215" s="607" t="e">
        <v>#N/A</v>
      </c>
      <c r="G215" s="607" t="e">
        <v>#N/A</v>
      </c>
      <c r="H215" s="607" t="e">
        <v>#N/A</v>
      </c>
      <c r="I215" s="607" t="e">
        <v>#N/A</v>
      </c>
      <c r="J215" s="607" t="e">
        <v>#N/A</v>
      </c>
      <c r="K215" s="609" t="e">
        <v>#N/A</v>
      </c>
      <c r="M215" s="429">
        <v>58.12841369600946</v>
      </c>
      <c r="N215" s="303" t="e">
        <v>#N/A</v>
      </c>
      <c r="O215" s="744" t="e">
        <v>#N/A</v>
      </c>
      <c r="Y215" s="602"/>
    </row>
    <row r="216" spans="1:25">
      <c r="A216" s="608">
        <v>39904</v>
      </c>
      <c r="B216" s="607">
        <v>96.6</v>
      </c>
      <c r="C216" s="607" t="e">
        <v>#N/A</v>
      </c>
      <c r="D216" s="607">
        <v>77.499999999999957</v>
      </c>
      <c r="E216" s="607" t="e">
        <v>#N/A</v>
      </c>
      <c r="F216" s="607" t="e">
        <v>#N/A</v>
      </c>
      <c r="G216" s="607" t="e">
        <v>#N/A</v>
      </c>
      <c r="H216" s="607" t="e">
        <v>#N/A</v>
      </c>
      <c r="I216" s="607" t="e">
        <v>#N/A</v>
      </c>
      <c r="J216" s="607" t="e">
        <v>#N/A</v>
      </c>
      <c r="K216" s="609" t="e">
        <v>#N/A</v>
      </c>
      <c r="M216" s="429">
        <v>77.499999999999957</v>
      </c>
      <c r="N216" s="303" t="e">
        <v>#N/A</v>
      </c>
      <c r="O216" s="744" t="e">
        <v>#N/A</v>
      </c>
      <c r="Y216" s="602"/>
    </row>
    <row r="217" spans="1:25">
      <c r="A217" s="608">
        <v>39904</v>
      </c>
      <c r="B217" s="607">
        <v>49.5</v>
      </c>
      <c r="C217" s="607" t="e">
        <v>#N/A</v>
      </c>
      <c r="D217" s="607" t="e">
        <v>#N/A</v>
      </c>
      <c r="E217" s="607">
        <v>49.949999999999982</v>
      </c>
      <c r="F217" s="607" t="e">
        <v>#N/A</v>
      </c>
      <c r="G217" s="607" t="e">
        <v>#N/A</v>
      </c>
      <c r="H217" s="607" t="e">
        <v>#N/A</v>
      </c>
      <c r="I217" s="607" t="e">
        <v>#N/A</v>
      </c>
      <c r="J217" s="607" t="e">
        <v>#N/A</v>
      </c>
      <c r="K217" s="609" t="e">
        <v>#N/A</v>
      </c>
      <c r="M217" s="429" t="e">
        <v>#N/A</v>
      </c>
      <c r="N217" s="303">
        <v>49.949999999999982</v>
      </c>
      <c r="O217" s="744" t="e">
        <v>#N/A</v>
      </c>
      <c r="Y217" s="602"/>
    </row>
    <row r="218" spans="1:25">
      <c r="A218" s="608">
        <v>39913</v>
      </c>
      <c r="B218" s="607">
        <v>124.5</v>
      </c>
      <c r="C218" s="607" t="e">
        <v>#N/A</v>
      </c>
      <c r="D218" s="607">
        <v>103.02197439574653</v>
      </c>
      <c r="E218" s="607" t="e">
        <v>#N/A</v>
      </c>
      <c r="F218" s="607" t="e">
        <v>#N/A</v>
      </c>
      <c r="G218" s="607" t="e">
        <v>#N/A</v>
      </c>
      <c r="H218" s="607" t="e">
        <v>#N/A</v>
      </c>
      <c r="I218" s="607" t="e">
        <v>#N/A</v>
      </c>
      <c r="J218" s="607" t="e">
        <v>#N/A</v>
      </c>
      <c r="K218" s="609" t="e">
        <v>#N/A</v>
      </c>
      <c r="M218" s="429">
        <v>103.02197439574653</v>
      </c>
      <c r="N218" s="303" t="e">
        <v>#N/A</v>
      </c>
      <c r="O218" s="744" t="e">
        <v>#N/A</v>
      </c>
      <c r="Y218" s="602"/>
    </row>
    <row r="219" spans="1:25">
      <c r="A219" s="608">
        <v>39932</v>
      </c>
      <c r="B219" s="607">
        <v>70</v>
      </c>
      <c r="C219" s="607" t="e">
        <v>#N/A</v>
      </c>
      <c r="D219" s="607" t="e">
        <v>#N/A</v>
      </c>
      <c r="E219" s="607" t="e">
        <v>#N/A</v>
      </c>
      <c r="F219" s="607" t="e">
        <v>#N/A</v>
      </c>
      <c r="G219" s="607" t="e">
        <v>#N/A</v>
      </c>
      <c r="H219" s="607">
        <v>68.326076034330569</v>
      </c>
      <c r="I219" s="607" t="e">
        <v>#N/A</v>
      </c>
      <c r="J219" s="607" t="e">
        <v>#N/A</v>
      </c>
      <c r="K219" s="609" t="e">
        <v>#N/A</v>
      </c>
      <c r="M219" s="429" t="e">
        <v>#N/A</v>
      </c>
      <c r="N219" s="303" t="e">
        <v>#N/A</v>
      </c>
      <c r="O219" s="744">
        <v>68.326076034330569</v>
      </c>
      <c r="Y219" s="602"/>
    </row>
    <row r="220" spans="1:25">
      <c r="A220" s="608">
        <v>39933</v>
      </c>
      <c r="B220" s="607">
        <v>22.5</v>
      </c>
      <c r="C220" s="607" t="e">
        <v>#N/A</v>
      </c>
      <c r="D220" s="607">
        <v>61.325887023699806</v>
      </c>
      <c r="E220" s="607" t="e">
        <v>#N/A</v>
      </c>
      <c r="F220" s="607" t="e">
        <v>#N/A</v>
      </c>
      <c r="G220" s="607" t="e">
        <v>#N/A</v>
      </c>
      <c r="H220" s="607" t="e">
        <v>#N/A</v>
      </c>
      <c r="I220" s="607" t="e">
        <v>#N/A</v>
      </c>
      <c r="J220" s="607" t="e">
        <v>#N/A</v>
      </c>
      <c r="K220" s="609" t="e">
        <v>#N/A</v>
      </c>
      <c r="M220" s="429">
        <v>61.325887023699806</v>
      </c>
      <c r="N220" s="303" t="e">
        <v>#N/A</v>
      </c>
      <c r="O220" s="744" t="e">
        <v>#N/A</v>
      </c>
      <c r="Y220" s="602"/>
    </row>
    <row r="221" spans="1:25">
      <c r="A221" s="608">
        <v>39974</v>
      </c>
      <c r="B221" s="607">
        <v>102.3</v>
      </c>
      <c r="C221" s="607" t="e">
        <v>#N/A</v>
      </c>
      <c r="D221" s="607" t="e">
        <v>#N/A</v>
      </c>
      <c r="E221" s="607">
        <v>68.999999999999972</v>
      </c>
      <c r="F221" s="607" t="e">
        <v>#N/A</v>
      </c>
      <c r="G221" s="607" t="e">
        <v>#N/A</v>
      </c>
      <c r="H221" s="607" t="e">
        <v>#N/A</v>
      </c>
      <c r="I221" s="607" t="e">
        <v>#N/A</v>
      </c>
      <c r="J221" s="607" t="e">
        <v>#N/A</v>
      </c>
      <c r="K221" s="609" t="e">
        <v>#N/A</v>
      </c>
      <c r="M221" s="429" t="e">
        <v>#N/A</v>
      </c>
      <c r="N221" s="303">
        <v>68.999999999999972</v>
      </c>
      <c r="O221" s="744" t="e">
        <v>#N/A</v>
      </c>
      <c r="Y221" s="602"/>
    </row>
    <row r="222" spans="1:25">
      <c r="A222" s="608">
        <v>39986</v>
      </c>
      <c r="B222" s="607">
        <v>205.5</v>
      </c>
      <c r="C222" s="607" t="e">
        <v>#N/A</v>
      </c>
      <c r="D222" s="607" t="e">
        <v>#N/A</v>
      </c>
      <c r="E222" s="607">
        <v>72.993308894525114</v>
      </c>
      <c r="F222" s="607" t="e">
        <v>#N/A</v>
      </c>
      <c r="G222" s="607" t="e">
        <v>#N/A</v>
      </c>
      <c r="H222" s="607" t="e">
        <v>#N/A</v>
      </c>
      <c r="I222" s="607" t="e">
        <v>#N/A</v>
      </c>
      <c r="J222" s="607" t="e">
        <v>#N/A</v>
      </c>
      <c r="K222" s="609" t="e">
        <v>#N/A</v>
      </c>
      <c r="M222" s="429" t="e">
        <v>#N/A</v>
      </c>
      <c r="N222" s="303">
        <v>72.993308894525114</v>
      </c>
      <c r="O222" s="744" t="e">
        <v>#N/A</v>
      </c>
      <c r="Y222" s="602"/>
    </row>
    <row r="223" spans="1:25">
      <c r="A223" s="608">
        <v>39994</v>
      </c>
      <c r="B223" s="607">
        <v>70</v>
      </c>
      <c r="C223" s="607" t="e">
        <v>#N/A</v>
      </c>
      <c r="D223" s="607" t="e">
        <v>#N/A</v>
      </c>
      <c r="E223" s="607" t="e">
        <v>#N/A</v>
      </c>
      <c r="F223" s="607" t="e">
        <v>#N/A</v>
      </c>
      <c r="G223" s="607" t="e">
        <v>#N/A</v>
      </c>
      <c r="H223" s="607">
        <v>72.122411969114253</v>
      </c>
      <c r="I223" s="607" t="e">
        <v>#N/A</v>
      </c>
      <c r="J223" s="607" t="e">
        <v>#N/A</v>
      </c>
      <c r="K223" s="609" t="e">
        <v>#N/A</v>
      </c>
      <c r="M223" s="429" t="e">
        <v>#N/A</v>
      </c>
      <c r="N223" s="303" t="e">
        <v>#N/A</v>
      </c>
      <c r="O223" s="744">
        <v>72.122411969114253</v>
      </c>
      <c r="Y223" s="602"/>
    </row>
    <row r="224" spans="1:25">
      <c r="A224" s="608">
        <v>39994</v>
      </c>
      <c r="B224" s="607">
        <v>51</v>
      </c>
      <c r="C224" s="607" t="e">
        <v>#N/A</v>
      </c>
      <c r="D224" s="607">
        <v>64.899999999999977</v>
      </c>
      <c r="E224" s="607" t="e">
        <v>#N/A</v>
      </c>
      <c r="F224" s="607" t="e">
        <v>#N/A</v>
      </c>
      <c r="G224" s="607" t="e">
        <v>#N/A</v>
      </c>
      <c r="H224" s="607" t="e">
        <v>#N/A</v>
      </c>
      <c r="I224" s="607" t="e">
        <v>#N/A</v>
      </c>
      <c r="J224" s="607" t="e">
        <v>#N/A</v>
      </c>
      <c r="K224" s="609" t="e">
        <v>#N/A</v>
      </c>
      <c r="M224" s="429">
        <v>64.899999999999977</v>
      </c>
      <c r="N224" s="303" t="e">
        <v>#N/A</v>
      </c>
      <c r="O224" s="744" t="e">
        <v>#N/A</v>
      </c>
      <c r="Y224" s="602"/>
    </row>
    <row r="225" spans="1:25">
      <c r="A225" s="608">
        <v>40003</v>
      </c>
      <c r="B225" s="607">
        <v>22.5</v>
      </c>
      <c r="C225" s="607" t="e">
        <v>#N/A</v>
      </c>
      <c r="D225" s="607">
        <v>83.853113700123231</v>
      </c>
      <c r="E225" s="607" t="e">
        <v>#N/A</v>
      </c>
      <c r="F225" s="607" t="e">
        <v>#N/A</v>
      </c>
      <c r="G225" s="607" t="e">
        <v>#N/A</v>
      </c>
      <c r="H225" s="607" t="e">
        <v>#N/A</v>
      </c>
      <c r="I225" s="607" t="e">
        <v>#N/A</v>
      </c>
      <c r="J225" s="607" t="e">
        <v>#N/A</v>
      </c>
      <c r="K225" s="609" t="e">
        <v>#N/A</v>
      </c>
      <c r="M225" s="429">
        <v>83.853113700123231</v>
      </c>
      <c r="N225" s="303" t="e">
        <v>#N/A</v>
      </c>
      <c r="O225" s="744" t="e">
        <v>#N/A</v>
      </c>
      <c r="Y225" s="602"/>
    </row>
    <row r="226" spans="1:25">
      <c r="A226" s="608">
        <v>40003</v>
      </c>
      <c r="B226" s="607">
        <v>21</v>
      </c>
      <c r="C226" s="607" t="e">
        <v>#N/A</v>
      </c>
      <c r="D226" s="607">
        <v>83.853114120161024</v>
      </c>
      <c r="E226" s="607" t="e">
        <v>#N/A</v>
      </c>
      <c r="F226" s="607" t="e">
        <v>#N/A</v>
      </c>
      <c r="G226" s="607" t="e">
        <v>#N/A</v>
      </c>
      <c r="H226" s="607" t="e">
        <v>#N/A</v>
      </c>
      <c r="I226" s="607" t="e">
        <v>#N/A</v>
      </c>
      <c r="J226" s="607" t="e">
        <v>#N/A</v>
      </c>
      <c r="K226" s="609" t="e">
        <v>#N/A</v>
      </c>
      <c r="M226" s="429">
        <v>83.853114120161024</v>
      </c>
      <c r="N226" s="303" t="e">
        <v>#N/A</v>
      </c>
      <c r="O226" s="744" t="e">
        <v>#N/A</v>
      </c>
      <c r="Y226" s="602"/>
    </row>
    <row r="227" spans="1:25">
      <c r="A227" s="608">
        <v>40003</v>
      </c>
      <c r="B227" s="607">
        <v>21</v>
      </c>
      <c r="C227" s="607" t="e">
        <v>#N/A</v>
      </c>
      <c r="D227" s="607">
        <v>83.853113944763862</v>
      </c>
      <c r="E227" s="607" t="e">
        <v>#N/A</v>
      </c>
      <c r="F227" s="607" t="e">
        <v>#N/A</v>
      </c>
      <c r="G227" s="607" t="e">
        <v>#N/A</v>
      </c>
      <c r="H227" s="607" t="e">
        <v>#N/A</v>
      </c>
      <c r="I227" s="607" t="e">
        <v>#N/A</v>
      </c>
      <c r="J227" s="607" t="e">
        <v>#N/A</v>
      </c>
      <c r="K227" s="609" t="e">
        <v>#N/A</v>
      </c>
      <c r="M227" s="429">
        <v>83.853113944763862</v>
      </c>
      <c r="N227" s="303" t="e">
        <v>#N/A</v>
      </c>
      <c r="O227" s="744" t="e">
        <v>#N/A</v>
      </c>
      <c r="Y227" s="602"/>
    </row>
    <row r="228" spans="1:25">
      <c r="A228" s="608">
        <v>40024</v>
      </c>
      <c r="B228" s="607">
        <v>69</v>
      </c>
      <c r="C228" s="607" t="e">
        <v>#N/A</v>
      </c>
      <c r="D228" s="607" t="e">
        <v>#N/A</v>
      </c>
      <c r="E228" s="607">
        <v>54.499999999999986</v>
      </c>
      <c r="F228" s="607" t="e">
        <v>#N/A</v>
      </c>
      <c r="G228" s="607" t="e">
        <v>#N/A</v>
      </c>
      <c r="H228" s="607" t="e">
        <v>#N/A</v>
      </c>
      <c r="I228" s="607" t="e">
        <v>#N/A</v>
      </c>
      <c r="J228" s="607" t="e">
        <v>#N/A</v>
      </c>
      <c r="K228" s="609" t="e">
        <v>#N/A</v>
      </c>
      <c r="M228" s="429" t="e">
        <v>#N/A</v>
      </c>
      <c r="N228" s="303">
        <v>54.499999999999986</v>
      </c>
      <c r="O228" s="744" t="e">
        <v>#N/A</v>
      </c>
      <c r="Y228" s="602"/>
    </row>
    <row r="229" spans="1:25">
      <c r="A229" s="608">
        <v>40026</v>
      </c>
      <c r="B229" s="607">
        <v>100</v>
      </c>
      <c r="C229" s="607" t="e">
        <v>#N/A</v>
      </c>
      <c r="D229" s="607" t="e">
        <v>#N/A</v>
      </c>
      <c r="E229" s="607">
        <v>64.417253272136847</v>
      </c>
      <c r="F229" s="607" t="e">
        <v>#N/A</v>
      </c>
      <c r="G229" s="607" t="e">
        <v>#N/A</v>
      </c>
      <c r="H229" s="607" t="e">
        <v>#N/A</v>
      </c>
      <c r="I229" s="607" t="e">
        <v>#N/A</v>
      </c>
      <c r="J229" s="607" t="e">
        <v>#N/A</v>
      </c>
      <c r="K229" s="609" t="e">
        <v>#N/A</v>
      </c>
      <c r="M229" s="429" t="e">
        <v>#N/A</v>
      </c>
      <c r="N229" s="303">
        <v>64.417253272136847</v>
      </c>
      <c r="O229" s="744" t="e">
        <v>#N/A</v>
      </c>
      <c r="Y229" s="602"/>
    </row>
    <row r="230" spans="1:25">
      <c r="A230" s="608">
        <v>40030</v>
      </c>
      <c r="B230" s="607">
        <v>18.899999999999999</v>
      </c>
      <c r="C230" s="607" t="e">
        <v>#N/A</v>
      </c>
      <c r="D230" s="607">
        <v>71.122504055367429</v>
      </c>
      <c r="E230" s="607" t="e">
        <v>#N/A</v>
      </c>
      <c r="F230" s="607" t="e">
        <v>#N/A</v>
      </c>
      <c r="G230" s="607" t="e">
        <v>#N/A</v>
      </c>
      <c r="H230" s="607" t="e">
        <v>#N/A</v>
      </c>
      <c r="I230" s="607" t="e">
        <v>#N/A</v>
      </c>
      <c r="J230" s="607" t="e">
        <v>#N/A</v>
      </c>
      <c r="K230" s="609" t="e">
        <v>#N/A</v>
      </c>
      <c r="M230" s="429">
        <v>71.122504055367429</v>
      </c>
      <c r="N230" s="303" t="e">
        <v>#N/A</v>
      </c>
      <c r="O230" s="744" t="e">
        <v>#N/A</v>
      </c>
      <c r="Y230" s="602"/>
    </row>
    <row r="231" spans="1:25">
      <c r="A231" s="608">
        <v>40030</v>
      </c>
      <c r="B231" s="607">
        <v>16.8</v>
      </c>
      <c r="C231" s="607" t="e">
        <v>#N/A</v>
      </c>
      <c r="D231" s="607">
        <v>71.052553765403488</v>
      </c>
      <c r="E231" s="607" t="e">
        <v>#N/A</v>
      </c>
      <c r="F231" s="607" t="e">
        <v>#N/A</v>
      </c>
      <c r="G231" s="607" t="e">
        <v>#N/A</v>
      </c>
      <c r="H231" s="607" t="e">
        <v>#N/A</v>
      </c>
      <c r="I231" s="607" t="e">
        <v>#N/A</v>
      </c>
      <c r="J231" s="607" t="e">
        <v>#N/A</v>
      </c>
      <c r="K231" s="609" t="e">
        <v>#N/A</v>
      </c>
      <c r="M231" s="429">
        <v>71.052553765403488</v>
      </c>
      <c r="N231" s="303" t="e">
        <v>#N/A</v>
      </c>
      <c r="O231" s="744" t="e">
        <v>#N/A</v>
      </c>
      <c r="Y231" s="602"/>
    </row>
    <row r="232" spans="1:25">
      <c r="A232" s="608">
        <v>40042</v>
      </c>
      <c r="B232" s="607">
        <v>90</v>
      </c>
      <c r="C232" s="607" t="e">
        <v>#N/A</v>
      </c>
      <c r="D232" s="607">
        <v>98.679021871108503</v>
      </c>
      <c r="E232" s="607" t="e">
        <v>#N/A</v>
      </c>
      <c r="F232" s="607" t="e">
        <v>#N/A</v>
      </c>
      <c r="G232" s="607" t="e">
        <v>#N/A</v>
      </c>
      <c r="H232" s="607" t="e">
        <v>#N/A</v>
      </c>
      <c r="I232" s="607" t="e">
        <v>#N/A</v>
      </c>
      <c r="J232" s="607" t="e">
        <v>#N/A</v>
      </c>
      <c r="K232" s="609" t="e">
        <v>#N/A</v>
      </c>
      <c r="M232" s="429">
        <v>98.679021871108503</v>
      </c>
      <c r="N232" s="303" t="e">
        <v>#N/A</v>
      </c>
      <c r="O232" s="744" t="e">
        <v>#N/A</v>
      </c>
      <c r="Y232" s="602"/>
    </row>
    <row r="233" spans="1:25">
      <c r="A233" s="608">
        <v>40051</v>
      </c>
      <c r="B233" s="607">
        <v>200.2</v>
      </c>
      <c r="C233" s="607" t="e">
        <v>#N/A</v>
      </c>
      <c r="D233" s="607">
        <v>65.999999999999986</v>
      </c>
      <c r="E233" s="607" t="e">
        <v>#N/A</v>
      </c>
      <c r="F233" s="607" t="e">
        <v>#N/A</v>
      </c>
      <c r="G233" s="607" t="e">
        <v>#N/A</v>
      </c>
      <c r="H233" s="607" t="e">
        <v>#N/A</v>
      </c>
      <c r="I233" s="607" t="e">
        <v>#N/A</v>
      </c>
      <c r="J233" s="607" t="e">
        <v>#N/A</v>
      </c>
      <c r="K233" s="609" t="e">
        <v>#N/A</v>
      </c>
      <c r="M233" s="429">
        <v>65.999999999999986</v>
      </c>
      <c r="N233" s="303" t="e">
        <v>#N/A</v>
      </c>
      <c r="O233" s="744" t="e">
        <v>#N/A</v>
      </c>
      <c r="Y233" s="602"/>
    </row>
    <row r="234" spans="1:25">
      <c r="A234" s="608">
        <v>40064</v>
      </c>
      <c r="B234" s="607">
        <v>36</v>
      </c>
      <c r="C234" s="607" t="e">
        <v>#N/A</v>
      </c>
      <c r="D234" s="607" t="e">
        <v>#N/A</v>
      </c>
      <c r="E234" s="607">
        <v>53.760105431495113</v>
      </c>
      <c r="F234" s="607" t="e">
        <v>#N/A</v>
      </c>
      <c r="G234" s="607" t="e">
        <v>#N/A</v>
      </c>
      <c r="H234" s="607" t="e">
        <v>#N/A</v>
      </c>
      <c r="I234" s="607" t="e">
        <v>#N/A</v>
      </c>
      <c r="J234" s="607" t="e">
        <v>#N/A</v>
      </c>
      <c r="K234" s="609" t="e">
        <v>#N/A</v>
      </c>
      <c r="M234" s="429" t="e">
        <v>#N/A</v>
      </c>
      <c r="N234" s="303">
        <v>53.760105431495113</v>
      </c>
      <c r="O234" s="744" t="e">
        <v>#N/A</v>
      </c>
      <c r="Y234" s="602"/>
    </row>
    <row r="235" spans="1:25">
      <c r="A235" s="608">
        <v>40081</v>
      </c>
      <c r="B235" s="607">
        <v>151.80000000000001</v>
      </c>
      <c r="C235" s="607" t="e">
        <v>#N/A</v>
      </c>
      <c r="D235" s="607" t="e">
        <v>#N/A</v>
      </c>
      <c r="E235" s="607" t="e">
        <v>#N/A</v>
      </c>
      <c r="F235" s="607">
        <v>46.499999999999957</v>
      </c>
      <c r="G235" s="607" t="e">
        <v>#N/A</v>
      </c>
      <c r="H235" s="607" t="e">
        <v>#N/A</v>
      </c>
      <c r="I235" s="607" t="e">
        <v>#N/A</v>
      </c>
      <c r="J235" s="607" t="e">
        <v>#N/A</v>
      </c>
      <c r="K235" s="609" t="e">
        <v>#N/A</v>
      </c>
      <c r="M235" s="429" t="e">
        <v>#N/A</v>
      </c>
      <c r="N235" s="303">
        <v>46.499999999999957</v>
      </c>
      <c r="O235" s="744" t="e">
        <v>#N/A</v>
      </c>
      <c r="Y235" s="602"/>
    </row>
    <row r="236" spans="1:25">
      <c r="A236" s="608">
        <v>40081</v>
      </c>
      <c r="B236" s="607">
        <v>129.6</v>
      </c>
      <c r="C236" s="607" t="e">
        <v>#N/A</v>
      </c>
      <c r="D236" s="607" t="e">
        <v>#N/A</v>
      </c>
      <c r="E236" s="607" t="e">
        <v>#N/A</v>
      </c>
      <c r="F236" s="607">
        <v>50.521249229779336</v>
      </c>
      <c r="G236" s="607" t="e">
        <v>#N/A</v>
      </c>
      <c r="H236" s="607" t="e">
        <v>#N/A</v>
      </c>
      <c r="I236" s="607" t="e">
        <v>#N/A</v>
      </c>
      <c r="J236" s="607" t="e">
        <v>#N/A</v>
      </c>
      <c r="K236" s="609" t="e">
        <v>#N/A</v>
      </c>
      <c r="M236" s="429" t="e">
        <v>#N/A</v>
      </c>
      <c r="N236" s="303">
        <v>50.521249229779336</v>
      </c>
      <c r="O236" s="744" t="e">
        <v>#N/A</v>
      </c>
      <c r="Y236" s="602"/>
    </row>
    <row r="237" spans="1:25">
      <c r="A237" s="608">
        <v>40087</v>
      </c>
      <c r="B237" s="607">
        <v>150</v>
      </c>
      <c r="C237" s="607" t="e">
        <v>#N/A</v>
      </c>
      <c r="D237" s="607" t="e">
        <v>#N/A</v>
      </c>
      <c r="E237" s="607" t="e">
        <v>#N/A</v>
      </c>
      <c r="F237" s="607" t="e">
        <v>#N/A</v>
      </c>
      <c r="G237" s="607">
        <v>65.999999999999972</v>
      </c>
      <c r="H237" s="607" t="e">
        <v>#N/A</v>
      </c>
      <c r="I237" s="607" t="e">
        <v>#N/A</v>
      </c>
      <c r="J237" s="607" t="e">
        <v>#N/A</v>
      </c>
      <c r="K237" s="609" t="e">
        <v>#N/A</v>
      </c>
      <c r="M237" s="429" t="e">
        <v>#N/A</v>
      </c>
      <c r="N237" s="303">
        <v>65.999999999999972</v>
      </c>
      <c r="O237" s="744" t="e">
        <v>#N/A</v>
      </c>
      <c r="Y237" s="602"/>
    </row>
    <row r="238" spans="1:25">
      <c r="A238" s="608">
        <v>40091</v>
      </c>
      <c r="B238" s="607">
        <v>99</v>
      </c>
      <c r="C238" s="607" t="e">
        <v>#N/A</v>
      </c>
      <c r="D238" s="607" t="e">
        <v>#N/A</v>
      </c>
      <c r="E238" s="607" t="e">
        <v>#N/A</v>
      </c>
      <c r="F238" s="607">
        <v>51.817110237480065</v>
      </c>
      <c r="G238" s="607" t="e">
        <v>#N/A</v>
      </c>
      <c r="H238" s="607" t="e">
        <v>#N/A</v>
      </c>
      <c r="I238" s="607" t="e">
        <v>#N/A</v>
      </c>
      <c r="J238" s="607" t="e">
        <v>#N/A</v>
      </c>
      <c r="K238" s="609" t="e">
        <v>#N/A</v>
      </c>
      <c r="M238" s="429" t="e">
        <v>#N/A</v>
      </c>
      <c r="N238" s="303">
        <v>51.817110237480065</v>
      </c>
      <c r="O238" s="744" t="e">
        <v>#N/A</v>
      </c>
      <c r="Y238" s="602"/>
    </row>
    <row r="239" spans="1:25">
      <c r="A239" s="608">
        <v>40095</v>
      </c>
      <c r="B239" s="607">
        <v>5</v>
      </c>
      <c r="C239" s="607" t="e">
        <v>#N/A</v>
      </c>
      <c r="D239" s="607" t="e">
        <v>#N/A</v>
      </c>
      <c r="E239" s="607">
        <v>67.999999999999986</v>
      </c>
      <c r="F239" s="607" t="e">
        <v>#N/A</v>
      </c>
      <c r="G239" s="607" t="e">
        <v>#N/A</v>
      </c>
      <c r="H239" s="607" t="e">
        <v>#N/A</v>
      </c>
      <c r="I239" s="607" t="e">
        <v>#N/A</v>
      </c>
      <c r="J239" s="607" t="e">
        <v>#N/A</v>
      </c>
      <c r="K239" s="609" t="e">
        <v>#N/A</v>
      </c>
      <c r="M239" s="429" t="e">
        <v>#N/A</v>
      </c>
      <c r="N239" s="303">
        <v>67.999999999999986</v>
      </c>
      <c r="O239" s="744" t="e">
        <v>#N/A</v>
      </c>
      <c r="Y239" s="602"/>
    </row>
    <row r="240" spans="1:25">
      <c r="A240" s="608">
        <v>40119</v>
      </c>
      <c r="B240" s="607">
        <v>60</v>
      </c>
      <c r="C240" s="607" t="e">
        <v>#N/A</v>
      </c>
      <c r="D240" s="607" t="e">
        <v>#N/A</v>
      </c>
      <c r="E240" s="607" t="e">
        <v>#N/A</v>
      </c>
      <c r="F240" s="607">
        <v>70.147631206504457</v>
      </c>
      <c r="G240" s="607" t="e">
        <v>#N/A</v>
      </c>
      <c r="H240" s="607" t="e">
        <v>#N/A</v>
      </c>
      <c r="I240" s="607" t="e">
        <v>#N/A</v>
      </c>
      <c r="J240" s="607" t="e">
        <v>#N/A</v>
      </c>
      <c r="K240" s="609" t="e">
        <v>#N/A</v>
      </c>
      <c r="M240" s="429" t="e">
        <v>#N/A</v>
      </c>
      <c r="N240" s="303">
        <v>70.147631206504457</v>
      </c>
      <c r="O240" s="744" t="e">
        <v>#N/A</v>
      </c>
      <c r="Y240" s="602"/>
    </row>
    <row r="241" spans="1:25">
      <c r="A241" s="608">
        <v>40133</v>
      </c>
      <c r="B241" s="607">
        <v>50</v>
      </c>
      <c r="C241" s="607" t="e">
        <v>#N/A</v>
      </c>
      <c r="D241" s="607" t="e">
        <v>#N/A</v>
      </c>
      <c r="E241" s="607">
        <v>57</v>
      </c>
      <c r="F241" s="607" t="e">
        <v>#N/A</v>
      </c>
      <c r="G241" s="607" t="e">
        <v>#N/A</v>
      </c>
      <c r="H241" s="607" t="e">
        <v>#N/A</v>
      </c>
      <c r="I241" s="607" t="e">
        <v>#N/A</v>
      </c>
      <c r="J241" s="607" t="e">
        <v>#N/A</v>
      </c>
      <c r="K241" s="609" t="e">
        <v>#N/A</v>
      </c>
      <c r="M241" s="429" t="e">
        <v>#N/A</v>
      </c>
      <c r="N241" s="303">
        <v>57</v>
      </c>
      <c r="O241" s="744" t="e">
        <v>#N/A</v>
      </c>
      <c r="Y241" s="602"/>
    </row>
    <row r="242" spans="1:25">
      <c r="A242" s="608">
        <v>40141</v>
      </c>
      <c r="B242" s="607">
        <v>209.4</v>
      </c>
      <c r="C242" s="607" t="e">
        <v>#N/A</v>
      </c>
      <c r="D242" s="607" t="e">
        <v>#N/A</v>
      </c>
      <c r="E242" s="607">
        <v>77.499999999999972</v>
      </c>
      <c r="F242" s="607" t="e">
        <v>#N/A</v>
      </c>
      <c r="G242" s="607" t="e">
        <v>#N/A</v>
      </c>
      <c r="H242" s="607" t="e">
        <v>#N/A</v>
      </c>
      <c r="I242" s="607" t="e">
        <v>#N/A</v>
      </c>
      <c r="J242" s="607" t="e">
        <v>#N/A</v>
      </c>
      <c r="K242" s="609" t="e">
        <v>#N/A</v>
      </c>
      <c r="M242" s="429" t="e">
        <v>#N/A</v>
      </c>
      <c r="N242" s="303">
        <v>77.499999999999972</v>
      </c>
      <c r="O242" s="744" t="e">
        <v>#N/A</v>
      </c>
      <c r="Y242" s="602"/>
    </row>
    <row r="243" spans="1:25">
      <c r="A243" s="608">
        <v>40141</v>
      </c>
      <c r="B243" s="607">
        <v>150</v>
      </c>
      <c r="C243" s="607" t="e">
        <v>#N/A</v>
      </c>
      <c r="D243" s="607" t="e">
        <v>#N/A</v>
      </c>
      <c r="E243" s="607">
        <v>67.499999999999972</v>
      </c>
      <c r="F243" s="607" t="e">
        <v>#N/A</v>
      </c>
      <c r="G243" s="607" t="e">
        <v>#N/A</v>
      </c>
      <c r="H243" s="607" t="e">
        <v>#N/A</v>
      </c>
      <c r="I243" s="607" t="e">
        <v>#N/A</v>
      </c>
      <c r="J243" s="607" t="e">
        <v>#N/A</v>
      </c>
      <c r="K243" s="609" t="e">
        <v>#N/A</v>
      </c>
      <c r="M243" s="429" t="e">
        <v>#N/A</v>
      </c>
      <c r="N243" s="303">
        <v>67.499999999999972</v>
      </c>
      <c r="O243" s="744" t="e">
        <v>#N/A</v>
      </c>
      <c r="Y243" s="602"/>
    </row>
    <row r="244" spans="1:25">
      <c r="A244" s="608">
        <v>40147</v>
      </c>
      <c r="B244" s="607">
        <v>168</v>
      </c>
      <c r="C244" s="607">
        <v>117.29999999999994</v>
      </c>
      <c r="D244" s="607" t="e">
        <v>#N/A</v>
      </c>
      <c r="E244" s="607" t="e">
        <v>#N/A</v>
      </c>
      <c r="F244" s="607" t="e">
        <v>#N/A</v>
      </c>
      <c r="G244" s="607" t="e">
        <v>#N/A</v>
      </c>
      <c r="H244" s="607" t="e">
        <v>#N/A</v>
      </c>
      <c r="I244" s="607" t="e">
        <v>#N/A</v>
      </c>
      <c r="J244" s="607" t="e">
        <v>#N/A</v>
      </c>
      <c r="K244" s="609" t="e">
        <v>#N/A</v>
      </c>
      <c r="M244" s="429">
        <v>117.29999999999994</v>
      </c>
      <c r="N244" s="303" t="e">
        <v>#N/A</v>
      </c>
      <c r="O244" s="744" t="e">
        <v>#N/A</v>
      </c>
      <c r="Y244" s="602"/>
    </row>
    <row r="245" spans="1:25">
      <c r="A245" s="608">
        <v>40147</v>
      </c>
      <c r="B245" s="607">
        <v>150</v>
      </c>
      <c r="C245" s="607">
        <v>117.29999999999998</v>
      </c>
      <c r="D245" s="607" t="e">
        <v>#N/A</v>
      </c>
      <c r="E245" s="607" t="e">
        <v>#N/A</v>
      </c>
      <c r="F245" s="607" t="e">
        <v>#N/A</v>
      </c>
      <c r="G245" s="607" t="e">
        <v>#N/A</v>
      </c>
      <c r="H245" s="607" t="e">
        <v>#N/A</v>
      </c>
      <c r="I245" s="607" t="e">
        <v>#N/A</v>
      </c>
      <c r="J245" s="607" t="e">
        <v>#N/A</v>
      </c>
      <c r="K245" s="609" t="e">
        <v>#N/A</v>
      </c>
      <c r="M245" s="429">
        <v>117.29999999999998</v>
      </c>
      <c r="N245" s="303" t="e">
        <v>#N/A</v>
      </c>
      <c r="O245" s="744" t="e">
        <v>#N/A</v>
      </c>
      <c r="Y245" s="602"/>
    </row>
    <row r="246" spans="1:25">
      <c r="A246" s="608">
        <v>40147</v>
      </c>
      <c r="B246" s="607">
        <v>150</v>
      </c>
      <c r="C246" s="607">
        <v>117.29999999999994</v>
      </c>
      <c r="D246" s="607" t="e">
        <v>#N/A</v>
      </c>
      <c r="E246" s="607" t="e">
        <v>#N/A</v>
      </c>
      <c r="F246" s="607" t="e">
        <v>#N/A</v>
      </c>
      <c r="G246" s="607" t="e">
        <v>#N/A</v>
      </c>
      <c r="H246" s="607" t="e">
        <v>#N/A</v>
      </c>
      <c r="I246" s="607" t="e">
        <v>#N/A</v>
      </c>
      <c r="J246" s="607" t="e">
        <v>#N/A</v>
      </c>
      <c r="K246" s="609" t="e">
        <v>#N/A</v>
      </c>
      <c r="M246" s="429">
        <v>117.29999999999994</v>
      </c>
      <c r="N246" s="303" t="e">
        <v>#N/A</v>
      </c>
      <c r="O246" s="744" t="e">
        <v>#N/A</v>
      </c>
      <c r="Y246" s="602"/>
    </row>
    <row r="247" spans="1:25">
      <c r="A247" s="608">
        <v>40147</v>
      </c>
      <c r="B247" s="607">
        <v>150</v>
      </c>
      <c r="C247" s="607">
        <v>117.29999999999993</v>
      </c>
      <c r="D247" s="607" t="e">
        <v>#N/A</v>
      </c>
      <c r="E247" s="607" t="e">
        <v>#N/A</v>
      </c>
      <c r="F247" s="607" t="e">
        <v>#N/A</v>
      </c>
      <c r="G247" s="607" t="e">
        <v>#N/A</v>
      </c>
      <c r="H247" s="607" t="e">
        <v>#N/A</v>
      </c>
      <c r="I247" s="607" t="e">
        <v>#N/A</v>
      </c>
      <c r="J247" s="607" t="e">
        <v>#N/A</v>
      </c>
      <c r="K247" s="609" t="e">
        <v>#N/A</v>
      </c>
      <c r="M247" s="429">
        <v>117.29999999999993</v>
      </c>
      <c r="N247" s="303" t="e">
        <v>#N/A</v>
      </c>
      <c r="O247" s="744" t="e">
        <v>#N/A</v>
      </c>
      <c r="Y247" s="602"/>
    </row>
    <row r="248" spans="1:25">
      <c r="A248" s="608">
        <v>40147</v>
      </c>
      <c r="B248" s="607">
        <v>102</v>
      </c>
      <c r="C248" s="607">
        <v>117.29999999999994</v>
      </c>
      <c r="D248" s="607" t="e">
        <v>#N/A</v>
      </c>
      <c r="E248" s="607" t="e">
        <v>#N/A</v>
      </c>
      <c r="F248" s="607" t="e">
        <v>#N/A</v>
      </c>
      <c r="G248" s="607" t="e">
        <v>#N/A</v>
      </c>
      <c r="H248" s="607" t="e">
        <v>#N/A</v>
      </c>
      <c r="I248" s="607" t="e">
        <v>#N/A</v>
      </c>
      <c r="J248" s="607" t="e">
        <v>#N/A</v>
      </c>
      <c r="K248" s="609" t="e">
        <v>#N/A</v>
      </c>
      <c r="M248" s="429">
        <v>117.29999999999994</v>
      </c>
      <c r="N248" s="303" t="e">
        <v>#N/A</v>
      </c>
      <c r="O248" s="744" t="e">
        <v>#N/A</v>
      </c>
      <c r="Y248" s="602"/>
    </row>
    <row r="249" spans="1:25">
      <c r="A249" s="608">
        <v>40149</v>
      </c>
      <c r="B249" s="607">
        <v>50</v>
      </c>
      <c r="C249" s="607" t="e">
        <v>#N/A</v>
      </c>
      <c r="D249" s="607">
        <v>100.94607885297839</v>
      </c>
      <c r="E249" s="607" t="e">
        <v>#N/A</v>
      </c>
      <c r="F249" s="607" t="e">
        <v>#N/A</v>
      </c>
      <c r="G249" s="607" t="e">
        <v>#N/A</v>
      </c>
      <c r="H249" s="607" t="e">
        <v>#N/A</v>
      </c>
      <c r="I249" s="607" t="e">
        <v>#N/A</v>
      </c>
      <c r="J249" s="607" t="e">
        <v>#N/A</v>
      </c>
      <c r="K249" s="609" t="e">
        <v>#N/A</v>
      </c>
      <c r="M249" s="429">
        <v>100.94607885297839</v>
      </c>
      <c r="N249" s="303" t="e">
        <v>#N/A</v>
      </c>
      <c r="O249" s="744" t="e">
        <v>#N/A</v>
      </c>
      <c r="Y249" s="602"/>
    </row>
    <row r="250" spans="1:25">
      <c r="A250" s="608">
        <v>40156</v>
      </c>
      <c r="B250" s="607">
        <v>10.25</v>
      </c>
      <c r="C250" s="607" t="e">
        <v>#N/A</v>
      </c>
      <c r="D250" s="607" t="e">
        <v>#N/A</v>
      </c>
      <c r="E250" s="607">
        <v>122.18299251739865</v>
      </c>
      <c r="F250" s="607" t="e">
        <v>#N/A</v>
      </c>
      <c r="G250" s="607" t="e">
        <v>#N/A</v>
      </c>
      <c r="H250" s="607" t="e">
        <v>#N/A</v>
      </c>
      <c r="I250" s="607" t="e">
        <v>#N/A</v>
      </c>
      <c r="J250" s="607" t="e">
        <v>#N/A</v>
      </c>
      <c r="K250" s="609" t="e">
        <v>#N/A</v>
      </c>
      <c r="M250" s="429" t="e">
        <v>#N/A</v>
      </c>
      <c r="N250" s="303">
        <v>122.18299251739865</v>
      </c>
      <c r="O250" s="744" t="e">
        <v>#N/A</v>
      </c>
      <c r="Y250" s="602"/>
    </row>
    <row r="251" spans="1:25">
      <c r="A251" s="608">
        <v>40164</v>
      </c>
      <c r="B251" s="607">
        <v>120</v>
      </c>
      <c r="C251" s="607">
        <v>128.8290018251268</v>
      </c>
      <c r="D251" s="607" t="e">
        <v>#N/A</v>
      </c>
      <c r="E251" s="607" t="e">
        <v>#N/A</v>
      </c>
      <c r="F251" s="607" t="e">
        <v>#N/A</v>
      </c>
      <c r="G251" s="607" t="e">
        <v>#N/A</v>
      </c>
      <c r="H251" s="607" t="e">
        <v>#N/A</v>
      </c>
      <c r="I251" s="607" t="e">
        <v>#N/A</v>
      </c>
      <c r="J251" s="607" t="e">
        <v>#N/A</v>
      </c>
      <c r="K251" s="609" t="e">
        <v>#N/A</v>
      </c>
      <c r="M251" s="429">
        <v>128.8290018251268</v>
      </c>
      <c r="N251" s="303" t="e">
        <v>#N/A</v>
      </c>
      <c r="O251" s="744" t="e">
        <v>#N/A</v>
      </c>
      <c r="Y251" s="602"/>
    </row>
    <row r="252" spans="1:25">
      <c r="A252" s="608">
        <v>40175</v>
      </c>
      <c r="B252" s="607">
        <v>70</v>
      </c>
      <c r="C252" s="607" t="e">
        <v>#N/A</v>
      </c>
      <c r="D252" s="607" t="e">
        <v>#N/A</v>
      </c>
      <c r="E252" s="607" t="e">
        <v>#N/A</v>
      </c>
      <c r="F252" s="607" t="e">
        <v>#N/A</v>
      </c>
      <c r="G252" s="607" t="e">
        <v>#N/A</v>
      </c>
      <c r="H252" s="607">
        <v>71.836484116650112</v>
      </c>
      <c r="I252" s="607" t="e">
        <v>#N/A</v>
      </c>
      <c r="J252" s="607" t="e">
        <v>#N/A</v>
      </c>
      <c r="K252" s="609" t="e">
        <v>#N/A</v>
      </c>
      <c r="M252" s="429" t="e">
        <v>#N/A</v>
      </c>
      <c r="N252" s="303" t="e">
        <v>#N/A</v>
      </c>
      <c r="O252" s="744">
        <v>71.836484116650112</v>
      </c>
      <c r="Y252" s="602"/>
    </row>
    <row r="253" spans="1:25">
      <c r="A253" s="608">
        <v>40206</v>
      </c>
      <c r="B253" s="607">
        <v>151.80000000000001</v>
      </c>
      <c r="C253" s="607" t="e">
        <v>#N/A</v>
      </c>
      <c r="D253" s="607">
        <v>106.54427487835629</v>
      </c>
      <c r="E253" s="607" t="e">
        <v>#N/A</v>
      </c>
      <c r="F253" s="607" t="e">
        <v>#N/A</v>
      </c>
      <c r="G253" s="607" t="e">
        <v>#N/A</v>
      </c>
      <c r="H253" s="607" t="e">
        <v>#N/A</v>
      </c>
      <c r="I253" s="607" t="e">
        <v>#N/A</v>
      </c>
      <c r="J253" s="607" t="e">
        <v>#N/A</v>
      </c>
      <c r="K253" s="609" t="e">
        <v>#N/A</v>
      </c>
      <c r="M253" s="429">
        <v>106.54427487835629</v>
      </c>
      <c r="N253" s="303" t="e">
        <v>#N/A</v>
      </c>
      <c r="O253" s="744" t="e">
        <v>#N/A</v>
      </c>
      <c r="Y253" s="602"/>
    </row>
    <row r="254" spans="1:25">
      <c r="A254" s="608">
        <v>40214</v>
      </c>
      <c r="B254" s="607">
        <v>81</v>
      </c>
      <c r="C254" s="607" t="e">
        <v>#N/A</v>
      </c>
      <c r="D254" s="607" t="e">
        <v>#N/A</v>
      </c>
      <c r="E254" s="607" t="e">
        <v>#N/A</v>
      </c>
      <c r="F254" s="607">
        <v>52.735387995094747</v>
      </c>
      <c r="G254" s="607" t="e">
        <v>#N/A</v>
      </c>
      <c r="H254" s="607" t="e">
        <v>#N/A</v>
      </c>
      <c r="I254" s="607" t="e">
        <v>#N/A</v>
      </c>
      <c r="J254" s="607" t="e">
        <v>#N/A</v>
      </c>
      <c r="K254" s="609" t="e">
        <v>#N/A</v>
      </c>
      <c r="M254" s="429" t="e">
        <v>#N/A</v>
      </c>
      <c r="N254" s="303">
        <v>52.735387995094747</v>
      </c>
      <c r="O254" s="744" t="e">
        <v>#N/A</v>
      </c>
      <c r="Y254" s="602"/>
    </row>
    <row r="255" spans="1:25">
      <c r="A255" s="608">
        <v>40221</v>
      </c>
      <c r="B255" s="607">
        <v>198</v>
      </c>
      <c r="C255" s="607" t="e">
        <v>#N/A</v>
      </c>
      <c r="D255" s="607" t="e">
        <v>#N/A</v>
      </c>
      <c r="E255" s="607">
        <v>72.998959793892197</v>
      </c>
      <c r="F255" s="607" t="e">
        <v>#N/A</v>
      </c>
      <c r="G255" s="607" t="e">
        <v>#N/A</v>
      </c>
      <c r="H255" s="607" t="e">
        <v>#N/A</v>
      </c>
      <c r="I255" s="607" t="e">
        <v>#N/A</v>
      </c>
      <c r="J255" s="607" t="e">
        <v>#N/A</v>
      </c>
      <c r="K255" s="609" t="e">
        <v>#N/A</v>
      </c>
      <c r="M255" s="429" t="e">
        <v>#N/A</v>
      </c>
      <c r="N255" s="303">
        <v>72.998959793892197</v>
      </c>
      <c r="O255" s="744" t="e">
        <v>#N/A</v>
      </c>
      <c r="Y255" s="602"/>
    </row>
    <row r="256" spans="1:25">
      <c r="A256" s="608">
        <v>40242</v>
      </c>
      <c r="B256" s="607">
        <v>65.099999999999994</v>
      </c>
      <c r="C256" s="607" t="e">
        <v>#N/A</v>
      </c>
      <c r="D256" s="607">
        <v>108.99285353993861</v>
      </c>
      <c r="E256" s="607" t="e">
        <v>#N/A</v>
      </c>
      <c r="F256" s="607" t="e">
        <v>#N/A</v>
      </c>
      <c r="G256" s="607" t="e">
        <v>#N/A</v>
      </c>
      <c r="H256" s="607" t="e">
        <v>#N/A</v>
      </c>
      <c r="I256" s="607" t="e">
        <v>#N/A</v>
      </c>
      <c r="J256" s="607" t="e">
        <v>#N/A</v>
      </c>
      <c r="K256" s="609" t="e">
        <v>#N/A</v>
      </c>
      <c r="M256" s="429">
        <v>108.99285353993861</v>
      </c>
      <c r="N256" s="303" t="e">
        <v>#N/A</v>
      </c>
      <c r="O256" s="744" t="e">
        <v>#N/A</v>
      </c>
      <c r="Y256" s="602"/>
    </row>
    <row r="257" spans="1:25">
      <c r="A257" s="608">
        <v>40266</v>
      </c>
      <c r="B257" s="607">
        <v>250.2</v>
      </c>
      <c r="C257" s="607" t="e">
        <v>#N/A</v>
      </c>
      <c r="D257" s="607">
        <v>58.999999999999993</v>
      </c>
      <c r="E257" s="607" t="e">
        <v>#N/A</v>
      </c>
      <c r="F257" s="607" t="e">
        <v>#N/A</v>
      </c>
      <c r="G257" s="607" t="e">
        <v>#N/A</v>
      </c>
      <c r="H257" s="607" t="e">
        <v>#N/A</v>
      </c>
      <c r="I257" s="607" t="e">
        <v>#N/A</v>
      </c>
      <c r="J257" s="607" t="e">
        <v>#N/A</v>
      </c>
      <c r="K257" s="609" t="e">
        <v>#N/A</v>
      </c>
      <c r="M257" s="429">
        <v>58.999999999999993</v>
      </c>
      <c r="N257" s="303" t="e">
        <v>#N/A</v>
      </c>
      <c r="O257" s="744" t="e">
        <v>#N/A</v>
      </c>
      <c r="Y257" s="602"/>
    </row>
    <row r="258" spans="1:25">
      <c r="A258" s="608">
        <v>40269</v>
      </c>
      <c r="B258" s="607">
        <v>40.5</v>
      </c>
      <c r="C258" s="607" t="e">
        <v>#N/A</v>
      </c>
      <c r="D258" s="607" t="e">
        <v>#N/A</v>
      </c>
      <c r="E258" s="607" t="e">
        <v>#N/A</v>
      </c>
      <c r="F258" s="607">
        <v>59.954967659812823</v>
      </c>
      <c r="G258" s="607" t="e">
        <v>#N/A</v>
      </c>
      <c r="H258" s="607" t="e">
        <v>#N/A</v>
      </c>
      <c r="I258" s="607" t="e">
        <v>#N/A</v>
      </c>
      <c r="J258" s="607" t="e">
        <v>#N/A</v>
      </c>
      <c r="K258" s="609" t="e">
        <v>#N/A</v>
      </c>
      <c r="M258" s="429" t="e">
        <v>#N/A</v>
      </c>
      <c r="N258" s="303">
        <v>59.954967659812823</v>
      </c>
      <c r="O258" s="744" t="e">
        <v>#N/A</v>
      </c>
      <c r="Y258" s="602"/>
    </row>
    <row r="259" spans="1:25">
      <c r="A259" s="608">
        <v>40284</v>
      </c>
      <c r="B259" s="607">
        <v>102.4</v>
      </c>
      <c r="C259" s="607" t="e">
        <v>#N/A</v>
      </c>
      <c r="D259" s="607" t="e">
        <v>#N/A</v>
      </c>
      <c r="E259" s="607">
        <v>44.651495280003147</v>
      </c>
      <c r="F259" s="607" t="e">
        <v>#N/A</v>
      </c>
      <c r="G259" s="607" t="e">
        <v>#N/A</v>
      </c>
      <c r="H259" s="607" t="e">
        <v>#N/A</v>
      </c>
      <c r="I259" s="607" t="e">
        <v>#N/A</v>
      </c>
      <c r="J259" s="607" t="e">
        <v>#N/A</v>
      </c>
      <c r="K259" s="609" t="e">
        <v>#N/A</v>
      </c>
      <c r="M259" s="429" t="e">
        <v>#N/A</v>
      </c>
      <c r="N259" s="303">
        <v>44.651495280003147</v>
      </c>
      <c r="O259" s="744" t="e">
        <v>#N/A</v>
      </c>
      <c r="Y259" s="602"/>
    </row>
    <row r="260" spans="1:25">
      <c r="A260" s="608">
        <v>40287</v>
      </c>
      <c r="B260" s="607">
        <v>50.4</v>
      </c>
      <c r="C260" s="607" t="e">
        <v>#N/A</v>
      </c>
      <c r="D260" s="607">
        <v>87.799999999999969</v>
      </c>
      <c r="E260" s="607" t="e">
        <v>#N/A</v>
      </c>
      <c r="F260" s="607" t="e">
        <v>#N/A</v>
      </c>
      <c r="G260" s="607" t="e">
        <v>#N/A</v>
      </c>
      <c r="H260" s="607" t="e">
        <v>#N/A</v>
      </c>
      <c r="I260" s="607" t="e">
        <v>#N/A</v>
      </c>
      <c r="J260" s="607" t="e">
        <v>#N/A</v>
      </c>
      <c r="K260" s="609" t="e">
        <v>#N/A</v>
      </c>
      <c r="M260" s="429">
        <v>87.799999999999969</v>
      </c>
      <c r="N260" s="303" t="e">
        <v>#N/A</v>
      </c>
      <c r="O260" s="744" t="e">
        <v>#N/A</v>
      </c>
      <c r="Y260" s="602"/>
    </row>
    <row r="261" spans="1:25">
      <c r="A261" s="608">
        <v>40291</v>
      </c>
      <c r="B261" s="607">
        <v>51</v>
      </c>
      <c r="C261" s="607" t="e">
        <v>#N/A</v>
      </c>
      <c r="D261" s="607" t="e">
        <v>#N/A</v>
      </c>
      <c r="E261" s="607">
        <v>52.029204111852195</v>
      </c>
      <c r="F261" s="607" t="e">
        <v>#N/A</v>
      </c>
      <c r="G261" s="607" t="e">
        <v>#N/A</v>
      </c>
      <c r="H261" s="607" t="e">
        <v>#N/A</v>
      </c>
      <c r="I261" s="607" t="e">
        <v>#N/A</v>
      </c>
      <c r="J261" s="607" t="e">
        <v>#N/A</v>
      </c>
      <c r="K261" s="609" t="e">
        <v>#N/A</v>
      </c>
      <c r="M261" s="429" t="e">
        <v>#N/A</v>
      </c>
      <c r="N261" s="303">
        <v>52.029204111852195</v>
      </c>
      <c r="O261" s="744" t="e">
        <v>#N/A</v>
      </c>
      <c r="Y261" s="602"/>
    </row>
    <row r="262" spans="1:25">
      <c r="A262" s="608">
        <v>40297</v>
      </c>
      <c r="B262" s="607">
        <v>143.5</v>
      </c>
      <c r="C262" s="607">
        <v>115.46999999999993</v>
      </c>
      <c r="D262" s="607" t="e">
        <v>#N/A</v>
      </c>
      <c r="E262" s="607" t="e">
        <v>#N/A</v>
      </c>
      <c r="F262" s="607" t="e">
        <v>#N/A</v>
      </c>
      <c r="G262" s="607" t="e">
        <v>#N/A</v>
      </c>
      <c r="H262" s="607" t="e">
        <v>#N/A</v>
      </c>
      <c r="I262" s="607" t="e">
        <v>#N/A</v>
      </c>
      <c r="J262" s="607" t="e">
        <v>#N/A</v>
      </c>
      <c r="K262" s="609" t="e">
        <v>#N/A</v>
      </c>
      <c r="M262" s="429">
        <v>115.46999999999993</v>
      </c>
      <c r="N262" s="303" t="e">
        <v>#N/A</v>
      </c>
      <c r="O262" s="744" t="e">
        <v>#N/A</v>
      </c>
      <c r="Y262" s="602"/>
    </row>
    <row r="263" spans="1:25">
      <c r="A263" s="608">
        <v>40302</v>
      </c>
      <c r="B263" s="607">
        <v>32.5</v>
      </c>
      <c r="C263" s="607" t="e">
        <v>#N/A</v>
      </c>
      <c r="D263" s="607" t="e">
        <v>#N/A</v>
      </c>
      <c r="E263" s="607" t="e">
        <v>#N/A</v>
      </c>
      <c r="F263" s="607" t="e">
        <v>#N/A</v>
      </c>
      <c r="G263" s="607" t="e">
        <v>#N/A</v>
      </c>
      <c r="H263" s="607">
        <v>76.819999999999979</v>
      </c>
      <c r="I263" s="607" t="e">
        <v>#N/A</v>
      </c>
      <c r="J263" s="607" t="e">
        <v>#N/A</v>
      </c>
      <c r="K263" s="609" t="e">
        <v>#N/A</v>
      </c>
      <c r="M263" s="429" t="e">
        <v>#N/A</v>
      </c>
      <c r="N263" s="303" t="e">
        <v>#N/A</v>
      </c>
      <c r="O263" s="744">
        <v>76.819999999999979</v>
      </c>
      <c r="Y263" s="602"/>
    </row>
    <row r="264" spans="1:25">
      <c r="A264" s="608">
        <v>40302</v>
      </c>
      <c r="B264" s="607">
        <v>20</v>
      </c>
      <c r="C264" s="607" t="e">
        <v>#N/A</v>
      </c>
      <c r="D264" s="607" t="e">
        <v>#N/A</v>
      </c>
      <c r="E264" s="607" t="e">
        <v>#N/A</v>
      </c>
      <c r="F264" s="607" t="e">
        <v>#N/A</v>
      </c>
      <c r="G264" s="607" t="e">
        <v>#N/A</v>
      </c>
      <c r="H264" s="607">
        <v>79.912360214397253</v>
      </c>
      <c r="I264" s="607" t="e">
        <v>#N/A</v>
      </c>
      <c r="J264" s="607" t="e">
        <v>#N/A</v>
      </c>
      <c r="K264" s="609" t="e">
        <v>#N/A</v>
      </c>
      <c r="M264" s="429" t="e">
        <v>#N/A</v>
      </c>
      <c r="N264" s="303" t="e">
        <v>#N/A</v>
      </c>
      <c r="O264" s="744">
        <v>79.912360214397253</v>
      </c>
      <c r="Y264" s="602"/>
    </row>
    <row r="265" spans="1:25">
      <c r="A265" s="608">
        <v>40317</v>
      </c>
      <c r="B265" s="607">
        <v>250.8</v>
      </c>
      <c r="C265" s="607" t="e">
        <v>#N/A</v>
      </c>
      <c r="D265" s="607">
        <v>60.804198022100074</v>
      </c>
      <c r="E265" s="607" t="e">
        <v>#N/A</v>
      </c>
      <c r="F265" s="607" t="e">
        <v>#N/A</v>
      </c>
      <c r="G265" s="607" t="e">
        <v>#N/A</v>
      </c>
      <c r="H265" s="607" t="e">
        <v>#N/A</v>
      </c>
      <c r="I265" s="607" t="e">
        <v>#N/A</v>
      </c>
      <c r="J265" s="607" t="e">
        <v>#N/A</v>
      </c>
      <c r="K265" s="609" t="e">
        <v>#N/A</v>
      </c>
      <c r="M265" s="429">
        <v>60.804198022100074</v>
      </c>
      <c r="N265" s="303" t="e">
        <v>#N/A</v>
      </c>
      <c r="O265" s="744" t="e">
        <v>#N/A</v>
      </c>
      <c r="Y265" s="602"/>
    </row>
    <row r="266" spans="1:25">
      <c r="A266" s="608">
        <v>40330</v>
      </c>
      <c r="B266" s="607">
        <v>36</v>
      </c>
      <c r="C266" s="607" t="e">
        <v>#N/A</v>
      </c>
      <c r="D266" s="607" t="e">
        <v>#N/A</v>
      </c>
      <c r="E266" s="607">
        <v>54.152447835647081</v>
      </c>
      <c r="F266" s="607" t="e">
        <v>#N/A</v>
      </c>
      <c r="G266" s="607" t="e">
        <v>#N/A</v>
      </c>
      <c r="H266" s="607" t="e">
        <v>#N/A</v>
      </c>
      <c r="I266" s="607" t="e">
        <v>#N/A</v>
      </c>
      <c r="J266" s="607" t="e">
        <v>#N/A</v>
      </c>
      <c r="K266" s="609" t="e">
        <v>#N/A</v>
      </c>
      <c r="M266" s="429" t="e">
        <v>#N/A</v>
      </c>
      <c r="N266" s="303">
        <v>54.152447835647081</v>
      </c>
      <c r="O266" s="744" t="e">
        <v>#N/A</v>
      </c>
      <c r="Y266" s="602"/>
    </row>
    <row r="267" spans="1:25">
      <c r="A267" s="608">
        <v>40331</v>
      </c>
      <c r="B267" s="607">
        <v>102</v>
      </c>
      <c r="C267" s="607">
        <v>117.88487022799035</v>
      </c>
      <c r="D267" s="607" t="e">
        <v>#N/A</v>
      </c>
      <c r="E267" s="607" t="e">
        <v>#N/A</v>
      </c>
      <c r="F267" s="607" t="e">
        <v>#N/A</v>
      </c>
      <c r="G267" s="607" t="e">
        <v>#N/A</v>
      </c>
      <c r="H267" s="607" t="e">
        <v>#N/A</v>
      </c>
      <c r="I267" s="607" t="e">
        <v>#N/A</v>
      </c>
      <c r="J267" s="607" t="e">
        <v>#N/A</v>
      </c>
      <c r="K267" s="609" t="e">
        <v>#N/A</v>
      </c>
      <c r="M267" s="429">
        <v>117.88487022799035</v>
      </c>
      <c r="N267" s="303" t="e">
        <v>#N/A</v>
      </c>
      <c r="O267" s="744" t="e">
        <v>#N/A</v>
      </c>
      <c r="Y267" s="602"/>
    </row>
    <row r="268" spans="1:25">
      <c r="A268" s="608">
        <v>40332</v>
      </c>
      <c r="B268" s="607">
        <v>100</v>
      </c>
      <c r="C268" s="607" t="e">
        <v>#N/A</v>
      </c>
      <c r="D268" s="607" t="e">
        <v>#N/A</v>
      </c>
      <c r="E268" s="607" t="e">
        <v>#N/A</v>
      </c>
      <c r="F268" s="607">
        <v>52.502953648415961</v>
      </c>
      <c r="G268" s="607" t="e">
        <v>#N/A</v>
      </c>
      <c r="H268" s="607" t="e">
        <v>#N/A</v>
      </c>
      <c r="I268" s="607" t="e">
        <v>#N/A</v>
      </c>
      <c r="J268" s="607" t="e">
        <v>#N/A</v>
      </c>
      <c r="K268" s="609" t="e">
        <v>#N/A</v>
      </c>
      <c r="M268" s="429" t="e">
        <v>#N/A</v>
      </c>
      <c r="N268" s="303">
        <v>52.502953648415961</v>
      </c>
      <c r="O268" s="744" t="e">
        <v>#N/A</v>
      </c>
      <c r="Y268" s="602"/>
    </row>
    <row r="269" spans="1:25">
      <c r="A269" s="608">
        <v>40332</v>
      </c>
      <c r="B269" s="607">
        <v>90</v>
      </c>
      <c r="C269" s="607" t="e">
        <v>#N/A</v>
      </c>
      <c r="D269" s="607" t="e">
        <v>#N/A</v>
      </c>
      <c r="E269" s="607">
        <v>95.600243290906477</v>
      </c>
      <c r="F269" s="607" t="e">
        <v>#N/A</v>
      </c>
      <c r="G269" s="607" t="e">
        <v>#N/A</v>
      </c>
      <c r="H269" s="607" t="e">
        <v>#N/A</v>
      </c>
      <c r="I269" s="607" t="e">
        <v>#N/A</v>
      </c>
      <c r="J269" s="607" t="e">
        <v>#N/A</v>
      </c>
      <c r="K269" s="609" t="e">
        <v>#N/A</v>
      </c>
      <c r="M269" s="429" t="e">
        <v>#N/A</v>
      </c>
      <c r="N269" s="303">
        <v>95.600243290906477</v>
      </c>
      <c r="O269" s="744" t="e">
        <v>#N/A</v>
      </c>
      <c r="Y269" s="602"/>
    </row>
    <row r="270" spans="1:25">
      <c r="A270" s="608">
        <v>40332</v>
      </c>
      <c r="B270" s="607">
        <v>36.799999999999997</v>
      </c>
      <c r="C270" s="607">
        <v>100.99999999999994</v>
      </c>
      <c r="D270" s="607" t="e">
        <v>#N/A</v>
      </c>
      <c r="E270" s="607" t="e">
        <v>#N/A</v>
      </c>
      <c r="F270" s="607" t="e">
        <v>#N/A</v>
      </c>
      <c r="G270" s="607" t="e">
        <v>#N/A</v>
      </c>
      <c r="H270" s="607" t="e">
        <v>#N/A</v>
      </c>
      <c r="I270" s="607" t="e">
        <v>#N/A</v>
      </c>
      <c r="J270" s="607" t="e">
        <v>#N/A</v>
      </c>
      <c r="K270" s="609" t="e">
        <v>#N/A</v>
      </c>
      <c r="M270" s="429">
        <v>100.99999999999994</v>
      </c>
      <c r="N270" s="303" t="e">
        <v>#N/A</v>
      </c>
      <c r="O270" s="744" t="e">
        <v>#N/A</v>
      </c>
      <c r="Y270" s="602"/>
    </row>
    <row r="271" spans="1:25">
      <c r="A271" s="608">
        <v>40333</v>
      </c>
      <c r="B271" s="607">
        <v>30</v>
      </c>
      <c r="C271" s="607" t="e">
        <v>#N/A</v>
      </c>
      <c r="D271" s="607" t="e">
        <v>#N/A</v>
      </c>
      <c r="E271" s="607">
        <v>65.999999999999972</v>
      </c>
      <c r="F271" s="607" t="e">
        <v>#N/A</v>
      </c>
      <c r="G271" s="607" t="e">
        <v>#N/A</v>
      </c>
      <c r="H271" s="607" t="e">
        <v>#N/A</v>
      </c>
      <c r="I271" s="607" t="e">
        <v>#N/A</v>
      </c>
      <c r="J271" s="607" t="e">
        <v>#N/A</v>
      </c>
      <c r="K271" s="609" t="e">
        <v>#N/A</v>
      </c>
      <c r="M271" s="429" t="e">
        <v>#N/A</v>
      </c>
      <c r="N271" s="303">
        <v>65.999999999999972</v>
      </c>
      <c r="O271" s="744" t="e">
        <v>#N/A</v>
      </c>
      <c r="Y271" s="602"/>
    </row>
    <row r="272" spans="1:25">
      <c r="A272" s="608">
        <v>40338</v>
      </c>
      <c r="B272" s="607">
        <v>168</v>
      </c>
      <c r="C272" s="607">
        <v>125.26999999999995</v>
      </c>
      <c r="D272" s="607" t="e">
        <v>#N/A</v>
      </c>
      <c r="E272" s="607" t="e">
        <v>#N/A</v>
      </c>
      <c r="F272" s="607" t="e">
        <v>#N/A</v>
      </c>
      <c r="G272" s="607" t="e">
        <v>#N/A</v>
      </c>
      <c r="H272" s="607" t="e">
        <v>#N/A</v>
      </c>
      <c r="I272" s="607" t="e">
        <v>#N/A</v>
      </c>
      <c r="J272" s="607" t="e">
        <v>#N/A</v>
      </c>
      <c r="K272" s="609" t="e">
        <v>#N/A</v>
      </c>
      <c r="M272" s="429">
        <v>125.26999999999995</v>
      </c>
      <c r="N272" s="303" t="e">
        <v>#N/A</v>
      </c>
      <c r="O272" s="744" t="e">
        <v>#N/A</v>
      </c>
      <c r="Y272" s="602"/>
    </row>
    <row r="273" spans="1:25">
      <c r="A273" s="608">
        <v>40338</v>
      </c>
      <c r="B273" s="607">
        <v>150</v>
      </c>
      <c r="C273" s="607">
        <v>121.25999999999998</v>
      </c>
      <c r="D273" s="607" t="e">
        <v>#N/A</v>
      </c>
      <c r="E273" s="607" t="e">
        <v>#N/A</v>
      </c>
      <c r="F273" s="607" t="e">
        <v>#N/A</v>
      </c>
      <c r="G273" s="607" t="e">
        <v>#N/A</v>
      </c>
      <c r="H273" s="607" t="e">
        <v>#N/A</v>
      </c>
      <c r="I273" s="607" t="e">
        <v>#N/A</v>
      </c>
      <c r="J273" s="607" t="e">
        <v>#N/A</v>
      </c>
      <c r="K273" s="609" t="e">
        <v>#N/A</v>
      </c>
      <c r="M273" s="429">
        <v>121.25999999999998</v>
      </c>
      <c r="N273" s="303" t="e">
        <v>#N/A</v>
      </c>
      <c r="O273" s="744" t="e">
        <v>#N/A</v>
      </c>
      <c r="Y273" s="602"/>
    </row>
    <row r="274" spans="1:25">
      <c r="A274" s="608">
        <v>40338</v>
      </c>
      <c r="B274" s="607">
        <v>150</v>
      </c>
      <c r="C274" s="607">
        <v>121.25999999999998</v>
      </c>
      <c r="D274" s="607" t="e">
        <v>#N/A</v>
      </c>
      <c r="E274" s="607" t="e">
        <v>#N/A</v>
      </c>
      <c r="F274" s="607" t="e">
        <v>#N/A</v>
      </c>
      <c r="G274" s="607" t="e">
        <v>#N/A</v>
      </c>
      <c r="H274" s="607" t="e">
        <v>#N/A</v>
      </c>
      <c r="I274" s="607" t="e">
        <v>#N/A</v>
      </c>
      <c r="J274" s="607" t="e">
        <v>#N/A</v>
      </c>
      <c r="K274" s="609" t="e">
        <v>#N/A</v>
      </c>
      <c r="M274" s="429">
        <v>121.25999999999998</v>
      </c>
      <c r="N274" s="303" t="e">
        <v>#N/A</v>
      </c>
      <c r="O274" s="744" t="e">
        <v>#N/A</v>
      </c>
      <c r="Y274" s="602"/>
    </row>
    <row r="275" spans="1:25">
      <c r="A275" s="608">
        <v>40338</v>
      </c>
      <c r="B275" s="607">
        <v>132</v>
      </c>
      <c r="C275" s="607">
        <v>125.26999999999995</v>
      </c>
      <c r="D275" s="607" t="e">
        <v>#N/A</v>
      </c>
      <c r="E275" s="607" t="e">
        <v>#N/A</v>
      </c>
      <c r="F275" s="607" t="e">
        <v>#N/A</v>
      </c>
      <c r="G275" s="607" t="e">
        <v>#N/A</v>
      </c>
      <c r="H275" s="607" t="e">
        <v>#N/A</v>
      </c>
      <c r="I275" s="607" t="e">
        <v>#N/A</v>
      </c>
      <c r="J275" s="607" t="e">
        <v>#N/A</v>
      </c>
      <c r="K275" s="609" t="e">
        <v>#N/A</v>
      </c>
      <c r="M275" s="429">
        <v>125.26999999999995</v>
      </c>
      <c r="N275" s="303" t="e">
        <v>#N/A</v>
      </c>
      <c r="O275" s="744" t="e">
        <v>#N/A</v>
      </c>
      <c r="Y275" s="602"/>
    </row>
    <row r="276" spans="1:25">
      <c r="A276" s="608">
        <v>40350</v>
      </c>
      <c r="B276" s="607">
        <v>81.599999999999994</v>
      </c>
      <c r="C276" s="607" t="e">
        <v>#N/A</v>
      </c>
      <c r="D276" s="607" t="e">
        <v>#N/A</v>
      </c>
      <c r="E276" s="607">
        <v>93.085630222442759</v>
      </c>
      <c r="F276" s="607" t="e">
        <v>#N/A</v>
      </c>
      <c r="G276" s="607" t="e">
        <v>#N/A</v>
      </c>
      <c r="H276" s="607" t="e">
        <v>#N/A</v>
      </c>
      <c r="I276" s="607" t="e">
        <v>#N/A</v>
      </c>
      <c r="J276" s="607" t="e">
        <v>#N/A</v>
      </c>
      <c r="K276" s="609" t="e">
        <v>#N/A</v>
      </c>
      <c r="M276" s="429" t="e">
        <v>#N/A</v>
      </c>
      <c r="N276" s="303">
        <v>93.085630222442759</v>
      </c>
      <c r="O276" s="744" t="e">
        <v>#N/A</v>
      </c>
      <c r="Y276" s="602"/>
    </row>
    <row r="277" spans="1:25">
      <c r="A277" s="608">
        <v>40359</v>
      </c>
      <c r="B277" s="607">
        <v>114</v>
      </c>
      <c r="C277" s="607" t="e">
        <v>#N/A</v>
      </c>
      <c r="D277" s="607" t="e">
        <v>#N/A</v>
      </c>
      <c r="E277" s="607">
        <v>54.483284297840306</v>
      </c>
      <c r="F277" s="607" t="e">
        <v>#N/A</v>
      </c>
      <c r="G277" s="607" t="e">
        <v>#N/A</v>
      </c>
      <c r="H277" s="607" t="e">
        <v>#N/A</v>
      </c>
      <c r="I277" s="607" t="e">
        <v>#N/A</v>
      </c>
      <c r="J277" s="607" t="e">
        <v>#N/A</v>
      </c>
      <c r="K277" s="609" t="e">
        <v>#N/A</v>
      </c>
      <c r="M277" s="429" t="e">
        <v>#N/A</v>
      </c>
      <c r="N277" s="303">
        <v>54.483284297840306</v>
      </c>
      <c r="O277" s="744" t="e">
        <v>#N/A</v>
      </c>
      <c r="Y277" s="602"/>
    </row>
    <row r="278" spans="1:25">
      <c r="A278" s="608">
        <v>40366</v>
      </c>
      <c r="B278" s="607">
        <v>78.2</v>
      </c>
      <c r="C278" s="607" t="e">
        <v>#N/A</v>
      </c>
      <c r="D278" s="607" t="e">
        <v>#N/A</v>
      </c>
      <c r="E278" s="607" t="e">
        <v>#N/A</v>
      </c>
      <c r="F278" s="607">
        <v>37.499999999999986</v>
      </c>
      <c r="G278" s="607" t="e">
        <v>#N/A</v>
      </c>
      <c r="H278" s="607" t="e">
        <v>#N/A</v>
      </c>
      <c r="I278" s="607" t="e">
        <v>#N/A</v>
      </c>
      <c r="J278" s="607" t="e">
        <v>#N/A</v>
      </c>
      <c r="K278" s="609" t="e">
        <v>#N/A</v>
      </c>
      <c r="M278" s="429" t="e">
        <v>#N/A</v>
      </c>
      <c r="N278" s="303">
        <v>37.499999999999986</v>
      </c>
      <c r="O278" s="744" t="e">
        <v>#N/A</v>
      </c>
      <c r="Y278" s="602"/>
    </row>
    <row r="279" spans="1:25">
      <c r="A279" s="608">
        <v>40368</v>
      </c>
      <c r="B279" s="607">
        <v>42.5</v>
      </c>
      <c r="C279" s="607" t="e">
        <v>#N/A</v>
      </c>
      <c r="D279" s="607" t="e">
        <v>#N/A</v>
      </c>
      <c r="E279" s="607">
        <v>55.650842022661408</v>
      </c>
      <c r="F279" s="607" t="e">
        <v>#N/A</v>
      </c>
      <c r="G279" s="607" t="e">
        <v>#N/A</v>
      </c>
      <c r="H279" s="607" t="e">
        <v>#N/A</v>
      </c>
      <c r="I279" s="607" t="e">
        <v>#N/A</v>
      </c>
      <c r="J279" s="607" t="e">
        <v>#N/A</v>
      </c>
      <c r="K279" s="609" t="e">
        <v>#N/A</v>
      </c>
      <c r="M279" s="429" t="e">
        <v>#N/A</v>
      </c>
      <c r="N279" s="303">
        <v>55.650842022661408</v>
      </c>
      <c r="O279" s="744" t="e">
        <v>#N/A</v>
      </c>
      <c r="Y279" s="602"/>
    </row>
    <row r="280" spans="1:25">
      <c r="A280" s="608">
        <v>40374</v>
      </c>
      <c r="B280" s="607">
        <v>99.2</v>
      </c>
      <c r="C280" s="607" t="e">
        <v>#N/A</v>
      </c>
      <c r="D280" s="607" t="e">
        <v>#N/A</v>
      </c>
      <c r="E280" s="607">
        <v>43.838713823563069</v>
      </c>
      <c r="F280" s="607" t="e">
        <v>#N/A</v>
      </c>
      <c r="G280" s="607" t="e">
        <v>#N/A</v>
      </c>
      <c r="H280" s="607" t="e">
        <v>#N/A</v>
      </c>
      <c r="I280" s="607" t="e">
        <v>#N/A</v>
      </c>
      <c r="J280" s="607" t="e">
        <v>#N/A</v>
      </c>
      <c r="K280" s="609" t="e">
        <v>#N/A</v>
      </c>
      <c r="M280" s="429" t="e">
        <v>#N/A</v>
      </c>
      <c r="N280" s="303">
        <v>43.838713823563069</v>
      </c>
      <c r="O280" s="744" t="e">
        <v>#N/A</v>
      </c>
      <c r="Y280" s="602"/>
    </row>
    <row r="281" spans="1:25">
      <c r="A281" s="608">
        <v>40380</v>
      </c>
      <c r="B281" s="607">
        <v>99.2</v>
      </c>
      <c r="C281" s="607" t="e">
        <v>#N/A</v>
      </c>
      <c r="D281" s="607">
        <v>84.249999999999915</v>
      </c>
      <c r="E281" s="607" t="e">
        <v>#N/A</v>
      </c>
      <c r="F281" s="607" t="e">
        <v>#N/A</v>
      </c>
      <c r="G281" s="607" t="e">
        <v>#N/A</v>
      </c>
      <c r="H281" s="607" t="e">
        <v>#N/A</v>
      </c>
      <c r="I281" s="607" t="e">
        <v>#N/A</v>
      </c>
      <c r="J281" s="607" t="e">
        <v>#N/A</v>
      </c>
      <c r="K281" s="609" t="e">
        <v>#N/A</v>
      </c>
      <c r="M281" s="429">
        <v>84.249999999999915</v>
      </c>
      <c r="N281" s="303" t="e">
        <v>#N/A</v>
      </c>
      <c r="O281" s="744" t="e">
        <v>#N/A</v>
      </c>
      <c r="Y281" s="602"/>
    </row>
    <row r="282" spans="1:25">
      <c r="A282" s="608">
        <v>40381</v>
      </c>
      <c r="B282" s="607">
        <v>102.5</v>
      </c>
      <c r="C282" s="607">
        <v>114.74999999999991</v>
      </c>
      <c r="D282" s="607" t="e">
        <v>#N/A</v>
      </c>
      <c r="E282" s="607" t="e">
        <v>#N/A</v>
      </c>
      <c r="F282" s="607" t="e">
        <v>#N/A</v>
      </c>
      <c r="G282" s="607" t="e">
        <v>#N/A</v>
      </c>
      <c r="H282" s="607" t="e">
        <v>#N/A</v>
      </c>
      <c r="I282" s="607" t="e">
        <v>#N/A</v>
      </c>
      <c r="J282" s="607" t="e">
        <v>#N/A</v>
      </c>
      <c r="K282" s="609" t="e">
        <v>#N/A</v>
      </c>
      <c r="M282" s="429">
        <v>114.74999999999991</v>
      </c>
      <c r="N282" s="303" t="e">
        <v>#N/A</v>
      </c>
      <c r="O282" s="744" t="e">
        <v>#N/A</v>
      </c>
      <c r="Y282" s="602"/>
    </row>
    <row r="283" spans="1:25">
      <c r="A283" s="608">
        <v>40400</v>
      </c>
      <c r="B283" s="607">
        <v>110.4</v>
      </c>
      <c r="C283" s="607" t="e">
        <v>#N/A</v>
      </c>
      <c r="D283" s="607" t="e">
        <v>#N/A</v>
      </c>
      <c r="E283" s="607">
        <v>91.42999999999995</v>
      </c>
      <c r="F283" s="607" t="e">
        <v>#N/A</v>
      </c>
      <c r="G283" s="607" t="e">
        <v>#N/A</v>
      </c>
      <c r="H283" s="607" t="e">
        <v>#N/A</v>
      </c>
      <c r="I283" s="607" t="e">
        <v>#N/A</v>
      </c>
      <c r="J283" s="607" t="e">
        <v>#N/A</v>
      </c>
      <c r="K283" s="609" t="e">
        <v>#N/A</v>
      </c>
      <c r="M283" s="429" t="e">
        <v>#N/A</v>
      </c>
      <c r="N283" s="303">
        <v>91.42999999999995</v>
      </c>
      <c r="O283" s="744" t="e">
        <v>#N/A</v>
      </c>
      <c r="Y283" s="602"/>
    </row>
    <row r="284" spans="1:25">
      <c r="A284" s="608">
        <v>40406</v>
      </c>
      <c r="B284" s="607">
        <v>199.8</v>
      </c>
      <c r="C284" s="607" t="e">
        <v>#N/A</v>
      </c>
      <c r="D284" s="607" t="e">
        <v>#N/A</v>
      </c>
      <c r="E284" s="607" t="e">
        <v>#N/A</v>
      </c>
      <c r="F284" s="607">
        <v>56.299999999999983</v>
      </c>
      <c r="G284" s="607" t="e">
        <v>#N/A</v>
      </c>
      <c r="H284" s="607" t="e">
        <v>#N/A</v>
      </c>
      <c r="I284" s="607" t="e">
        <v>#N/A</v>
      </c>
      <c r="J284" s="607" t="e">
        <v>#N/A</v>
      </c>
      <c r="K284" s="609" t="e">
        <v>#N/A</v>
      </c>
      <c r="M284" s="429" t="e">
        <v>#N/A</v>
      </c>
      <c r="N284" s="303">
        <v>56.299999999999983</v>
      </c>
      <c r="O284" s="744" t="e">
        <v>#N/A</v>
      </c>
      <c r="Y284" s="602"/>
    </row>
    <row r="285" spans="1:25">
      <c r="A285" s="608">
        <v>40410</v>
      </c>
      <c r="B285" s="607">
        <v>49</v>
      </c>
      <c r="C285" s="607">
        <v>116.49999999999996</v>
      </c>
      <c r="D285" s="607" t="e">
        <v>#N/A</v>
      </c>
      <c r="E285" s="607" t="e">
        <v>#N/A</v>
      </c>
      <c r="F285" s="607" t="e">
        <v>#N/A</v>
      </c>
      <c r="G285" s="607" t="e">
        <v>#N/A</v>
      </c>
      <c r="H285" s="607" t="e">
        <v>#N/A</v>
      </c>
      <c r="I285" s="607" t="e">
        <v>#N/A</v>
      </c>
      <c r="J285" s="607" t="e">
        <v>#N/A</v>
      </c>
      <c r="K285" s="609" t="e">
        <v>#N/A</v>
      </c>
      <c r="M285" s="429">
        <v>116.49999999999996</v>
      </c>
      <c r="N285" s="303" t="e">
        <v>#N/A</v>
      </c>
      <c r="O285" s="744" t="e">
        <v>#N/A</v>
      </c>
      <c r="Y285" s="602"/>
    </row>
    <row r="286" spans="1:25">
      <c r="A286" s="608">
        <v>40422</v>
      </c>
      <c r="B286" s="607">
        <v>79.2</v>
      </c>
      <c r="C286" s="607" t="e">
        <v>#N/A</v>
      </c>
      <c r="D286" s="607">
        <v>72.862678647962483</v>
      </c>
      <c r="E286" s="607" t="e">
        <v>#N/A</v>
      </c>
      <c r="F286" s="607" t="e">
        <v>#N/A</v>
      </c>
      <c r="G286" s="607" t="e">
        <v>#N/A</v>
      </c>
      <c r="H286" s="607" t="e">
        <v>#N/A</v>
      </c>
      <c r="I286" s="607" t="e">
        <v>#N/A</v>
      </c>
      <c r="J286" s="607" t="e">
        <v>#N/A</v>
      </c>
      <c r="K286" s="609" t="e">
        <v>#N/A</v>
      </c>
      <c r="M286" s="429">
        <v>72.862678647962483</v>
      </c>
      <c r="N286" s="303" t="e">
        <v>#N/A</v>
      </c>
      <c r="O286" s="744" t="e">
        <v>#N/A</v>
      </c>
      <c r="Y286" s="602"/>
    </row>
    <row r="287" spans="1:25">
      <c r="A287" s="608">
        <v>40429</v>
      </c>
      <c r="B287" s="607">
        <v>55.2</v>
      </c>
      <c r="C287" s="607" t="e">
        <v>#N/A</v>
      </c>
      <c r="D287" s="607" t="e">
        <v>#N/A</v>
      </c>
      <c r="E287" s="607" t="e">
        <v>#N/A</v>
      </c>
      <c r="F287" s="607" t="e">
        <v>#N/A</v>
      </c>
      <c r="G287" s="607" t="e">
        <v>#N/A</v>
      </c>
      <c r="H287" s="607">
        <v>81.999999999999957</v>
      </c>
      <c r="I287" s="607" t="e">
        <v>#N/A</v>
      </c>
      <c r="J287" s="607" t="e">
        <v>#N/A</v>
      </c>
      <c r="K287" s="609" t="e">
        <v>#N/A</v>
      </c>
      <c r="M287" s="429" t="e">
        <v>#N/A</v>
      </c>
      <c r="N287" s="303" t="e">
        <v>#N/A</v>
      </c>
      <c r="O287" s="744">
        <v>81.999999999999957</v>
      </c>
      <c r="Y287" s="602"/>
    </row>
    <row r="288" spans="1:25">
      <c r="A288" s="608">
        <v>40438</v>
      </c>
      <c r="B288" s="607">
        <v>148.80000000000001</v>
      </c>
      <c r="C288" s="607" t="e">
        <v>#N/A</v>
      </c>
      <c r="D288" s="607" t="e">
        <v>#N/A</v>
      </c>
      <c r="E288" s="607" t="e">
        <v>#N/A</v>
      </c>
      <c r="F288" s="607">
        <v>36.799999999999969</v>
      </c>
      <c r="G288" s="607" t="e">
        <v>#N/A</v>
      </c>
      <c r="H288" s="607" t="e">
        <v>#N/A</v>
      </c>
      <c r="I288" s="607" t="e">
        <v>#N/A</v>
      </c>
      <c r="J288" s="607" t="e">
        <v>#N/A</v>
      </c>
      <c r="K288" s="609" t="e">
        <v>#N/A</v>
      </c>
      <c r="M288" s="429" t="e">
        <v>#N/A</v>
      </c>
      <c r="N288" s="303">
        <v>36.799999999999969</v>
      </c>
      <c r="O288" s="744" t="e">
        <v>#N/A</v>
      </c>
      <c r="Y288" s="602"/>
    </row>
    <row r="289" spans="1:25">
      <c r="A289" s="608">
        <v>40443</v>
      </c>
      <c r="B289" s="607">
        <v>80</v>
      </c>
      <c r="C289" s="607" t="e">
        <v>#N/A</v>
      </c>
      <c r="D289" s="607" t="e">
        <v>#N/A</v>
      </c>
      <c r="E289" s="607" t="e">
        <v>#N/A</v>
      </c>
      <c r="F289" s="607">
        <v>45.013236737331617</v>
      </c>
      <c r="G289" s="607" t="e">
        <v>#N/A</v>
      </c>
      <c r="H289" s="607" t="e">
        <v>#N/A</v>
      </c>
      <c r="I289" s="607" t="e">
        <v>#N/A</v>
      </c>
      <c r="J289" s="607" t="e">
        <v>#N/A</v>
      </c>
      <c r="K289" s="609" t="e">
        <v>#N/A</v>
      </c>
      <c r="M289" s="429" t="e">
        <v>#N/A</v>
      </c>
      <c r="N289" s="303">
        <v>45.013236737331617</v>
      </c>
      <c r="O289" s="744" t="e">
        <v>#N/A</v>
      </c>
      <c r="Y289" s="602"/>
    </row>
    <row r="290" spans="1:25">
      <c r="A290" s="608">
        <v>40462</v>
      </c>
      <c r="B290" s="607">
        <v>49.8</v>
      </c>
      <c r="C290" s="607" t="e">
        <v>#N/A</v>
      </c>
      <c r="D290" s="607" t="e">
        <v>#N/A</v>
      </c>
      <c r="E290" s="607" t="e">
        <v>#N/A</v>
      </c>
      <c r="F290" s="607" t="e">
        <v>#N/A</v>
      </c>
      <c r="G290" s="607" t="e">
        <v>#N/A</v>
      </c>
      <c r="H290" s="607" t="e">
        <v>#N/A</v>
      </c>
      <c r="I290" s="607" t="e">
        <v>#N/A</v>
      </c>
      <c r="J290" s="607">
        <v>112.75037063281312</v>
      </c>
      <c r="K290" s="609" t="e">
        <v>#N/A</v>
      </c>
      <c r="M290" s="429" t="e">
        <v>#N/A</v>
      </c>
      <c r="N290" s="303" t="e">
        <v>#N/A</v>
      </c>
      <c r="O290" s="744">
        <v>112.75037063281312</v>
      </c>
      <c r="Y290" s="602"/>
    </row>
    <row r="291" spans="1:25">
      <c r="A291" s="608">
        <v>40469</v>
      </c>
      <c r="B291" s="607">
        <v>31.68</v>
      </c>
      <c r="C291" s="607" t="e">
        <v>#N/A</v>
      </c>
      <c r="D291" s="607" t="e">
        <v>#N/A</v>
      </c>
      <c r="E291" s="607" t="e">
        <v>#N/A</v>
      </c>
      <c r="F291" s="607" t="e">
        <v>#N/A</v>
      </c>
      <c r="G291" s="607" t="e">
        <v>#N/A</v>
      </c>
      <c r="H291" s="607" t="e">
        <v>#N/A</v>
      </c>
      <c r="I291" s="607" t="e">
        <v>#N/A</v>
      </c>
      <c r="J291" s="607">
        <v>111.86625941300805</v>
      </c>
      <c r="K291" s="609" t="e">
        <v>#N/A</v>
      </c>
      <c r="M291" s="429" t="e">
        <v>#N/A</v>
      </c>
      <c r="N291" s="303" t="e">
        <v>#N/A</v>
      </c>
      <c r="O291" s="744">
        <v>111.86625941300805</v>
      </c>
      <c r="Y291" s="602"/>
    </row>
    <row r="292" spans="1:25">
      <c r="A292" s="608">
        <v>40487</v>
      </c>
      <c r="B292" s="607">
        <v>161</v>
      </c>
      <c r="C292" s="607" t="e">
        <v>#N/A</v>
      </c>
      <c r="D292" s="607" t="e">
        <v>#N/A</v>
      </c>
      <c r="E292" s="607" t="e">
        <v>#N/A</v>
      </c>
      <c r="F292" s="607">
        <v>38.590792794919416</v>
      </c>
      <c r="G292" s="607" t="e">
        <v>#N/A</v>
      </c>
      <c r="H292" s="607" t="e">
        <v>#N/A</v>
      </c>
      <c r="I292" s="607" t="e">
        <v>#N/A</v>
      </c>
      <c r="J292" s="607" t="e">
        <v>#N/A</v>
      </c>
      <c r="K292" s="609" t="e">
        <v>#N/A</v>
      </c>
      <c r="M292" s="429" t="e">
        <v>#N/A</v>
      </c>
      <c r="N292" s="303">
        <v>38.590792794919416</v>
      </c>
      <c r="O292" s="744" t="e">
        <v>#N/A</v>
      </c>
      <c r="Y292" s="602"/>
    </row>
    <row r="293" spans="1:25">
      <c r="A293" s="608">
        <v>40494</v>
      </c>
      <c r="B293" s="607">
        <v>99</v>
      </c>
      <c r="C293" s="607" t="e">
        <v>#N/A</v>
      </c>
      <c r="D293" s="607" t="e">
        <v>#N/A</v>
      </c>
      <c r="E293" s="607" t="e">
        <v>#N/A</v>
      </c>
      <c r="F293" s="607" t="e">
        <v>#N/A</v>
      </c>
      <c r="G293" s="607" t="e">
        <v>#N/A</v>
      </c>
      <c r="H293" s="607">
        <v>67.129191765903741</v>
      </c>
      <c r="I293" s="607" t="e">
        <v>#N/A</v>
      </c>
      <c r="J293" s="607" t="e">
        <v>#N/A</v>
      </c>
      <c r="K293" s="609" t="e">
        <v>#N/A</v>
      </c>
      <c r="M293" s="429" t="e">
        <v>#N/A</v>
      </c>
      <c r="N293" s="303" t="e">
        <v>#N/A</v>
      </c>
      <c r="O293" s="744">
        <v>67.129191765903741</v>
      </c>
      <c r="Y293" s="602"/>
    </row>
    <row r="294" spans="1:25">
      <c r="A294" s="608">
        <v>40518</v>
      </c>
      <c r="B294" s="607">
        <v>201</v>
      </c>
      <c r="C294" s="607" t="e">
        <v>#N/A</v>
      </c>
      <c r="D294" s="607" t="e">
        <v>#N/A</v>
      </c>
      <c r="E294" s="607" t="e">
        <v>#N/A</v>
      </c>
      <c r="F294" s="607">
        <v>34.499999999999986</v>
      </c>
      <c r="G294" s="607" t="e">
        <v>#N/A</v>
      </c>
      <c r="H294" s="607" t="e">
        <v>#N/A</v>
      </c>
      <c r="I294" s="607" t="e">
        <v>#N/A</v>
      </c>
      <c r="J294" s="607" t="e">
        <v>#N/A</v>
      </c>
      <c r="K294" s="609" t="e">
        <v>#N/A</v>
      </c>
      <c r="M294" s="429" t="e">
        <v>#N/A</v>
      </c>
      <c r="N294" s="303">
        <v>34.499999999999986</v>
      </c>
      <c r="O294" s="744" t="e">
        <v>#N/A</v>
      </c>
      <c r="Y294" s="602"/>
    </row>
    <row r="295" spans="1:25">
      <c r="A295" s="608">
        <v>40521</v>
      </c>
      <c r="B295" s="607">
        <v>167.89999999999998</v>
      </c>
      <c r="C295" s="607" t="e">
        <v>#N/A</v>
      </c>
      <c r="D295" s="607" t="e">
        <v>#N/A</v>
      </c>
      <c r="E295" s="607" t="e">
        <v>#N/A</v>
      </c>
      <c r="F295" s="607">
        <v>28.999999999999986</v>
      </c>
      <c r="G295" s="607" t="e">
        <v>#N/A</v>
      </c>
      <c r="H295" s="607" t="e">
        <v>#N/A</v>
      </c>
      <c r="I295" s="607" t="e">
        <v>#N/A</v>
      </c>
      <c r="J295" s="607" t="e">
        <v>#N/A</v>
      </c>
      <c r="K295" s="609" t="e">
        <v>#N/A</v>
      </c>
      <c r="M295" s="429" t="e">
        <v>#N/A</v>
      </c>
      <c r="N295" s="303">
        <v>28.999999999999986</v>
      </c>
      <c r="O295" s="744" t="e">
        <v>#N/A</v>
      </c>
      <c r="Y295" s="602"/>
    </row>
    <row r="296" spans="1:25">
      <c r="A296" s="608">
        <v>40529</v>
      </c>
      <c r="B296" s="607">
        <v>78.2</v>
      </c>
      <c r="C296" s="607">
        <v>107.12720451932337</v>
      </c>
      <c r="D296" s="607" t="e">
        <v>#N/A</v>
      </c>
      <c r="E296" s="607" t="e">
        <v>#N/A</v>
      </c>
      <c r="F296" s="607" t="e">
        <v>#N/A</v>
      </c>
      <c r="G296" s="607" t="e">
        <v>#N/A</v>
      </c>
      <c r="H296" s="607" t="e">
        <v>#N/A</v>
      </c>
      <c r="I296" s="607" t="e">
        <v>#N/A</v>
      </c>
      <c r="J296" s="607" t="e">
        <v>#N/A</v>
      </c>
      <c r="K296" s="609" t="e">
        <v>#N/A</v>
      </c>
      <c r="M296" s="429">
        <v>107.12720451932337</v>
      </c>
      <c r="N296" s="303" t="e">
        <v>#N/A</v>
      </c>
      <c r="O296" s="744" t="e">
        <v>#N/A</v>
      </c>
      <c r="Y296" s="602"/>
    </row>
    <row r="297" spans="1:25">
      <c r="A297" s="608">
        <v>40529</v>
      </c>
      <c r="B297" s="607">
        <v>78.2</v>
      </c>
      <c r="C297" s="607">
        <v>101.99999999999994</v>
      </c>
      <c r="D297" s="607" t="e">
        <v>#N/A</v>
      </c>
      <c r="E297" s="607" t="e">
        <v>#N/A</v>
      </c>
      <c r="F297" s="607" t="e">
        <v>#N/A</v>
      </c>
      <c r="G297" s="607" t="e">
        <v>#N/A</v>
      </c>
      <c r="H297" s="607" t="e">
        <v>#N/A</v>
      </c>
      <c r="I297" s="607" t="e">
        <v>#N/A</v>
      </c>
      <c r="J297" s="607" t="e">
        <v>#N/A</v>
      </c>
      <c r="K297" s="609" t="e">
        <v>#N/A</v>
      </c>
      <c r="M297" s="429">
        <v>101.99999999999994</v>
      </c>
      <c r="N297" s="303" t="e">
        <v>#N/A</v>
      </c>
      <c r="O297" s="744" t="e">
        <v>#N/A</v>
      </c>
      <c r="Y297" s="602"/>
    </row>
    <row r="298" spans="1:25">
      <c r="A298" s="608">
        <v>40529</v>
      </c>
      <c r="B298" s="607">
        <v>50</v>
      </c>
      <c r="C298" s="607" t="e">
        <v>#N/A</v>
      </c>
      <c r="D298" s="607" t="e">
        <v>#N/A</v>
      </c>
      <c r="E298" s="607">
        <v>56.754374454370989</v>
      </c>
      <c r="F298" s="607" t="e">
        <v>#N/A</v>
      </c>
      <c r="G298" s="607" t="e">
        <v>#N/A</v>
      </c>
      <c r="H298" s="607" t="e">
        <v>#N/A</v>
      </c>
      <c r="I298" s="607" t="e">
        <v>#N/A</v>
      </c>
      <c r="J298" s="607" t="e">
        <v>#N/A</v>
      </c>
      <c r="K298" s="609" t="e">
        <v>#N/A</v>
      </c>
      <c r="M298" s="429" t="e">
        <v>#N/A</v>
      </c>
      <c r="N298" s="303">
        <v>56.754374454370989</v>
      </c>
      <c r="O298" s="744" t="e">
        <v>#N/A</v>
      </c>
      <c r="Y298" s="602"/>
    </row>
    <row r="299" spans="1:25">
      <c r="A299" s="608">
        <v>40529</v>
      </c>
      <c r="B299" s="607">
        <v>38.46</v>
      </c>
      <c r="C299" s="607" t="e">
        <v>#N/A</v>
      </c>
      <c r="D299" s="607" t="e">
        <v>#N/A</v>
      </c>
      <c r="E299" s="607" t="e">
        <v>#N/A</v>
      </c>
      <c r="F299" s="607" t="e">
        <v>#N/A</v>
      </c>
      <c r="G299" s="607" t="e">
        <v>#N/A</v>
      </c>
      <c r="H299" s="607" t="e">
        <v>#N/A</v>
      </c>
      <c r="I299" s="607" t="e">
        <v>#N/A</v>
      </c>
      <c r="J299" s="607">
        <v>56.610780455243635</v>
      </c>
      <c r="K299" s="609" t="e">
        <v>#N/A</v>
      </c>
      <c r="M299" s="429" t="e">
        <v>#N/A</v>
      </c>
      <c r="N299" s="303" t="e">
        <v>#N/A</v>
      </c>
      <c r="O299" s="744">
        <v>56.610780455243635</v>
      </c>
      <c r="Y299" s="602"/>
    </row>
    <row r="300" spans="1:25">
      <c r="A300" s="608">
        <v>40534</v>
      </c>
      <c r="B300" s="607">
        <v>27.3</v>
      </c>
      <c r="C300" s="607" t="e">
        <v>#N/A</v>
      </c>
      <c r="D300" s="607" t="e">
        <v>#N/A</v>
      </c>
      <c r="E300" s="607" t="e">
        <v>#N/A</v>
      </c>
      <c r="F300" s="607">
        <v>45.068739283336221</v>
      </c>
      <c r="G300" s="607" t="e">
        <v>#N/A</v>
      </c>
      <c r="H300" s="607" t="e">
        <v>#N/A</v>
      </c>
      <c r="I300" s="607" t="e">
        <v>#N/A</v>
      </c>
      <c r="J300" s="607" t="e">
        <v>#N/A</v>
      </c>
      <c r="K300" s="609" t="e">
        <v>#N/A</v>
      </c>
      <c r="M300" s="429" t="e">
        <v>#N/A</v>
      </c>
      <c r="N300" s="303">
        <v>45.068739283336221</v>
      </c>
      <c r="O300" s="744" t="e">
        <v>#N/A</v>
      </c>
      <c r="Y300" s="602"/>
    </row>
    <row r="301" spans="1:25">
      <c r="A301" s="608">
        <v>40535</v>
      </c>
      <c r="B301" s="607">
        <v>48</v>
      </c>
      <c r="C301" s="607" t="e">
        <v>#N/A</v>
      </c>
      <c r="D301" s="607" t="e">
        <v>#N/A</v>
      </c>
      <c r="E301" s="607" t="e">
        <v>#N/A</v>
      </c>
      <c r="F301" s="607" t="e">
        <v>#N/A</v>
      </c>
      <c r="G301" s="607" t="e">
        <v>#N/A</v>
      </c>
      <c r="H301" s="607" t="e">
        <v>#N/A</v>
      </c>
      <c r="I301" s="607" t="e">
        <v>#N/A</v>
      </c>
      <c r="J301" s="607">
        <v>51.649999999999991</v>
      </c>
      <c r="K301" s="609" t="e">
        <v>#N/A</v>
      </c>
      <c r="M301" s="429" t="e">
        <v>#N/A</v>
      </c>
      <c r="N301" s="303" t="e">
        <v>#N/A</v>
      </c>
      <c r="O301" s="744">
        <v>51.649999999999991</v>
      </c>
      <c r="Y301" s="602"/>
    </row>
    <row r="302" spans="1:25">
      <c r="A302" s="608">
        <v>40535</v>
      </c>
      <c r="B302" s="607">
        <v>34.200000000000003</v>
      </c>
      <c r="C302" s="607" t="e">
        <v>#N/A</v>
      </c>
      <c r="D302" s="607" t="e">
        <v>#N/A</v>
      </c>
      <c r="E302" s="607" t="e">
        <v>#N/A</v>
      </c>
      <c r="F302" s="607" t="e">
        <v>#N/A</v>
      </c>
      <c r="G302" s="607" t="e">
        <v>#N/A</v>
      </c>
      <c r="H302" s="607" t="e">
        <v>#N/A</v>
      </c>
      <c r="I302" s="607" t="e">
        <v>#N/A</v>
      </c>
      <c r="J302" s="607">
        <v>70.999999999999986</v>
      </c>
      <c r="K302" s="609" t="e">
        <v>#N/A</v>
      </c>
      <c r="M302" s="429" t="e">
        <v>#N/A</v>
      </c>
      <c r="N302" s="303" t="e">
        <v>#N/A</v>
      </c>
      <c r="O302" s="744">
        <v>70.999999999999986</v>
      </c>
      <c r="Y302" s="602"/>
    </row>
    <row r="303" spans="1:25">
      <c r="A303" s="608">
        <v>40535</v>
      </c>
      <c r="B303" s="607">
        <v>28.5</v>
      </c>
      <c r="C303" s="607" t="e">
        <v>#N/A</v>
      </c>
      <c r="D303" s="607" t="e">
        <v>#N/A</v>
      </c>
      <c r="E303" s="607" t="e">
        <v>#N/A</v>
      </c>
      <c r="F303" s="607" t="e">
        <v>#N/A</v>
      </c>
      <c r="G303" s="607" t="e">
        <v>#N/A</v>
      </c>
      <c r="H303" s="607" t="e">
        <v>#N/A</v>
      </c>
      <c r="I303" s="607" t="e">
        <v>#N/A</v>
      </c>
      <c r="J303" s="607">
        <v>62.649999999999991</v>
      </c>
      <c r="K303" s="609" t="e">
        <v>#N/A</v>
      </c>
      <c r="M303" s="429" t="e">
        <v>#N/A</v>
      </c>
      <c r="N303" s="303" t="e">
        <v>#N/A</v>
      </c>
      <c r="O303" s="744">
        <v>62.649999999999991</v>
      </c>
      <c r="Y303" s="602"/>
    </row>
    <row r="304" spans="1:25">
      <c r="A304" s="608">
        <v>40575</v>
      </c>
      <c r="B304" s="607">
        <v>257.60000000000002</v>
      </c>
      <c r="C304" s="607">
        <v>105</v>
      </c>
      <c r="D304" s="607" t="e">
        <v>#N/A</v>
      </c>
      <c r="E304" s="607" t="e">
        <v>#N/A</v>
      </c>
      <c r="F304" s="607" t="e">
        <v>#N/A</v>
      </c>
      <c r="G304" s="607" t="e">
        <v>#N/A</v>
      </c>
      <c r="H304" s="607" t="e">
        <v>#N/A</v>
      </c>
      <c r="I304" s="607" t="e">
        <v>#N/A</v>
      </c>
      <c r="J304" s="607" t="e">
        <v>#N/A</v>
      </c>
      <c r="K304" s="609" t="e">
        <v>#N/A</v>
      </c>
      <c r="M304" s="429">
        <v>105</v>
      </c>
      <c r="N304" s="303" t="e">
        <v>#N/A</v>
      </c>
      <c r="O304" s="744" t="e">
        <v>#N/A</v>
      </c>
      <c r="Y304" s="602"/>
    </row>
    <row r="305" spans="1:25">
      <c r="A305" s="608">
        <v>40612</v>
      </c>
      <c r="B305" s="607">
        <v>100</v>
      </c>
      <c r="C305" s="607" t="e">
        <v>#N/A</v>
      </c>
      <c r="D305" s="607" t="e">
        <v>#N/A</v>
      </c>
      <c r="E305" s="607" t="e">
        <v>#N/A</v>
      </c>
      <c r="F305" s="607" t="e">
        <v>#N/A</v>
      </c>
      <c r="G305" s="607" t="e">
        <v>#N/A</v>
      </c>
      <c r="H305" s="607">
        <v>65.782139378355097</v>
      </c>
      <c r="I305" s="607" t="e">
        <v>#N/A</v>
      </c>
      <c r="J305" s="607" t="e">
        <v>#N/A</v>
      </c>
      <c r="K305" s="609" t="e">
        <v>#N/A</v>
      </c>
      <c r="M305" s="429" t="e">
        <v>#N/A</v>
      </c>
      <c r="N305" s="303" t="e">
        <v>#N/A</v>
      </c>
      <c r="O305" s="744">
        <v>65.782139378355097</v>
      </c>
      <c r="Y305" s="602"/>
    </row>
    <row r="306" spans="1:25">
      <c r="A306" s="608">
        <v>40639</v>
      </c>
      <c r="B306" s="607">
        <v>155.1</v>
      </c>
      <c r="C306" s="607">
        <v>106.61712190206282</v>
      </c>
      <c r="D306" s="607" t="e">
        <v>#N/A</v>
      </c>
      <c r="E306" s="607" t="e">
        <v>#N/A</v>
      </c>
      <c r="F306" s="607" t="e">
        <v>#N/A</v>
      </c>
      <c r="G306" s="607" t="e">
        <v>#N/A</v>
      </c>
      <c r="H306" s="607" t="e">
        <v>#N/A</v>
      </c>
      <c r="I306" s="607" t="e">
        <v>#N/A</v>
      </c>
      <c r="J306" s="607" t="e">
        <v>#N/A</v>
      </c>
      <c r="K306" s="609" t="e">
        <v>#N/A</v>
      </c>
      <c r="M306" s="429">
        <v>106.61712190206282</v>
      </c>
      <c r="N306" s="303" t="e">
        <v>#N/A</v>
      </c>
      <c r="O306" s="744" t="e">
        <v>#N/A</v>
      </c>
      <c r="Y306" s="602"/>
    </row>
    <row r="307" spans="1:25">
      <c r="A307" s="608">
        <v>40653</v>
      </c>
      <c r="B307" s="607">
        <v>100.8</v>
      </c>
      <c r="C307" s="607" t="e">
        <v>#N/A</v>
      </c>
      <c r="D307" s="607" t="e">
        <v>#N/A</v>
      </c>
      <c r="E307" s="607" t="e">
        <v>#N/A</v>
      </c>
      <c r="F307" s="607">
        <v>32.999999999999986</v>
      </c>
      <c r="G307" s="607" t="e">
        <v>#N/A</v>
      </c>
      <c r="H307" s="607" t="e">
        <v>#N/A</v>
      </c>
      <c r="I307" s="607" t="e">
        <v>#N/A</v>
      </c>
      <c r="J307" s="607" t="e">
        <v>#N/A</v>
      </c>
      <c r="K307" s="609" t="e">
        <v>#N/A</v>
      </c>
      <c r="M307" s="429" t="e">
        <v>#N/A</v>
      </c>
      <c r="N307" s="303">
        <v>32.999999999999986</v>
      </c>
      <c r="O307" s="744" t="e">
        <v>#N/A</v>
      </c>
      <c r="Y307" s="602"/>
    </row>
    <row r="308" spans="1:25">
      <c r="A308" s="608">
        <v>40668</v>
      </c>
      <c r="B308" s="607">
        <v>165.6</v>
      </c>
      <c r="C308" s="607" t="e">
        <v>#N/A</v>
      </c>
      <c r="D308" s="607" t="e">
        <v>#N/A</v>
      </c>
      <c r="E308" s="607" t="e">
        <v>#N/A</v>
      </c>
      <c r="F308" s="607">
        <v>63.999999999999964</v>
      </c>
      <c r="G308" s="607" t="e">
        <v>#N/A</v>
      </c>
      <c r="H308" s="607" t="e">
        <v>#N/A</v>
      </c>
      <c r="I308" s="607" t="e">
        <v>#N/A</v>
      </c>
      <c r="J308" s="607" t="e">
        <v>#N/A</v>
      </c>
      <c r="K308" s="609" t="e">
        <v>#N/A</v>
      </c>
      <c r="M308" s="429" t="e">
        <v>#N/A</v>
      </c>
      <c r="N308" s="303">
        <v>63.999999999999964</v>
      </c>
      <c r="O308" s="744" t="e">
        <v>#N/A</v>
      </c>
      <c r="Y308" s="602"/>
    </row>
    <row r="309" spans="1:25">
      <c r="A309" s="608">
        <v>40669</v>
      </c>
      <c r="B309" s="607">
        <v>131.1</v>
      </c>
      <c r="C309" s="607" t="e">
        <v>#N/A</v>
      </c>
      <c r="D309" s="607" t="e">
        <v>#N/A</v>
      </c>
      <c r="E309" s="607" t="e">
        <v>#N/A</v>
      </c>
      <c r="F309" s="607">
        <v>31.499999999999993</v>
      </c>
      <c r="G309" s="607" t="e">
        <v>#N/A</v>
      </c>
      <c r="H309" s="607" t="e">
        <v>#N/A</v>
      </c>
      <c r="I309" s="607" t="e">
        <v>#N/A</v>
      </c>
      <c r="J309" s="607" t="e">
        <v>#N/A</v>
      </c>
      <c r="K309" s="609" t="e">
        <v>#N/A</v>
      </c>
      <c r="M309" s="429" t="e">
        <v>#N/A</v>
      </c>
      <c r="N309" s="303">
        <v>31.499999999999993</v>
      </c>
      <c r="O309" s="744" t="e">
        <v>#N/A</v>
      </c>
      <c r="Y309" s="602"/>
    </row>
    <row r="310" spans="1:25">
      <c r="A310" s="608">
        <v>40676</v>
      </c>
      <c r="B310" s="607">
        <v>214.4</v>
      </c>
      <c r="C310" s="607" t="e">
        <v>#N/A</v>
      </c>
      <c r="D310" s="607" t="e">
        <v>#N/A</v>
      </c>
      <c r="E310" s="607">
        <v>68.999999999999972</v>
      </c>
      <c r="F310" s="607" t="e">
        <v>#N/A</v>
      </c>
      <c r="G310" s="607" t="e">
        <v>#N/A</v>
      </c>
      <c r="H310" s="607" t="e">
        <v>#N/A</v>
      </c>
      <c r="I310" s="607" t="e">
        <v>#N/A</v>
      </c>
      <c r="J310" s="607" t="e">
        <v>#N/A</v>
      </c>
      <c r="K310" s="609" t="e">
        <v>#N/A</v>
      </c>
      <c r="M310" s="429" t="e">
        <v>#N/A</v>
      </c>
      <c r="N310" s="303">
        <v>68.999999999999972</v>
      </c>
      <c r="O310" s="744" t="e">
        <v>#N/A</v>
      </c>
      <c r="Y310" s="602"/>
    </row>
    <row r="311" spans="1:25">
      <c r="A311" s="608">
        <v>40679</v>
      </c>
      <c r="B311" s="607">
        <v>150.36000000000001</v>
      </c>
      <c r="C311" s="607" t="e">
        <v>#N/A</v>
      </c>
      <c r="D311" s="607" t="e">
        <v>#N/A</v>
      </c>
      <c r="E311" s="607" t="e">
        <v>#N/A</v>
      </c>
      <c r="F311" s="607" t="e">
        <v>#N/A</v>
      </c>
      <c r="G311" s="607" t="e">
        <v>#N/A</v>
      </c>
      <c r="H311" s="607" t="e">
        <v>#N/A</v>
      </c>
      <c r="I311" s="607" t="e">
        <v>#N/A</v>
      </c>
      <c r="J311" s="607" t="e">
        <v>#N/A</v>
      </c>
      <c r="K311" s="609">
        <v>32.294506247004961</v>
      </c>
      <c r="M311" s="429" t="e">
        <v>#N/A</v>
      </c>
      <c r="N311" s="303" t="e">
        <v>#N/A</v>
      </c>
      <c r="O311" s="744">
        <v>32.294506247004961</v>
      </c>
      <c r="Y311" s="602"/>
    </row>
    <row r="312" spans="1:25">
      <c r="A312" s="608">
        <v>40679</v>
      </c>
      <c r="B312" s="607">
        <v>108</v>
      </c>
      <c r="C312" s="607" t="e">
        <v>#N/A</v>
      </c>
      <c r="D312" s="607" t="e">
        <v>#N/A</v>
      </c>
      <c r="E312" s="607" t="e">
        <v>#N/A</v>
      </c>
      <c r="F312" s="607">
        <v>23.949999999999989</v>
      </c>
      <c r="G312" s="607" t="e">
        <v>#N/A</v>
      </c>
      <c r="H312" s="607" t="e">
        <v>#N/A</v>
      </c>
      <c r="I312" s="607" t="e">
        <v>#N/A</v>
      </c>
      <c r="J312" s="607" t="e">
        <v>#N/A</v>
      </c>
      <c r="K312" s="609" t="e">
        <v>#N/A</v>
      </c>
      <c r="M312" s="429" t="e">
        <v>#N/A</v>
      </c>
      <c r="N312" s="303">
        <v>23.949999999999989</v>
      </c>
      <c r="O312" s="744" t="e">
        <v>#N/A</v>
      </c>
      <c r="Y312" s="602"/>
    </row>
    <row r="313" spans="1:25">
      <c r="A313" s="608">
        <v>40683</v>
      </c>
      <c r="B313" s="607">
        <v>115</v>
      </c>
      <c r="C313" s="607" t="e">
        <v>#N/A</v>
      </c>
      <c r="D313" s="607" t="e">
        <v>#N/A</v>
      </c>
      <c r="E313" s="607" t="e">
        <v>#N/A</v>
      </c>
      <c r="F313" s="607" t="e">
        <v>#N/A</v>
      </c>
      <c r="G313" s="607" t="e">
        <v>#N/A</v>
      </c>
      <c r="H313" s="607">
        <v>53.99917498668384</v>
      </c>
      <c r="I313" s="607" t="e">
        <v>#N/A</v>
      </c>
      <c r="J313" s="607" t="e">
        <v>#N/A</v>
      </c>
      <c r="K313" s="609" t="e">
        <v>#N/A</v>
      </c>
      <c r="M313" s="429" t="e">
        <v>#N/A</v>
      </c>
      <c r="N313" s="303" t="e">
        <v>#N/A</v>
      </c>
      <c r="O313" s="744">
        <v>53.99917498668384</v>
      </c>
      <c r="Y313" s="602"/>
    </row>
    <row r="314" spans="1:25">
      <c r="A314" s="608">
        <v>40701</v>
      </c>
      <c r="B314" s="607">
        <v>202</v>
      </c>
      <c r="C314" s="607" t="e">
        <v>#N/A</v>
      </c>
      <c r="D314" s="607" t="e">
        <v>#N/A</v>
      </c>
      <c r="E314" s="607" t="e">
        <v>#N/A</v>
      </c>
      <c r="F314" s="607">
        <v>37.799416455070038</v>
      </c>
      <c r="G314" s="607" t="e">
        <v>#N/A</v>
      </c>
      <c r="H314" s="607" t="e">
        <v>#N/A</v>
      </c>
      <c r="I314" s="607" t="e">
        <v>#N/A</v>
      </c>
      <c r="J314" s="607" t="e">
        <v>#N/A</v>
      </c>
      <c r="K314" s="609" t="e">
        <v>#N/A</v>
      </c>
      <c r="M314" s="429" t="e">
        <v>#N/A</v>
      </c>
      <c r="N314" s="303">
        <v>37.799416455070038</v>
      </c>
      <c r="O314" s="744" t="e">
        <v>#N/A</v>
      </c>
      <c r="Y314" s="602"/>
    </row>
    <row r="315" spans="1:25">
      <c r="A315" s="608">
        <v>40715</v>
      </c>
      <c r="B315" s="607">
        <v>40</v>
      </c>
      <c r="C315" s="607" t="e">
        <v>#N/A</v>
      </c>
      <c r="D315" s="607" t="e">
        <v>#N/A</v>
      </c>
      <c r="E315" s="607">
        <v>46.908990674098902</v>
      </c>
      <c r="F315" s="607" t="e">
        <v>#N/A</v>
      </c>
      <c r="G315" s="607" t="e">
        <v>#N/A</v>
      </c>
      <c r="H315" s="607" t="e">
        <v>#N/A</v>
      </c>
      <c r="I315" s="607" t="e">
        <v>#N/A</v>
      </c>
      <c r="J315" s="607" t="e">
        <v>#N/A</v>
      </c>
      <c r="K315" s="609" t="e">
        <v>#N/A</v>
      </c>
      <c r="M315" s="429" t="e">
        <v>#N/A</v>
      </c>
      <c r="N315" s="303">
        <v>46.908990674098902</v>
      </c>
      <c r="O315" s="744" t="e">
        <v>#N/A</v>
      </c>
      <c r="Y315" s="602"/>
    </row>
    <row r="316" spans="1:25">
      <c r="A316" s="608">
        <v>40721</v>
      </c>
      <c r="B316" s="607">
        <v>200</v>
      </c>
      <c r="C316" s="607" t="e">
        <v>#N/A</v>
      </c>
      <c r="D316" s="607">
        <v>35.470591775562632</v>
      </c>
      <c r="E316" s="607" t="e">
        <v>#N/A</v>
      </c>
      <c r="F316" s="607" t="e">
        <v>#N/A</v>
      </c>
      <c r="G316" s="607" t="e">
        <v>#N/A</v>
      </c>
      <c r="H316" s="607" t="e">
        <v>#N/A</v>
      </c>
      <c r="I316" s="607" t="e">
        <v>#N/A</v>
      </c>
      <c r="J316" s="607" t="e">
        <v>#N/A</v>
      </c>
      <c r="K316" s="609" t="e">
        <v>#N/A</v>
      </c>
      <c r="M316" s="429">
        <v>35.470591775562632</v>
      </c>
      <c r="N316" s="303" t="e">
        <v>#N/A</v>
      </c>
      <c r="O316" s="744" t="e">
        <v>#N/A</v>
      </c>
      <c r="Y316" s="602"/>
    </row>
    <row r="317" spans="1:25">
      <c r="A317" s="608">
        <v>40722</v>
      </c>
      <c r="B317" s="607">
        <v>104.4</v>
      </c>
      <c r="C317" s="607" t="e">
        <v>#N/A</v>
      </c>
      <c r="D317" s="607">
        <v>67.136185213820909</v>
      </c>
      <c r="E317" s="607" t="e">
        <v>#N/A</v>
      </c>
      <c r="F317" s="607" t="e">
        <v>#N/A</v>
      </c>
      <c r="G317" s="607" t="e">
        <v>#N/A</v>
      </c>
      <c r="H317" s="607" t="e">
        <v>#N/A</v>
      </c>
      <c r="I317" s="607" t="e">
        <v>#N/A</v>
      </c>
      <c r="J317" s="607" t="e">
        <v>#N/A</v>
      </c>
      <c r="K317" s="609" t="e">
        <v>#N/A</v>
      </c>
      <c r="M317" s="429">
        <v>67.136185213820909</v>
      </c>
      <c r="N317" s="303" t="e">
        <v>#N/A</v>
      </c>
      <c r="O317" s="744" t="e">
        <v>#N/A</v>
      </c>
      <c r="Y317" s="602"/>
    </row>
    <row r="318" spans="1:25">
      <c r="A318" s="608">
        <v>40723</v>
      </c>
      <c r="B318" s="607">
        <v>20</v>
      </c>
      <c r="C318" s="607" t="e">
        <v>#N/A</v>
      </c>
      <c r="D318" s="607" t="e">
        <v>#N/A</v>
      </c>
      <c r="E318" s="607">
        <v>79.181012945934285</v>
      </c>
      <c r="F318" s="607" t="e">
        <v>#N/A</v>
      </c>
      <c r="G318" s="607" t="e">
        <v>#N/A</v>
      </c>
      <c r="H318" s="607" t="e">
        <v>#N/A</v>
      </c>
      <c r="I318" s="607" t="e">
        <v>#N/A</v>
      </c>
      <c r="J318" s="607" t="e">
        <v>#N/A</v>
      </c>
      <c r="K318" s="609" t="e">
        <v>#N/A</v>
      </c>
      <c r="M318" s="429" t="e">
        <v>#N/A</v>
      </c>
      <c r="N318" s="303">
        <v>79.181012945934285</v>
      </c>
      <c r="O318" s="744" t="e">
        <v>#N/A</v>
      </c>
      <c r="Y318" s="602"/>
    </row>
    <row r="319" spans="1:25">
      <c r="A319" s="608">
        <v>40730</v>
      </c>
      <c r="B319" s="607">
        <v>199.92</v>
      </c>
      <c r="C319" s="607" t="e">
        <v>#N/A</v>
      </c>
      <c r="D319" s="607" t="e">
        <v>#N/A</v>
      </c>
      <c r="E319" s="607">
        <v>41.477470678082561</v>
      </c>
      <c r="F319" s="607" t="e">
        <v>#N/A</v>
      </c>
      <c r="G319" s="607" t="e">
        <v>#N/A</v>
      </c>
      <c r="H319" s="607" t="e">
        <v>#N/A</v>
      </c>
      <c r="I319" s="607" t="e">
        <v>#N/A</v>
      </c>
      <c r="J319" s="607" t="e">
        <v>#N/A</v>
      </c>
      <c r="K319" s="609" t="e">
        <v>#N/A</v>
      </c>
      <c r="M319" s="429" t="e">
        <v>#N/A</v>
      </c>
      <c r="N319" s="303">
        <v>41.477470678082561</v>
      </c>
      <c r="O319" s="744" t="e">
        <v>#N/A</v>
      </c>
      <c r="Y319" s="602"/>
    </row>
    <row r="320" spans="1:25">
      <c r="A320" s="608">
        <v>40739</v>
      </c>
      <c r="B320" s="607">
        <v>162</v>
      </c>
      <c r="C320" s="607">
        <v>86.899999999999935</v>
      </c>
      <c r="D320" s="607" t="e">
        <v>#N/A</v>
      </c>
      <c r="E320" s="607" t="e">
        <v>#N/A</v>
      </c>
      <c r="F320" s="607" t="e">
        <v>#N/A</v>
      </c>
      <c r="G320" s="607" t="e">
        <v>#N/A</v>
      </c>
      <c r="H320" s="607" t="e">
        <v>#N/A</v>
      </c>
      <c r="I320" s="607" t="e">
        <v>#N/A</v>
      </c>
      <c r="J320" s="607" t="e">
        <v>#N/A</v>
      </c>
      <c r="K320" s="609" t="e">
        <v>#N/A</v>
      </c>
      <c r="M320" s="429">
        <v>86.899999999999935</v>
      </c>
      <c r="N320" s="303" t="e">
        <v>#N/A</v>
      </c>
      <c r="O320" s="744" t="e">
        <v>#N/A</v>
      </c>
      <c r="Y320" s="602"/>
    </row>
    <row r="321" spans="1:25">
      <c r="A321" s="608">
        <v>40752</v>
      </c>
      <c r="B321" s="607">
        <v>102.5</v>
      </c>
      <c r="C321" s="607">
        <v>89.999999999999972</v>
      </c>
      <c r="D321" s="607" t="e">
        <v>#N/A</v>
      </c>
      <c r="E321" s="607" t="e">
        <v>#N/A</v>
      </c>
      <c r="F321" s="607" t="e">
        <v>#N/A</v>
      </c>
      <c r="G321" s="607" t="e">
        <v>#N/A</v>
      </c>
      <c r="H321" s="607" t="e">
        <v>#N/A</v>
      </c>
      <c r="I321" s="607" t="e">
        <v>#N/A</v>
      </c>
      <c r="J321" s="607" t="e">
        <v>#N/A</v>
      </c>
      <c r="K321" s="609" t="e">
        <v>#N/A</v>
      </c>
      <c r="M321" s="429">
        <v>89.999999999999972</v>
      </c>
      <c r="N321" s="303" t="e">
        <v>#N/A</v>
      </c>
      <c r="O321" s="744" t="e">
        <v>#N/A</v>
      </c>
      <c r="Y321" s="602"/>
    </row>
    <row r="322" spans="1:25">
      <c r="A322" s="608">
        <v>40758</v>
      </c>
      <c r="B322" s="607">
        <v>120</v>
      </c>
      <c r="C322" s="607" t="e">
        <v>#N/A</v>
      </c>
      <c r="D322" s="607" t="e">
        <v>#N/A</v>
      </c>
      <c r="E322" s="607">
        <v>59.899999999999956</v>
      </c>
      <c r="F322" s="607" t="e">
        <v>#N/A</v>
      </c>
      <c r="G322" s="607" t="e">
        <v>#N/A</v>
      </c>
      <c r="H322" s="607" t="e">
        <v>#N/A</v>
      </c>
      <c r="I322" s="607" t="e">
        <v>#N/A</v>
      </c>
      <c r="J322" s="607" t="e">
        <v>#N/A</v>
      </c>
      <c r="K322" s="609" t="e">
        <v>#N/A</v>
      </c>
      <c r="M322" s="429" t="e">
        <v>#N/A</v>
      </c>
      <c r="N322" s="303">
        <v>59.899999999999956</v>
      </c>
      <c r="O322" s="744" t="e">
        <v>#N/A</v>
      </c>
      <c r="Y322" s="602"/>
    </row>
    <row r="323" spans="1:25">
      <c r="A323" s="608">
        <v>40763</v>
      </c>
      <c r="B323" s="607">
        <v>42</v>
      </c>
      <c r="C323" s="607" t="e">
        <v>#N/A</v>
      </c>
      <c r="D323" s="607" t="e">
        <v>#N/A</v>
      </c>
      <c r="E323" s="607" t="e">
        <v>#N/A</v>
      </c>
      <c r="F323" s="607">
        <v>47.234192384384286</v>
      </c>
      <c r="G323" s="607" t="e">
        <v>#N/A</v>
      </c>
      <c r="H323" s="607" t="e">
        <v>#N/A</v>
      </c>
      <c r="I323" s="607" t="e">
        <v>#N/A</v>
      </c>
      <c r="J323" s="607" t="e">
        <v>#N/A</v>
      </c>
      <c r="K323" s="609" t="e">
        <v>#N/A</v>
      </c>
      <c r="M323" s="429" t="e">
        <v>#N/A</v>
      </c>
      <c r="N323" s="303">
        <v>47.234192384384286</v>
      </c>
      <c r="O323" s="744" t="e">
        <v>#N/A</v>
      </c>
      <c r="Y323" s="602"/>
    </row>
    <row r="324" spans="1:25">
      <c r="A324" s="608">
        <v>40770</v>
      </c>
      <c r="B324" s="607">
        <v>200</v>
      </c>
      <c r="C324" s="607" t="e">
        <v>#N/A</v>
      </c>
      <c r="D324" s="607">
        <v>35.876628777909573</v>
      </c>
      <c r="E324" s="607" t="e">
        <v>#N/A</v>
      </c>
      <c r="F324" s="607" t="e">
        <v>#N/A</v>
      </c>
      <c r="G324" s="607" t="e">
        <v>#N/A</v>
      </c>
      <c r="H324" s="607" t="e">
        <v>#N/A</v>
      </c>
      <c r="I324" s="607" t="e">
        <v>#N/A</v>
      </c>
      <c r="J324" s="607" t="e">
        <v>#N/A</v>
      </c>
      <c r="K324" s="609" t="e">
        <v>#N/A</v>
      </c>
      <c r="M324" s="429">
        <v>35.876628777909573</v>
      </c>
      <c r="N324" s="303" t="e">
        <v>#N/A</v>
      </c>
      <c r="O324" s="744" t="e">
        <v>#N/A</v>
      </c>
      <c r="Y324" s="602"/>
    </row>
    <row r="325" spans="1:25">
      <c r="A325" s="608">
        <v>40772</v>
      </c>
      <c r="B325" s="607">
        <v>50</v>
      </c>
      <c r="C325" s="607" t="e">
        <v>#N/A</v>
      </c>
      <c r="D325" s="607" t="e">
        <v>#N/A</v>
      </c>
      <c r="E325" s="607">
        <v>44.003744784654906</v>
      </c>
      <c r="F325" s="607" t="e">
        <v>#N/A</v>
      </c>
      <c r="G325" s="607" t="e">
        <v>#N/A</v>
      </c>
      <c r="H325" s="607" t="e">
        <v>#N/A</v>
      </c>
      <c r="I325" s="607" t="e">
        <v>#N/A</v>
      </c>
      <c r="J325" s="607" t="e">
        <v>#N/A</v>
      </c>
      <c r="K325" s="609" t="e">
        <v>#N/A</v>
      </c>
      <c r="M325" s="429" t="e">
        <v>#N/A</v>
      </c>
      <c r="N325" s="303">
        <v>44.003744784654906</v>
      </c>
      <c r="O325" s="744" t="e">
        <v>#N/A</v>
      </c>
      <c r="Y325" s="602"/>
    </row>
    <row r="326" spans="1:25">
      <c r="A326" s="608">
        <v>40772</v>
      </c>
      <c r="B326" s="607">
        <v>37.5</v>
      </c>
      <c r="C326" s="607" t="e">
        <v>#N/A</v>
      </c>
      <c r="D326" s="607" t="e">
        <v>#N/A</v>
      </c>
      <c r="E326" s="607">
        <v>44.00374478465492</v>
      </c>
      <c r="F326" s="607" t="e">
        <v>#N/A</v>
      </c>
      <c r="G326" s="607" t="e">
        <v>#N/A</v>
      </c>
      <c r="H326" s="607" t="e">
        <v>#N/A</v>
      </c>
      <c r="I326" s="607" t="e">
        <v>#N/A</v>
      </c>
      <c r="J326" s="607" t="e">
        <v>#N/A</v>
      </c>
      <c r="K326" s="609" t="e">
        <v>#N/A</v>
      </c>
      <c r="M326" s="429" t="e">
        <v>#N/A</v>
      </c>
      <c r="N326" s="303">
        <v>44.00374478465492</v>
      </c>
      <c r="O326" s="744" t="e">
        <v>#N/A</v>
      </c>
      <c r="Y326" s="602"/>
    </row>
    <row r="327" spans="1:25">
      <c r="A327" s="608">
        <v>40785</v>
      </c>
      <c r="B327" s="607">
        <v>100.8</v>
      </c>
      <c r="C327" s="607" t="e">
        <v>#N/A</v>
      </c>
      <c r="D327" s="607" t="e">
        <v>#N/A</v>
      </c>
      <c r="E327" s="607" t="e">
        <v>#N/A</v>
      </c>
      <c r="F327" s="607">
        <v>26.899999999999981</v>
      </c>
      <c r="G327" s="607" t="e">
        <v>#N/A</v>
      </c>
      <c r="H327" s="607" t="e">
        <v>#N/A</v>
      </c>
      <c r="I327" s="607" t="e">
        <v>#N/A</v>
      </c>
      <c r="J327" s="607" t="e">
        <v>#N/A</v>
      </c>
      <c r="K327" s="609" t="e">
        <v>#N/A</v>
      </c>
      <c r="M327" s="429" t="e">
        <v>#N/A</v>
      </c>
      <c r="N327" s="303">
        <v>26.899999999999981</v>
      </c>
      <c r="O327" s="744" t="e">
        <v>#N/A</v>
      </c>
      <c r="Y327" s="602"/>
    </row>
    <row r="328" spans="1:25">
      <c r="A328" s="608">
        <v>40793</v>
      </c>
      <c r="B328" s="607">
        <v>104</v>
      </c>
      <c r="C328" s="607" t="e">
        <v>#N/A</v>
      </c>
      <c r="D328" s="607" t="e">
        <v>#N/A</v>
      </c>
      <c r="E328" s="607" t="e">
        <v>#N/A</v>
      </c>
      <c r="F328" s="607">
        <v>28.254813366468603</v>
      </c>
      <c r="G328" s="607" t="e">
        <v>#N/A</v>
      </c>
      <c r="H328" s="607" t="e">
        <v>#N/A</v>
      </c>
      <c r="I328" s="607" t="e">
        <v>#N/A</v>
      </c>
      <c r="J328" s="607" t="e">
        <v>#N/A</v>
      </c>
      <c r="K328" s="609" t="e">
        <v>#N/A</v>
      </c>
      <c r="M328" s="429" t="e">
        <v>#N/A</v>
      </c>
      <c r="N328" s="303">
        <v>28.254813366468603</v>
      </c>
      <c r="O328" s="744" t="e">
        <v>#N/A</v>
      </c>
      <c r="Y328" s="602"/>
    </row>
    <row r="329" spans="1:25">
      <c r="A329" s="608">
        <v>40798</v>
      </c>
      <c r="B329" s="607">
        <v>201.6</v>
      </c>
      <c r="C329" s="607" t="e">
        <v>#N/A</v>
      </c>
      <c r="D329" s="607" t="e">
        <v>#N/A</v>
      </c>
      <c r="E329" s="607" t="e">
        <v>#N/A</v>
      </c>
      <c r="F329" s="607" t="e">
        <v>#N/A</v>
      </c>
      <c r="G329" s="607">
        <v>42.999999999999964</v>
      </c>
      <c r="H329" s="607" t="e">
        <v>#N/A</v>
      </c>
      <c r="I329" s="607" t="e">
        <v>#N/A</v>
      </c>
      <c r="J329" s="607" t="e">
        <v>#N/A</v>
      </c>
      <c r="K329" s="609" t="e">
        <v>#N/A</v>
      </c>
      <c r="M329" s="429" t="e">
        <v>#N/A</v>
      </c>
      <c r="N329" s="303">
        <v>42.999999999999964</v>
      </c>
      <c r="O329" s="744" t="e">
        <v>#N/A</v>
      </c>
      <c r="Y329" s="602"/>
    </row>
    <row r="330" spans="1:25">
      <c r="A330" s="608">
        <v>40798</v>
      </c>
      <c r="B330" s="607">
        <v>92.34</v>
      </c>
      <c r="C330" s="607" t="e">
        <v>#N/A</v>
      </c>
      <c r="D330" s="607" t="e">
        <v>#N/A</v>
      </c>
      <c r="E330" s="607" t="e">
        <v>#N/A</v>
      </c>
      <c r="F330" s="607" t="e">
        <v>#N/A</v>
      </c>
      <c r="G330" s="607">
        <v>38.249999999999986</v>
      </c>
      <c r="H330" s="607" t="e">
        <v>#N/A</v>
      </c>
      <c r="I330" s="607" t="e">
        <v>#N/A</v>
      </c>
      <c r="J330" s="607" t="e">
        <v>#N/A</v>
      </c>
      <c r="K330" s="609" t="e">
        <v>#N/A</v>
      </c>
      <c r="M330" s="429" t="e">
        <v>#N/A</v>
      </c>
      <c r="N330" s="303">
        <v>38.249999999999986</v>
      </c>
      <c r="O330" s="744" t="e">
        <v>#N/A</v>
      </c>
      <c r="Y330" s="602"/>
    </row>
    <row r="331" spans="1:25">
      <c r="A331" s="608">
        <v>40799</v>
      </c>
      <c r="B331" s="607">
        <v>100.65</v>
      </c>
      <c r="C331" s="607" t="e">
        <v>#N/A</v>
      </c>
      <c r="D331" s="607" t="e">
        <v>#N/A</v>
      </c>
      <c r="E331" s="607">
        <v>68.977142883476773</v>
      </c>
      <c r="F331" s="607" t="e">
        <v>#N/A</v>
      </c>
      <c r="G331" s="607" t="e">
        <v>#N/A</v>
      </c>
      <c r="H331" s="607" t="e">
        <v>#N/A</v>
      </c>
      <c r="I331" s="607" t="e">
        <v>#N/A</v>
      </c>
      <c r="J331" s="607" t="e">
        <v>#N/A</v>
      </c>
      <c r="K331" s="609" t="e">
        <v>#N/A</v>
      </c>
      <c r="M331" s="429" t="e">
        <v>#N/A</v>
      </c>
      <c r="N331" s="303">
        <v>68.977142883476773</v>
      </c>
      <c r="O331" s="744" t="e">
        <v>#N/A</v>
      </c>
      <c r="Y331" s="602"/>
    </row>
    <row r="332" spans="1:25">
      <c r="A332" s="608">
        <v>40817</v>
      </c>
      <c r="B332" s="607">
        <v>48</v>
      </c>
      <c r="C332" s="607" t="e">
        <v>#N/A</v>
      </c>
      <c r="D332" s="607" t="e">
        <v>#N/A</v>
      </c>
      <c r="E332" s="607">
        <v>38</v>
      </c>
      <c r="F332" s="607" t="e">
        <v>#N/A</v>
      </c>
      <c r="G332" s="607" t="e">
        <v>#N/A</v>
      </c>
      <c r="H332" s="607" t="e">
        <v>#N/A</v>
      </c>
      <c r="I332" s="607" t="e">
        <v>#N/A</v>
      </c>
      <c r="J332" s="607" t="e">
        <v>#N/A</v>
      </c>
      <c r="K332" s="609" t="e">
        <v>#N/A</v>
      </c>
      <c r="M332" s="429" t="e">
        <v>#N/A</v>
      </c>
      <c r="N332" s="303">
        <v>38</v>
      </c>
      <c r="O332" s="744" t="e">
        <v>#N/A</v>
      </c>
      <c r="Y332" s="602"/>
    </row>
    <row r="333" spans="1:25">
      <c r="A333" s="608">
        <v>40850</v>
      </c>
      <c r="B333" s="607">
        <v>100.8</v>
      </c>
      <c r="C333" s="607" t="e">
        <v>#N/A</v>
      </c>
      <c r="D333" s="607" t="e">
        <v>#N/A</v>
      </c>
      <c r="E333" s="607" t="e">
        <v>#N/A</v>
      </c>
      <c r="F333" s="607">
        <v>29.469999999999978</v>
      </c>
      <c r="G333" s="607" t="e">
        <v>#N/A</v>
      </c>
      <c r="H333" s="607" t="e">
        <v>#N/A</v>
      </c>
      <c r="I333" s="607" t="e">
        <v>#N/A</v>
      </c>
      <c r="J333" s="607" t="e">
        <v>#N/A</v>
      </c>
      <c r="K333" s="609" t="e">
        <v>#N/A</v>
      </c>
      <c r="M333" s="429" t="e">
        <v>#N/A</v>
      </c>
      <c r="N333" s="303">
        <v>29.469999999999978</v>
      </c>
      <c r="O333" s="744" t="e">
        <v>#N/A</v>
      </c>
      <c r="Y333" s="602"/>
    </row>
    <row r="334" spans="1:25">
      <c r="A334" s="608">
        <v>40850</v>
      </c>
      <c r="B334" s="607">
        <v>98.9</v>
      </c>
      <c r="C334" s="607" t="e">
        <v>#N/A</v>
      </c>
      <c r="D334" s="607" t="e">
        <v>#N/A</v>
      </c>
      <c r="E334" s="607" t="e">
        <v>#N/A</v>
      </c>
      <c r="F334" s="607">
        <v>27.649999999999991</v>
      </c>
      <c r="G334" s="607" t="e">
        <v>#N/A</v>
      </c>
      <c r="H334" s="607" t="e">
        <v>#N/A</v>
      </c>
      <c r="I334" s="607" t="e">
        <v>#N/A</v>
      </c>
      <c r="J334" s="607" t="e">
        <v>#N/A</v>
      </c>
      <c r="K334" s="609" t="e">
        <v>#N/A</v>
      </c>
      <c r="M334" s="429" t="e">
        <v>#N/A</v>
      </c>
      <c r="N334" s="303">
        <v>27.649999999999991</v>
      </c>
      <c r="O334" s="744" t="e">
        <v>#N/A</v>
      </c>
      <c r="Y334" s="602"/>
    </row>
    <row r="335" spans="1:25">
      <c r="A335" s="608">
        <v>40855</v>
      </c>
      <c r="B335" s="607">
        <v>59.8</v>
      </c>
      <c r="C335" s="607" t="e">
        <v>#N/A</v>
      </c>
      <c r="D335" s="607" t="e">
        <v>#N/A</v>
      </c>
      <c r="E335" s="607" t="e">
        <v>#N/A</v>
      </c>
      <c r="F335" s="607">
        <v>30.679999999999978</v>
      </c>
      <c r="G335" s="607" t="e">
        <v>#N/A</v>
      </c>
      <c r="H335" s="607" t="e">
        <v>#N/A</v>
      </c>
      <c r="I335" s="607" t="e">
        <v>#N/A</v>
      </c>
      <c r="J335" s="607" t="e">
        <v>#N/A</v>
      </c>
      <c r="K335" s="609" t="e">
        <v>#N/A</v>
      </c>
      <c r="M335" s="429" t="e">
        <v>#N/A</v>
      </c>
      <c r="N335" s="303">
        <v>30.679999999999978</v>
      </c>
      <c r="O335" s="744" t="e">
        <v>#N/A</v>
      </c>
      <c r="Y335" s="602"/>
    </row>
    <row r="336" spans="1:25">
      <c r="A336" s="608">
        <v>40863</v>
      </c>
      <c r="B336" s="607">
        <v>49.5</v>
      </c>
      <c r="C336" s="607">
        <v>74.434338628867735</v>
      </c>
      <c r="D336" s="607" t="e">
        <v>#N/A</v>
      </c>
      <c r="E336" s="607" t="e">
        <v>#N/A</v>
      </c>
      <c r="F336" s="607" t="e">
        <v>#N/A</v>
      </c>
      <c r="G336" s="607" t="e">
        <v>#N/A</v>
      </c>
      <c r="H336" s="607" t="e">
        <v>#N/A</v>
      </c>
      <c r="I336" s="607" t="e">
        <v>#N/A</v>
      </c>
      <c r="J336" s="607" t="e">
        <v>#N/A</v>
      </c>
      <c r="K336" s="609" t="e">
        <v>#N/A</v>
      </c>
      <c r="M336" s="429">
        <v>74.434338628867735</v>
      </c>
      <c r="N336" s="303" t="e">
        <v>#N/A</v>
      </c>
      <c r="O336" s="744" t="e">
        <v>#N/A</v>
      </c>
      <c r="Y336" s="602"/>
    </row>
    <row r="337" spans="1:25">
      <c r="A337" s="608">
        <v>40863</v>
      </c>
      <c r="B337" s="607">
        <v>39.9</v>
      </c>
      <c r="C337" s="607" t="e">
        <v>#N/A</v>
      </c>
      <c r="D337" s="607">
        <v>55.321451418495101</v>
      </c>
      <c r="E337" s="607" t="e">
        <v>#N/A</v>
      </c>
      <c r="F337" s="607" t="e">
        <v>#N/A</v>
      </c>
      <c r="G337" s="607" t="e">
        <v>#N/A</v>
      </c>
      <c r="H337" s="607" t="e">
        <v>#N/A</v>
      </c>
      <c r="I337" s="607" t="e">
        <v>#N/A</v>
      </c>
      <c r="J337" s="607" t="e">
        <v>#N/A</v>
      </c>
      <c r="K337" s="609" t="e">
        <v>#N/A</v>
      </c>
      <c r="M337" s="429">
        <v>55.321451418495101</v>
      </c>
      <c r="N337" s="303" t="e">
        <v>#N/A</v>
      </c>
      <c r="O337" s="744" t="e">
        <v>#N/A</v>
      </c>
      <c r="Y337" s="602"/>
    </row>
    <row r="338" spans="1:25">
      <c r="A338" s="608">
        <v>40875</v>
      </c>
      <c r="B338" s="607">
        <v>20.65</v>
      </c>
      <c r="C338" s="607" t="e">
        <v>#N/A</v>
      </c>
      <c r="D338" s="607" t="e">
        <v>#N/A</v>
      </c>
      <c r="E338" s="607">
        <v>78.50712191043857</v>
      </c>
      <c r="F338" s="607" t="e">
        <v>#N/A</v>
      </c>
      <c r="G338" s="607" t="e">
        <v>#N/A</v>
      </c>
      <c r="H338" s="607" t="e">
        <v>#N/A</v>
      </c>
      <c r="I338" s="607" t="e">
        <v>#N/A</v>
      </c>
      <c r="J338" s="607" t="e">
        <v>#N/A</v>
      </c>
      <c r="K338" s="609" t="e">
        <v>#N/A</v>
      </c>
      <c r="M338" s="429" t="e">
        <v>#N/A</v>
      </c>
      <c r="N338" s="303">
        <v>78.50712191043857</v>
      </c>
      <c r="O338" s="744" t="e">
        <v>#N/A</v>
      </c>
      <c r="Y338" s="602"/>
    </row>
    <row r="339" spans="1:25">
      <c r="A339" s="608">
        <v>40886</v>
      </c>
      <c r="B339" s="607">
        <v>75</v>
      </c>
      <c r="C339" s="607" t="e">
        <v>#N/A</v>
      </c>
      <c r="D339" s="607" t="e">
        <v>#N/A</v>
      </c>
      <c r="E339" s="607" t="e">
        <v>#N/A</v>
      </c>
      <c r="F339" s="607">
        <v>41.32387506280287</v>
      </c>
      <c r="G339" s="607" t="e">
        <v>#N/A</v>
      </c>
      <c r="H339" s="607" t="e">
        <v>#N/A</v>
      </c>
      <c r="I339" s="607" t="e">
        <v>#N/A</v>
      </c>
      <c r="J339" s="607" t="e">
        <v>#N/A</v>
      </c>
      <c r="K339" s="609" t="e">
        <v>#N/A</v>
      </c>
      <c r="M339" s="429" t="e">
        <v>#N/A</v>
      </c>
      <c r="N339" s="303">
        <v>41.32387506280287</v>
      </c>
      <c r="O339" s="744" t="e">
        <v>#N/A</v>
      </c>
      <c r="Y339" s="602"/>
    </row>
    <row r="340" spans="1:25">
      <c r="A340" s="608">
        <v>40890</v>
      </c>
      <c r="B340" s="607">
        <v>201.25</v>
      </c>
      <c r="C340" s="607" t="e">
        <v>#N/A</v>
      </c>
      <c r="D340" s="607" t="e">
        <v>#N/A</v>
      </c>
      <c r="E340" s="607" t="e">
        <v>#N/A</v>
      </c>
      <c r="F340" s="607">
        <v>30.67086956521737</v>
      </c>
      <c r="G340" s="607" t="e">
        <v>#N/A</v>
      </c>
      <c r="H340" s="607" t="e">
        <v>#N/A</v>
      </c>
      <c r="I340" s="607" t="e">
        <v>#N/A</v>
      </c>
      <c r="J340" s="607" t="e">
        <v>#N/A</v>
      </c>
      <c r="K340" s="609" t="e">
        <v>#N/A</v>
      </c>
      <c r="M340" s="429" t="e">
        <v>#N/A</v>
      </c>
      <c r="N340" s="303">
        <v>30.67086956521737</v>
      </c>
      <c r="O340" s="744" t="e">
        <v>#N/A</v>
      </c>
      <c r="Y340" s="602"/>
    </row>
    <row r="341" spans="1:25">
      <c r="A341" s="608">
        <v>40890</v>
      </c>
      <c r="B341" s="607">
        <v>79.599999999999994</v>
      </c>
      <c r="C341" s="607" t="e">
        <v>#N/A</v>
      </c>
      <c r="D341" s="607" t="e">
        <v>#N/A</v>
      </c>
      <c r="E341" s="607" t="e">
        <v>#N/A</v>
      </c>
      <c r="F341" s="607">
        <v>31.5</v>
      </c>
      <c r="G341" s="607" t="e">
        <v>#N/A</v>
      </c>
      <c r="H341" s="607" t="e">
        <v>#N/A</v>
      </c>
      <c r="I341" s="607" t="e">
        <v>#N/A</v>
      </c>
      <c r="J341" s="607" t="e">
        <v>#N/A</v>
      </c>
      <c r="K341" s="609" t="e">
        <v>#N/A</v>
      </c>
      <c r="M341" s="429" t="e">
        <v>#N/A</v>
      </c>
      <c r="N341" s="303">
        <v>31.5</v>
      </c>
      <c r="O341" s="744" t="e">
        <v>#N/A</v>
      </c>
      <c r="Y341" s="602"/>
    </row>
    <row r="342" spans="1:25">
      <c r="A342" s="608">
        <v>40892</v>
      </c>
      <c r="B342" s="607">
        <v>49.2</v>
      </c>
      <c r="C342" s="607" t="e">
        <v>#N/A</v>
      </c>
      <c r="D342" s="607" t="e">
        <v>#N/A</v>
      </c>
      <c r="E342" s="607" t="e">
        <v>#N/A</v>
      </c>
      <c r="F342" s="607">
        <v>32.559999999999995</v>
      </c>
      <c r="G342" s="607" t="e">
        <v>#N/A</v>
      </c>
      <c r="H342" s="607" t="e">
        <v>#N/A</v>
      </c>
      <c r="I342" s="607" t="e">
        <v>#N/A</v>
      </c>
      <c r="J342" s="607" t="e">
        <v>#N/A</v>
      </c>
      <c r="K342" s="609" t="e">
        <v>#N/A</v>
      </c>
      <c r="M342" s="429" t="e">
        <v>#N/A</v>
      </c>
      <c r="N342" s="303">
        <v>32.559999999999995</v>
      </c>
      <c r="O342" s="744" t="e">
        <v>#N/A</v>
      </c>
      <c r="Y342" s="602"/>
    </row>
    <row r="343" spans="1:25">
      <c r="A343" s="608">
        <v>40897</v>
      </c>
      <c r="B343" s="607">
        <v>110.4</v>
      </c>
      <c r="C343" s="607" t="e">
        <v>#N/A</v>
      </c>
      <c r="D343" s="607" t="e">
        <v>#N/A</v>
      </c>
      <c r="E343" s="607" t="e">
        <v>#N/A</v>
      </c>
      <c r="F343" s="607" t="e">
        <v>#N/A</v>
      </c>
      <c r="G343" s="607" t="e">
        <v>#N/A</v>
      </c>
      <c r="H343" s="607">
        <v>65.339999999999989</v>
      </c>
      <c r="I343" s="607" t="e">
        <v>#N/A</v>
      </c>
      <c r="J343" s="607" t="e">
        <v>#N/A</v>
      </c>
      <c r="K343" s="609" t="e">
        <v>#N/A</v>
      </c>
      <c r="M343" s="429" t="e">
        <v>#N/A</v>
      </c>
      <c r="N343" s="303" t="e">
        <v>#N/A</v>
      </c>
      <c r="O343" s="744">
        <v>65.339999999999989</v>
      </c>
      <c r="Y343" s="602"/>
    </row>
    <row r="344" spans="1:25">
      <c r="A344" s="608">
        <v>40897</v>
      </c>
      <c r="B344" s="607">
        <v>78.400000000000006</v>
      </c>
      <c r="C344" s="607" t="e">
        <v>#N/A</v>
      </c>
      <c r="D344" s="607" t="e">
        <v>#N/A</v>
      </c>
      <c r="E344" s="607" t="e">
        <v>#N/A</v>
      </c>
      <c r="F344" s="607">
        <v>31.999999999999982</v>
      </c>
      <c r="G344" s="607" t="e">
        <v>#N/A</v>
      </c>
      <c r="H344" s="607" t="e">
        <v>#N/A</v>
      </c>
      <c r="I344" s="607" t="e">
        <v>#N/A</v>
      </c>
      <c r="J344" s="607" t="e">
        <v>#N/A</v>
      </c>
      <c r="K344" s="609" t="e">
        <v>#N/A</v>
      </c>
      <c r="M344" s="429" t="e">
        <v>#N/A</v>
      </c>
      <c r="N344" s="303">
        <v>31.999999999999982</v>
      </c>
      <c r="O344" s="744" t="e">
        <v>#N/A</v>
      </c>
      <c r="Y344" s="602"/>
    </row>
    <row r="345" spans="1:25">
      <c r="A345" s="608">
        <v>40897</v>
      </c>
      <c r="B345" s="607">
        <v>30.4</v>
      </c>
      <c r="C345" s="607" t="e">
        <v>#N/A</v>
      </c>
      <c r="D345" s="607" t="e">
        <v>#N/A</v>
      </c>
      <c r="E345" s="607" t="e">
        <v>#N/A</v>
      </c>
      <c r="F345" s="607" t="e">
        <v>#N/A</v>
      </c>
      <c r="G345" s="607" t="e">
        <v>#N/A</v>
      </c>
      <c r="H345" s="607">
        <v>67.789721371781809</v>
      </c>
      <c r="I345" s="607" t="e">
        <v>#N/A</v>
      </c>
      <c r="J345" s="607" t="e">
        <v>#N/A</v>
      </c>
      <c r="K345" s="609" t="e">
        <v>#N/A</v>
      </c>
      <c r="M345" s="429" t="e">
        <v>#N/A</v>
      </c>
      <c r="N345" s="303" t="e">
        <v>#N/A</v>
      </c>
      <c r="O345" s="744">
        <v>67.789721371781809</v>
      </c>
      <c r="Y345" s="602"/>
    </row>
    <row r="346" spans="1:25">
      <c r="A346" s="608">
        <v>40899</v>
      </c>
      <c r="B346" s="607">
        <v>14.4</v>
      </c>
      <c r="C346" s="607" t="e">
        <v>#N/A</v>
      </c>
      <c r="D346" s="607">
        <v>48.770849059970672</v>
      </c>
      <c r="E346" s="607" t="e">
        <v>#N/A</v>
      </c>
      <c r="F346" s="607" t="e">
        <v>#N/A</v>
      </c>
      <c r="G346" s="607" t="e">
        <v>#N/A</v>
      </c>
      <c r="H346" s="607" t="e">
        <v>#N/A</v>
      </c>
      <c r="I346" s="607" t="e">
        <v>#N/A</v>
      </c>
      <c r="J346" s="607" t="e">
        <v>#N/A</v>
      </c>
      <c r="K346" s="609" t="e">
        <v>#N/A</v>
      </c>
      <c r="M346" s="429">
        <v>48.770849059970672</v>
      </c>
      <c r="N346" s="303" t="e">
        <v>#N/A</v>
      </c>
      <c r="O346" s="744" t="e">
        <v>#N/A</v>
      </c>
      <c r="Y346" s="602"/>
    </row>
    <row r="347" spans="1:25">
      <c r="A347" s="608">
        <v>40927</v>
      </c>
      <c r="B347" s="607">
        <v>310.39999999999998</v>
      </c>
      <c r="C347" s="607" t="e">
        <v>#N/A</v>
      </c>
      <c r="D347" s="607" t="e">
        <v>#N/A</v>
      </c>
      <c r="E347" s="607" t="e">
        <v>#N/A</v>
      </c>
      <c r="F347" s="607">
        <v>35.939999999999976</v>
      </c>
      <c r="G347" s="607" t="e">
        <v>#N/A</v>
      </c>
      <c r="H347" s="607" t="e">
        <v>#N/A</v>
      </c>
      <c r="I347" s="607" t="e">
        <v>#N/A</v>
      </c>
      <c r="J347" s="607" t="e">
        <v>#N/A</v>
      </c>
      <c r="K347" s="609" t="e">
        <v>#N/A</v>
      </c>
      <c r="M347" s="429" t="e">
        <v>#N/A</v>
      </c>
      <c r="N347" s="303">
        <v>35.939999999999976</v>
      </c>
      <c r="O347" s="744" t="e">
        <v>#N/A</v>
      </c>
      <c r="Y347" s="602"/>
    </row>
    <row r="348" spans="1:25">
      <c r="A348" s="608">
        <v>40946</v>
      </c>
      <c r="B348" s="607">
        <v>21</v>
      </c>
      <c r="C348" s="607" t="e">
        <v>#N/A</v>
      </c>
      <c r="D348" s="607" t="e">
        <v>#N/A</v>
      </c>
      <c r="E348" s="607">
        <v>44.650351234525957</v>
      </c>
      <c r="F348" s="607" t="e">
        <v>#N/A</v>
      </c>
      <c r="G348" s="607" t="e">
        <v>#N/A</v>
      </c>
      <c r="H348" s="607" t="e">
        <v>#N/A</v>
      </c>
      <c r="I348" s="607" t="e">
        <v>#N/A</v>
      </c>
      <c r="J348" s="607" t="e">
        <v>#N/A</v>
      </c>
      <c r="K348" s="609" t="e">
        <v>#N/A</v>
      </c>
      <c r="M348" s="429" t="e">
        <v>#N/A</v>
      </c>
      <c r="N348" s="303">
        <v>44.650351234525957</v>
      </c>
      <c r="O348" s="744" t="e">
        <v>#N/A</v>
      </c>
      <c r="Y348" s="602"/>
    </row>
    <row r="349" spans="1:25">
      <c r="A349" s="608">
        <v>40954</v>
      </c>
      <c r="B349" s="607">
        <v>30.400000000000002</v>
      </c>
      <c r="C349" s="607" t="e">
        <v>#N/A</v>
      </c>
      <c r="D349" s="607" t="e">
        <v>#N/A</v>
      </c>
      <c r="E349" s="607" t="e">
        <v>#N/A</v>
      </c>
      <c r="F349" s="607">
        <v>29.499999999999964</v>
      </c>
      <c r="G349" s="607" t="e">
        <v>#N/A</v>
      </c>
      <c r="H349" s="607" t="e">
        <v>#N/A</v>
      </c>
      <c r="I349" s="607" t="e">
        <v>#N/A</v>
      </c>
      <c r="J349" s="607" t="e">
        <v>#N/A</v>
      </c>
      <c r="K349" s="609" t="e">
        <v>#N/A</v>
      </c>
      <c r="M349" s="429" t="e">
        <v>#N/A</v>
      </c>
      <c r="N349" s="303">
        <v>29.499999999999964</v>
      </c>
      <c r="O349" s="744" t="e">
        <v>#N/A</v>
      </c>
      <c r="Y349" s="602"/>
    </row>
    <row r="350" spans="1:25">
      <c r="A350" s="608">
        <v>40956</v>
      </c>
      <c r="B350" s="607">
        <v>50</v>
      </c>
      <c r="C350" s="607">
        <v>94.999999999999957</v>
      </c>
      <c r="D350" s="607" t="e">
        <v>#N/A</v>
      </c>
      <c r="E350" s="607" t="e">
        <v>#N/A</v>
      </c>
      <c r="F350" s="607" t="e">
        <v>#N/A</v>
      </c>
      <c r="G350" s="607" t="e">
        <v>#N/A</v>
      </c>
      <c r="H350" s="607" t="e">
        <v>#N/A</v>
      </c>
      <c r="I350" s="607" t="e">
        <v>#N/A</v>
      </c>
      <c r="J350" s="607" t="e">
        <v>#N/A</v>
      </c>
      <c r="K350" s="609" t="e">
        <v>#N/A</v>
      </c>
      <c r="M350" s="429">
        <v>94.999999999999957</v>
      </c>
      <c r="N350" s="303" t="e">
        <v>#N/A</v>
      </c>
      <c r="O350" s="744" t="e">
        <v>#N/A</v>
      </c>
      <c r="Y350" s="602"/>
    </row>
    <row r="351" spans="1:25">
      <c r="A351" s="608">
        <v>40967</v>
      </c>
      <c r="B351" s="607">
        <v>91</v>
      </c>
      <c r="C351" s="607" t="e">
        <v>#N/A</v>
      </c>
      <c r="D351" s="607">
        <v>31.508893608761518</v>
      </c>
      <c r="E351" s="607" t="e">
        <v>#N/A</v>
      </c>
      <c r="F351" s="607" t="e">
        <v>#N/A</v>
      </c>
      <c r="G351" s="607" t="e">
        <v>#N/A</v>
      </c>
      <c r="H351" s="607" t="e">
        <v>#N/A</v>
      </c>
      <c r="I351" s="607" t="e">
        <v>#N/A</v>
      </c>
      <c r="J351" s="607" t="e">
        <v>#N/A</v>
      </c>
      <c r="K351" s="609" t="e">
        <v>#N/A</v>
      </c>
      <c r="M351" s="429">
        <v>31.508893608761518</v>
      </c>
      <c r="N351" s="303" t="e">
        <v>#N/A</v>
      </c>
      <c r="O351" s="744" t="e">
        <v>#N/A</v>
      </c>
      <c r="Y351" s="602"/>
    </row>
    <row r="352" spans="1:25">
      <c r="A352" s="608">
        <v>40981</v>
      </c>
      <c r="B352" s="607">
        <v>51.2</v>
      </c>
      <c r="C352" s="607" t="e">
        <v>#N/A</v>
      </c>
      <c r="D352" s="607" t="e">
        <v>#N/A</v>
      </c>
      <c r="E352" s="607" t="e">
        <v>#N/A</v>
      </c>
      <c r="F352" s="607">
        <v>31.499999999999979</v>
      </c>
      <c r="G352" s="607" t="e">
        <v>#N/A</v>
      </c>
      <c r="H352" s="607" t="e">
        <v>#N/A</v>
      </c>
      <c r="I352" s="607" t="e">
        <v>#N/A</v>
      </c>
      <c r="J352" s="607" t="e">
        <v>#N/A</v>
      </c>
      <c r="K352" s="609" t="e">
        <v>#N/A</v>
      </c>
      <c r="M352" s="429" t="e">
        <v>#N/A</v>
      </c>
      <c r="N352" s="303">
        <v>31.499999999999979</v>
      </c>
      <c r="O352" s="744" t="e">
        <v>#N/A</v>
      </c>
      <c r="Y352" s="602"/>
    </row>
    <row r="353" spans="1:25">
      <c r="A353" s="608">
        <v>40985</v>
      </c>
      <c r="B353" s="607">
        <v>202</v>
      </c>
      <c r="C353" s="607" t="e">
        <v>#N/A</v>
      </c>
      <c r="D353" s="607" t="e">
        <v>#N/A</v>
      </c>
      <c r="E353" s="607" t="e">
        <v>#N/A</v>
      </c>
      <c r="F353" s="607">
        <v>36.805339454115604</v>
      </c>
      <c r="G353" s="607" t="e">
        <v>#N/A</v>
      </c>
      <c r="H353" s="607" t="e">
        <v>#N/A</v>
      </c>
      <c r="I353" s="607" t="e">
        <v>#N/A</v>
      </c>
      <c r="J353" s="607" t="e">
        <v>#N/A</v>
      </c>
      <c r="K353" s="609" t="e">
        <v>#N/A</v>
      </c>
      <c r="M353" s="429" t="e">
        <v>#N/A</v>
      </c>
      <c r="N353" s="303">
        <v>36.805339454115604</v>
      </c>
      <c r="O353" s="744" t="e">
        <v>#N/A</v>
      </c>
      <c r="Y353" s="602"/>
    </row>
    <row r="354" spans="1:25">
      <c r="A354" s="608">
        <v>40997</v>
      </c>
      <c r="B354" s="607">
        <v>48</v>
      </c>
      <c r="C354" s="607" t="e">
        <v>#N/A</v>
      </c>
      <c r="D354" s="607" t="e">
        <v>#N/A</v>
      </c>
      <c r="E354" s="607" t="e">
        <v>#N/A</v>
      </c>
      <c r="F354" s="607">
        <v>33.041294219804215</v>
      </c>
      <c r="G354" s="607" t="e">
        <v>#N/A</v>
      </c>
      <c r="H354" s="607" t="e">
        <v>#N/A</v>
      </c>
      <c r="I354" s="607" t="e">
        <v>#N/A</v>
      </c>
      <c r="J354" s="607" t="e">
        <v>#N/A</v>
      </c>
      <c r="K354" s="609" t="e">
        <v>#N/A</v>
      </c>
      <c r="M354" s="429" t="e">
        <v>#N/A</v>
      </c>
      <c r="N354" s="303">
        <v>33.041294219804215</v>
      </c>
      <c r="O354" s="744" t="e">
        <v>#N/A</v>
      </c>
      <c r="Y354" s="602"/>
    </row>
    <row r="355" spans="1:25">
      <c r="A355" s="608">
        <v>41010</v>
      </c>
      <c r="B355" s="607">
        <v>54</v>
      </c>
      <c r="C355" s="607" t="e">
        <v>#N/A</v>
      </c>
      <c r="D355" s="607" t="e">
        <v>#N/A</v>
      </c>
      <c r="E355" s="607" t="e">
        <v>#N/A</v>
      </c>
      <c r="F355" s="607" t="e">
        <v>#N/A</v>
      </c>
      <c r="G355" s="607" t="e">
        <v>#N/A</v>
      </c>
      <c r="H355" s="607">
        <v>42.759654915780864</v>
      </c>
      <c r="I355" s="607" t="e">
        <v>#N/A</v>
      </c>
      <c r="J355" s="607" t="e">
        <v>#N/A</v>
      </c>
      <c r="K355" s="609" t="e">
        <v>#N/A</v>
      </c>
      <c r="M355" s="429" t="e">
        <v>#N/A</v>
      </c>
      <c r="N355" s="303" t="e">
        <v>#N/A</v>
      </c>
      <c r="O355" s="744">
        <v>42.759654915780864</v>
      </c>
      <c r="Y355" s="602"/>
    </row>
    <row r="356" spans="1:25">
      <c r="A356" s="608">
        <v>41056</v>
      </c>
      <c r="B356" s="607">
        <v>69</v>
      </c>
      <c r="C356" s="607" t="e">
        <v>#N/A</v>
      </c>
      <c r="D356" s="607" t="e">
        <v>#N/A</v>
      </c>
      <c r="E356" s="607" t="e">
        <v>#N/A</v>
      </c>
      <c r="F356" s="607" t="e">
        <v>#N/A</v>
      </c>
      <c r="G356" s="607" t="e">
        <v>#N/A</v>
      </c>
      <c r="H356" s="607">
        <v>60.999999999999915</v>
      </c>
      <c r="I356" s="607" t="e">
        <v>#N/A</v>
      </c>
      <c r="J356" s="607" t="e">
        <v>#N/A</v>
      </c>
      <c r="K356" s="609" t="e">
        <v>#N/A</v>
      </c>
      <c r="M356" s="429" t="e">
        <v>#N/A</v>
      </c>
      <c r="N356" s="303" t="e">
        <v>#N/A</v>
      </c>
      <c r="O356" s="744">
        <v>60.999999999999915</v>
      </c>
      <c r="Y356" s="602"/>
    </row>
    <row r="357" spans="1:25">
      <c r="A357" s="608">
        <v>41152</v>
      </c>
      <c r="B357" s="607">
        <v>100.3</v>
      </c>
      <c r="C357" s="607" t="e">
        <v>#N/A</v>
      </c>
      <c r="D357" s="607" t="e">
        <v>#N/A</v>
      </c>
      <c r="E357" s="607">
        <v>49.249999999999964</v>
      </c>
      <c r="F357" s="607" t="e">
        <v>#N/A</v>
      </c>
      <c r="G357" s="607" t="e">
        <v>#N/A</v>
      </c>
      <c r="H357" s="607" t="e">
        <v>#N/A</v>
      </c>
      <c r="I357" s="607" t="e">
        <v>#N/A</v>
      </c>
      <c r="J357" s="607" t="e">
        <v>#N/A</v>
      </c>
      <c r="K357" s="609" t="e">
        <v>#N/A</v>
      </c>
      <c r="M357" s="429" t="e">
        <v>#N/A</v>
      </c>
      <c r="N357" s="303">
        <v>49.249999999999964</v>
      </c>
      <c r="O357" s="744" t="e">
        <v>#N/A</v>
      </c>
      <c r="Y357" s="602"/>
    </row>
    <row r="358" spans="1:25">
      <c r="A358" s="608">
        <v>41214</v>
      </c>
      <c r="B358" s="607">
        <v>50</v>
      </c>
      <c r="C358" s="607" t="e">
        <v>#N/A</v>
      </c>
      <c r="D358" s="607" t="e">
        <v>#N/A</v>
      </c>
      <c r="E358" s="607" t="e">
        <v>#N/A</v>
      </c>
      <c r="F358" s="607" t="e">
        <v>#N/A</v>
      </c>
      <c r="G358" s="607" t="e">
        <v>#N/A</v>
      </c>
      <c r="H358" s="607">
        <v>54.654463408994488</v>
      </c>
      <c r="I358" s="607" t="e">
        <v>#N/A</v>
      </c>
      <c r="J358" s="607" t="e">
        <v>#N/A</v>
      </c>
      <c r="K358" s="609" t="e">
        <v>#N/A</v>
      </c>
      <c r="M358" s="429" t="e">
        <v>#N/A</v>
      </c>
      <c r="N358" s="303" t="e">
        <v>#N/A</v>
      </c>
      <c r="O358" s="744">
        <v>54.654463408994488</v>
      </c>
      <c r="Y358" s="602"/>
    </row>
    <row r="359" spans="1:25">
      <c r="A359" s="608">
        <v>41257</v>
      </c>
      <c r="B359" s="607">
        <v>15</v>
      </c>
      <c r="C359" s="607" t="e">
        <v>#N/A</v>
      </c>
      <c r="D359" s="607" t="e">
        <v>#N/A</v>
      </c>
      <c r="E359" s="607" t="e">
        <v>#N/A</v>
      </c>
      <c r="F359" s="607" t="e">
        <v>#N/A</v>
      </c>
      <c r="G359" s="607" t="e">
        <v>#N/A</v>
      </c>
      <c r="H359" s="607">
        <v>52.209194404598669</v>
      </c>
      <c r="I359" s="607" t="e">
        <v>#N/A</v>
      </c>
      <c r="J359" s="607" t="e">
        <v>#N/A</v>
      </c>
      <c r="K359" s="609" t="e">
        <v>#N/A</v>
      </c>
      <c r="M359" s="429" t="e">
        <v>#N/A</v>
      </c>
      <c r="N359" s="303" t="e">
        <v>#N/A</v>
      </c>
      <c r="O359" s="744">
        <v>52.209194404598669</v>
      </c>
      <c r="Y359" s="602"/>
    </row>
    <row r="360" spans="1:25">
      <c r="A360" s="608">
        <v>41290</v>
      </c>
      <c r="B360" s="607">
        <v>74.8</v>
      </c>
      <c r="C360" s="607" t="e">
        <v>#N/A</v>
      </c>
      <c r="D360" s="607" t="e">
        <v>#N/A</v>
      </c>
      <c r="E360" s="607" t="e">
        <v>#N/A</v>
      </c>
      <c r="F360" s="607">
        <v>31.307688578621146</v>
      </c>
      <c r="G360" s="607" t="e">
        <v>#N/A</v>
      </c>
      <c r="H360" s="607" t="e">
        <v>#N/A</v>
      </c>
      <c r="I360" s="607" t="e">
        <v>#N/A</v>
      </c>
      <c r="J360" s="607" t="e">
        <v>#N/A</v>
      </c>
      <c r="K360" s="609" t="e">
        <v>#N/A</v>
      </c>
      <c r="M360" s="429" t="e">
        <v>#N/A</v>
      </c>
      <c r="N360" s="303">
        <v>31.307688578621146</v>
      </c>
      <c r="O360" s="744" t="e">
        <v>#N/A</v>
      </c>
      <c r="Y360" s="602"/>
    </row>
    <row r="361" spans="1:25">
      <c r="A361" s="608">
        <v>41312</v>
      </c>
      <c r="B361" s="607">
        <v>200.6</v>
      </c>
      <c r="C361" s="607" t="e">
        <v>#N/A</v>
      </c>
      <c r="D361" s="607" t="e">
        <v>#N/A</v>
      </c>
      <c r="E361" s="607" t="e">
        <v>#N/A</v>
      </c>
      <c r="F361" s="607">
        <v>31.667071018228185</v>
      </c>
      <c r="G361" s="607" t="e">
        <v>#N/A</v>
      </c>
      <c r="H361" s="607" t="e">
        <v>#N/A</v>
      </c>
      <c r="I361" s="607" t="e">
        <v>#N/A</v>
      </c>
      <c r="J361" s="607" t="e">
        <v>#N/A</v>
      </c>
      <c r="K361" s="609" t="e">
        <v>#N/A</v>
      </c>
      <c r="M361" s="429" t="e">
        <v>#N/A</v>
      </c>
      <c r="N361" s="303">
        <v>31.667071018228185</v>
      </c>
      <c r="O361" s="744" t="e">
        <v>#N/A</v>
      </c>
      <c r="Y361" s="602"/>
    </row>
    <row r="362" spans="1:25">
      <c r="A362" s="608">
        <v>41380</v>
      </c>
      <c r="B362" s="607">
        <v>74.8</v>
      </c>
      <c r="C362" s="607" t="e">
        <v>#N/A</v>
      </c>
      <c r="D362" s="607" t="e">
        <v>#N/A</v>
      </c>
      <c r="E362" s="607">
        <v>49.249999999999957</v>
      </c>
      <c r="F362" s="607" t="e">
        <v>#N/A</v>
      </c>
      <c r="G362" s="607" t="e">
        <v>#N/A</v>
      </c>
      <c r="H362" s="607" t="e">
        <v>#N/A</v>
      </c>
      <c r="I362" s="607" t="e">
        <v>#N/A</v>
      </c>
      <c r="J362" s="607" t="e">
        <v>#N/A</v>
      </c>
      <c r="K362" s="609" t="e">
        <v>#N/A</v>
      </c>
      <c r="M362" s="429" t="e">
        <v>#N/A</v>
      </c>
      <c r="N362" s="303">
        <v>49.249999999999957</v>
      </c>
      <c r="O362" s="744" t="e">
        <v>#N/A</v>
      </c>
      <c r="Y362" s="602"/>
    </row>
    <row r="363" spans="1:25">
      <c r="A363" s="608">
        <v>41400</v>
      </c>
      <c r="B363" s="607">
        <v>62.4</v>
      </c>
      <c r="C363" s="607" t="e">
        <v>#N/A</v>
      </c>
      <c r="D363" s="607" t="e">
        <v>#N/A</v>
      </c>
      <c r="E363" s="607">
        <v>31.789828310522275</v>
      </c>
      <c r="F363" s="607" t="e">
        <v>#N/A</v>
      </c>
      <c r="G363" s="607" t="e">
        <v>#N/A</v>
      </c>
      <c r="H363" s="607" t="e">
        <v>#N/A</v>
      </c>
      <c r="I363" s="607" t="e">
        <v>#N/A</v>
      </c>
      <c r="J363" s="607" t="e">
        <v>#N/A</v>
      </c>
      <c r="K363" s="609" t="e">
        <v>#N/A</v>
      </c>
      <c r="M363" s="429" t="e">
        <v>#N/A</v>
      </c>
      <c r="N363" s="303">
        <v>31.789828310522275</v>
      </c>
      <c r="O363" s="744" t="e">
        <v>#N/A</v>
      </c>
      <c r="Y363" s="602"/>
    </row>
    <row r="364" spans="1:25">
      <c r="A364" s="608">
        <v>41418</v>
      </c>
      <c r="B364" s="607">
        <v>39</v>
      </c>
      <c r="C364" s="607">
        <v>82.499999999999957</v>
      </c>
      <c r="D364" s="607" t="e">
        <v>#N/A</v>
      </c>
      <c r="E364" s="607" t="e">
        <v>#N/A</v>
      </c>
      <c r="F364" s="607" t="e">
        <v>#N/A</v>
      </c>
      <c r="G364" s="607" t="e">
        <v>#N/A</v>
      </c>
      <c r="H364" s="607" t="e">
        <v>#N/A</v>
      </c>
      <c r="I364" s="607" t="e">
        <v>#N/A</v>
      </c>
      <c r="J364" s="607" t="e">
        <v>#N/A</v>
      </c>
      <c r="K364" s="609" t="e">
        <v>#N/A</v>
      </c>
      <c r="M364" s="429">
        <v>82.499999999999957</v>
      </c>
      <c r="N364" s="303" t="e">
        <v>#N/A</v>
      </c>
      <c r="O364" s="744" t="e">
        <v>#N/A</v>
      </c>
      <c r="Y364" s="602"/>
    </row>
    <row r="365" spans="1:25">
      <c r="A365" s="608">
        <v>41426</v>
      </c>
      <c r="B365" s="607">
        <v>200</v>
      </c>
      <c r="C365" s="607" t="e">
        <v>#N/A</v>
      </c>
      <c r="D365" s="607" t="e">
        <v>#N/A</v>
      </c>
      <c r="E365" s="607" t="e">
        <v>#N/A</v>
      </c>
      <c r="F365" s="607" t="e">
        <v>#N/A</v>
      </c>
      <c r="G365" s="607">
        <v>24.999999999999989</v>
      </c>
      <c r="H365" s="607" t="e">
        <v>#N/A</v>
      </c>
      <c r="I365" s="607" t="e">
        <v>#N/A</v>
      </c>
      <c r="J365" s="607" t="e">
        <v>#N/A</v>
      </c>
      <c r="K365" s="609" t="e">
        <v>#N/A</v>
      </c>
      <c r="M365" s="429" t="e">
        <v>#N/A</v>
      </c>
      <c r="N365" s="303">
        <v>24.999999999999989</v>
      </c>
      <c r="O365" s="744" t="e">
        <v>#N/A</v>
      </c>
      <c r="Y365" s="602"/>
    </row>
    <row r="366" spans="1:25">
      <c r="A366" s="608">
        <v>41426</v>
      </c>
      <c r="B366" s="607">
        <v>200</v>
      </c>
      <c r="C366" s="607" t="e">
        <v>#N/A</v>
      </c>
      <c r="D366" s="607" t="e">
        <v>#N/A</v>
      </c>
      <c r="E366" s="607" t="e">
        <v>#N/A</v>
      </c>
      <c r="F366" s="607" t="e">
        <v>#N/A</v>
      </c>
      <c r="G366" s="607">
        <v>24.999999999999989</v>
      </c>
      <c r="H366" s="607" t="e">
        <v>#N/A</v>
      </c>
      <c r="I366" s="607" t="e">
        <v>#N/A</v>
      </c>
      <c r="J366" s="607" t="e">
        <v>#N/A</v>
      </c>
      <c r="K366" s="609" t="e">
        <v>#N/A</v>
      </c>
      <c r="M366" s="429" t="e">
        <v>#N/A</v>
      </c>
      <c r="N366" s="303">
        <v>24.999999999999989</v>
      </c>
      <c r="O366" s="744" t="e">
        <v>#N/A</v>
      </c>
      <c r="Y366" s="602"/>
    </row>
    <row r="367" spans="1:25">
      <c r="A367" s="608">
        <v>41430</v>
      </c>
      <c r="B367" s="607">
        <v>200</v>
      </c>
      <c r="C367" s="607" t="e">
        <v>#N/A</v>
      </c>
      <c r="D367" s="607" t="e">
        <v>#N/A</v>
      </c>
      <c r="E367" s="607" t="e">
        <v>#N/A</v>
      </c>
      <c r="F367" s="607" t="e">
        <v>#N/A</v>
      </c>
      <c r="G367" s="607" t="e">
        <v>#N/A</v>
      </c>
      <c r="H367" s="607">
        <v>49.535011922718681</v>
      </c>
      <c r="I367" s="607" t="e">
        <v>#N/A</v>
      </c>
      <c r="J367" s="607" t="e">
        <v>#N/A</v>
      </c>
      <c r="K367" s="609" t="e">
        <v>#N/A</v>
      </c>
      <c r="M367" s="429" t="e">
        <v>#N/A</v>
      </c>
      <c r="N367" s="303" t="e">
        <v>#N/A</v>
      </c>
      <c r="O367" s="744">
        <v>49.535011922718681</v>
      </c>
      <c r="Y367" s="602"/>
    </row>
    <row r="368" spans="1:25">
      <c r="A368" s="608">
        <v>41440</v>
      </c>
      <c r="B368" s="607">
        <v>250</v>
      </c>
      <c r="C368" s="607" t="e">
        <v>#N/A</v>
      </c>
      <c r="D368" s="607" t="e">
        <v>#N/A</v>
      </c>
      <c r="E368" s="607" t="e">
        <v>#N/A</v>
      </c>
      <c r="F368" s="607">
        <v>25.90583179983706</v>
      </c>
      <c r="G368" s="607" t="e">
        <v>#N/A</v>
      </c>
      <c r="H368" s="607" t="e">
        <v>#N/A</v>
      </c>
      <c r="I368" s="607" t="e">
        <v>#N/A</v>
      </c>
      <c r="J368" s="607" t="e">
        <v>#N/A</v>
      </c>
      <c r="K368" s="609" t="e">
        <v>#N/A</v>
      </c>
      <c r="M368" s="429" t="e">
        <v>#N/A</v>
      </c>
      <c r="N368" s="303">
        <v>25.90583179983706</v>
      </c>
      <c r="O368" s="744" t="e">
        <v>#N/A</v>
      </c>
      <c r="Y368" s="602"/>
    </row>
    <row r="369" spans="1:25">
      <c r="A369" s="608">
        <v>41440</v>
      </c>
      <c r="B369" s="607">
        <v>199</v>
      </c>
      <c r="C369" s="607" t="e">
        <v>#N/A</v>
      </c>
      <c r="D369" s="607" t="e">
        <v>#N/A</v>
      </c>
      <c r="E369" s="607" t="e">
        <v>#N/A</v>
      </c>
      <c r="F369" s="607">
        <v>22.869299422822891</v>
      </c>
      <c r="G369" s="607" t="e">
        <v>#N/A</v>
      </c>
      <c r="H369" s="607" t="e">
        <v>#N/A</v>
      </c>
      <c r="I369" s="607" t="e">
        <v>#N/A</v>
      </c>
      <c r="J369" s="607" t="e">
        <v>#N/A</v>
      </c>
      <c r="K369" s="609" t="e">
        <v>#N/A</v>
      </c>
      <c r="M369" s="429" t="e">
        <v>#N/A</v>
      </c>
      <c r="N369" s="303">
        <v>22.869299422822891</v>
      </c>
      <c r="O369" s="744" t="e">
        <v>#N/A</v>
      </c>
      <c r="Y369" s="602"/>
    </row>
    <row r="370" spans="1:25">
      <c r="A370" s="608">
        <v>41446</v>
      </c>
      <c r="B370" s="607">
        <v>102.4</v>
      </c>
      <c r="C370" s="607" t="e">
        <v>#N/A</v>
      </c>
      <c r="D370" s="607">
        <v>32.656039037574182</v>
      </c>
      <c r="E370" s="607" t="e">
        <v>#N/A</v>
      </c>
      <c r="F370" s="607" t="e">
        <v>#N/A</v>
      </c>
      <c r="G370" s="607" t="e">
        <v>#N/A</v>
      </c>
      <c r="H370" s="607" t="e">
        <v>#N/A</v>
      </c>
      <c r="I370" s="607" t="e">
        <v>#N/A</v>
      </c>
      <c r="J370" s="607" t="e">
        <v>#N/A</v>
      </c>
      <c r="K370" s="609" t="e">
        <v>#N/A</v>
      </c>
      <c r="M370" s="429">
        <v>32.656039037574182</v>
      </c>
      <c r="N370" s="303" t="e">
        <v>#N/A</v>
      </c>
      <c r="O370" s="744" t="e">
        <v>#N/A</v>
      </c>
      <c r="Y370" s="602"/>
    </row>
    <row r="371" spans="1:25">
      <c r="A371" s="608">
        <v>41453</v>
      </c>
      <c r="B371" s="607">
        <v>80</v>
      </c>
      <c r="C371" s="607" t="e">
        <v>#N/A</v>
      </c>
      <c r="D371" s="607">
        <v>59.999999999999972</v>
      </c>
      <c r="E371" s="607" t="e">
        <v>#N/A</v>
      </c>
      <c r="F371" s="607" t="e">
        <v>#N/A</v>
      </c>
      <c r="G371" s="607" t="e">
        <v>#N/A</v>
      </c>
      <c r="H371" s="607" t="e">
        <v>#N/A</v>
      </c>
      <c r="I371" s="607" t="e">
        <v>#N/A</v>
      </c>
      <c r="J371" s="607" t="e">
        <v>#N/A</v>
      </c>
      <c r="K371" s="609" t="e">
        <v>#N/A</v>
      </c>
      <c r="M371" s="429">
        <v>59.999999999999972</v>
      </c>
      <c r="N371" s="303" t="e">
        <v>#N/A</v>
      </c>
      <c r="O371" s="744" t="e">
        <v>#N/A</v>
      </c>
      <c r="Y371" s="602"/>
    </row>
    <row r="372" spans="1:25">
      <c r="A372" s="608">
        <v>41457</v>
      </c>
      <c r="B372" s="607">
        <v>200</v>
      </c>
      <c r="C372" s="607" t="e">
        <v>#N/A</v>
      </c>
      <c r="D372" s="607" t="e">
        <v>#N/A</v>
      </c>
      <c r="E372" s="607">
        <v>26.991768317662522</v>
      </c>
      <c r="F372" s="607" t="e">
        <v>#N/A</v>
      </c>
      <c r="G372" s="607" t="e">
        <v>#N/A</v>
      </c>
      <c r="H372" s="607" t="e">
        <v>#N/A</v>
      </c>
      <c r="I372" s="607" t="e">
        <v>#N/A</v>
      </c>
      <c r="J372" s="607" t="e">
        <v>#N/A</v>
      </c>
      <c r="K372" s="609" t="e">
        <v>#N/A</v>
      </c>
      <c r="M372" s="429" t="e">
        <v>#N/A</v>
      </c>
      <c r="N372" s="303">
        <v>26.991768317662522</v>
      </c>
      <c r="O372" s="744" t="e">
        <v>#N/A</v>
      </c>
      <c r="Y372" s="602"/>
    </row>
    <row r="373" spans="1:25">
      <c r="A373" s="608">
        <v>41457</v>
      </c>
      <c r="B373" s="607">
        <v>50.4</v>
      </c>
      <c r="C373" s="607" t="e">
        <v>#N/A</v>
      </c>
      <c r="D373" s="607" t="e">
        <v>#N/A</v>
      </c>
      <c r="E373" s="607">
        <v>54.056426572876141</v>
      </c>
      <c r="F373" s="607" t="e">
        <v>#N/A</v>
      </c>
      <c r="G373" s="607" t="e">
        <v>#N/A</v>
      </c>
      <c r="H373" s="607" t="e">
        <v>#N/A</v>
      </c>
      <c r="I373" s="607" t="e">
        <v>#N/A</v>
      </c>
      <c r="J373" s="607" t="e">
        <v>#N/A</v>
      </c>
      <c r="K373" s="609" t="e">
        <v>#N/A</v>
      </c>
      <c r="M373" s="429" t="e">
        <v>#N/A</v>
      </c>
      <c r="N373" s="303">
        <v>54.056426572876141</v>
      </c>
      <c r="O373" s="744" t="e">
        <v>#N/A</v>
      </c>
      <c r="Y373" s="602"/>
    </row>
    <row r="374" spans="1:25">
      <c r="A374" s="608">
        <v>41462</v>
      </c>
      <c r="B374" s="607">
        <v>80</v>
      </c>
      <c r="C374" s="607" t="e">
        <v>#N/A</v>
      </c>
      <c r="D374" s="607">
        <v>59.999999999999972</v>
      </c>
      <c r="E374" s="607" t="e">
        <v>#N/A</v>
      </c>
      <c r="F374" s="607" t="e">
        <v>#N/A</v>
      </c>
      <c r="G374" s="607" t="e">
        <v>#N/A</v>
      </c>
      <c r="H374" s="607" t="e">
        <v>#N/A</v>
      </c>
      <c r="I374" s="607" t="e">
        <v>#N/A</v>
      </c>
      <c r="J374" s="607" t="e">
        <v>#N/A</v>
      </c>
      <c r="K374" s="609" t="e">
        <v>#N/A</v>
      </c>
      <c r="M374" s="429">
        <v>59.999999999999972</v>
      </c>
      <c r="N374" s="303" t="e">
        <v>#N/A</v>
      </c>
      <c r="O374" s="744" t="e">
        <v>#N/A</v>
      </c>
      <c r="Y374" s="602"/>
    </row>
    <row r="375" spans="1:25">
      <c r="A375" s="608">
        <v>41463</v>
      </c>
      <c r="B375" s="607">
        <v>100</v>
      </c>
      <c r="C375" s="607" t="e">
        <v>#N/A</v>
      </c>
      <c r="D375" s="607" t="e">
        <v>#N/A</v>
      </c>
      <c r="E375" s="607" t="e">
        <v>#N/A</v>
      </c>
      <c r="F375" s="607">
        <v>22.904699064870062</v>
      </c>
      <c r="G375" s="607" t="e">
        <v>#N/A</v>
      </c>
      <c r="H375" s="607" t="e">
        <v>#N/A</v>
      </c>
      <c r="I375" s="607" t="e">
        <v>#N/A</v>
      </c>
      <c r="J375" s="607" t="e">
        <v>#N/A</v>
      </c>
      <c r="K375" s="609" t="e">
        <v>#N/A</v>
      </c>
      <c r="M375" s="429" t="e">
        <v>#N/A</v>
      </c>
      <c r="N375" s="303">
        <v>22.904699064870062</v>
      </c>
      <c r="O375" s="744" t="e">
        <v>#N/A</v>
      </c>
      <c r="Y375" s="602"/>
    </row>
    <row r="376" spans="1:25">
      <c r="A376" s="608">
        <v>41465</v>
      </c>
      <c r="B376" s="607">
        <v>249.9</v>
      </c>
      <c r="C376" s="607" t="e">
        <v>#N/A</v>
      </c>
      <c r="D376" s="607" t="e">
        <v>#N/A</v>
      </c>
      <c r="E376" s="607" t="e">
        <v>#N/A</v>
      </c>
      <c r="F376" s="607">
        <v>24.360701884070593</v>
      </c>
      <c r="G376" s="607" t="e">
        <v>#N/A</v>
      </c>
      <c r="H376" s="607" t="e">
        <v>#N/A</v>
      </c>
      <c r="I376" s="607" t="e">
        <v>#N/A</v>
      </c>
      <c r="J376" s="607" t="e">
        <v>#N/A</v>
      </c>
      <c r="K376" s="609" t="e">
        <v>#N/A</v>
      </c>
      <c r="M376" s="429" t="e">
        <v>#N/A</v>
      </c>
      <c r="N376" s="303">
        <v>24.360701884070593</v>
      </c>
      <c r="O376" s="744" t="e">
        <v>#N/A</v>
      </c>
      <c r="Y376" s="602"/>
    </row>
    <row r="377" spans="1:25">
      <c r="A377" s="608">
        <v>41472</v>
      </c>
      <c r="B377" s="607">
        <v>150</v>
      </c>
      <c r="C377" s="607" t="e">
        <v>#N/A</v>
      </c>
      <c r="D377" s="607" t="e">
        <v>#N/A</v>
      </c>
      <c r="E377" s="607" t="e">
        <v>#N/A</v>
      </c>
      <c r="F377" s="607">
        <v>25.609999999999992</v>
      </c>
      <c r="G377" s="607" t="e">
        <v>#N/A</v>
      </c>
      <c r="H377" s="607" t="e">
        <v>#N/A</v>
      </c>
      <c r="I377" s="607" t="e">
        <v>#N/A</v>
      </c>
      <c r="J377" s="607" t="e">
        <v>#N/A</v>
      </c>
      <c r="K377" s="609" t="e">
        <v>#N/A</v>
      </c>
      <c r="M377" s="429" t="e">
        <v>#N/A</v>
      </c>
      <c r="N377" s="303">
        <v>25.609999999999992</v>
      </c>
      <c r="O377" s="744" t="e">
        <v>#N/A</v>
      </c>
      <c r="Y377" s="602"/>
    </row>
    <row r="378" spans="1:25">
      <c r="A378" s="608">
        <v>41479</v>
      </c>
      <c r="B378" s="607">
        <v>205.7</v>
      </c>
      <c r="C378" s="607" t="e">
        <v>#N/A</v>
      </c>
      <c r="D378" s="607">
        <v>29.062444939060981</v>
      </c>
      <c r="E378" s="607" t="e">
        <v>#N/A</v>
      </c>
      <c r="F378" s="607" t="e">
        <v>#N/A</v>
      </c>
      <c r="G378" s="607" t="e">
        <v>#N/A</v>
      </c>
      <c r="H378" s="607" t="e">
        <v>#N/A</v>
      </c>
      <c r="I378" s="607" t="e">
        <v>#N/A</v>
      </c>
      <c r="J378" s="607" t="e">
        <v>#N/A</v>
      </c>
      <c r="K378" s="609" t="e">
        <v>#N/A</v>
      </c>
      <c r="M378" s="429">
        <v>29.062444939060981</v>
      </c>
      <c r="N378" s="303" t="e">
        <v>#N/A</v>
      </c>
      <c r="O378" s="744" t="e">
        <v>#N/A</v>
      </c>
      <c r="Y378" s="602"/>
    </row>
    <row r="379" spans="1:25">
      <c r="A379" s="608">
        <v>41498</v>
      </c>
      <c r="B379" s="607">
        <v>20</v>
      </c>
      <c r="C379" s="607" t="e">
        <v>#N/A</v>
      </c>
      <c r="D379" s="607" t="e">
        <v>#N/A</v>
      </c>
      <c r="E379" s="607">
        <v>52.999999999999972</v>
      </c>
      <c r="F379" s="607" t="e">
        <v>#N/A</v>
      </c>
      <c r="G379" s="607" t="e">
        <v>#N/A</v>
      </c>
      <c r="H379" s="607" t="e">
        <v>#N/A</v>
      </c>
      <c r="I379" s="607" t="e">
        <v>#N/A</v>
      </c>
      <c r="J379" s="607" t="e">
        <v>#N/A</v>
      </c>
      <c r="K379" s="609" t="e">
        <v>#N/A</v>
      </c>
      <c r="M379" s="429" t="e">
        <v>#N/A</v>
      </c>
      <c r="N379" s="303">
        <v>52.999999999999972</v>
      </c>
      <c r="O379" s="744" t="e">
        <v>#N/A</v>
      </c>
      <c r="Y379" s="602"/>
    </row>
    <row r="380" spans="1:25">
      <c r="A380" s="608">
        <v>41506</v>
      </c>
      <c r="B380" s="607">
        <v>184.8</v>
      </c>
      <c r="C380" s="607" t="e">
        <v>#N/A</v>
      </c>
      <c r="D380" s="607" t="e">
        <v>#N/A</v>
      </c>
      <c r="E380" s="607" t="e">
        <v>#N/A</v>
      </c>
      <c r="F380" s="607" t="e">
        <v>#N/A</v>
      </c>
      <c r="G380" s="607" t="e">
        <v>#N/A</v>
      </c>
      <c r="H380" s="607" t="e">
        <v>#N/A</v>
      </c>
      <c r="I380" s="607" t="e">
        <v>#N/A</v>
      </c>
      <c r="J380" s="607">
        <v>58.999999999999972</v>
      </c>
      <c r="K380" s="609" t="e">
        <v>#N/A</v>
      </c>
      <c r="M380" s="429" t="e">
        <v>#N/A</v>
      </c>
      <c r="N380" s="303" t="e">
        <v>#N/A</v>
      </c>
      <c r="O380" s="744">
        <v>58.999999999999972</v>
      </c>
      <c r="Y380" s="602"/>
    </row>
    <row r="381" spans="1:25">
      <c r="A381" s="608">
        <v>41506</v>
      </c>
      <c r="B381" s="607">
        <v>147.6</v>
      </c>
      <c r="C381" s="607" t="e">
        <v>#N/A</v>
      </c>
      <c r="D381" s="607" t="e">
        <v>#N/A</v>
      </c>
      <c r="E381" s="607" t="e">
        <v>#N/A</v>
      </c>
      <c r="F381" s="607" t="e">
        <v>#N/A</v>
      </c>
      <c r="G381" s="607" t="e">
        <v>#N/A</v>
      </c>
      <c r="H381" s="607" t="e">
        <v>#N/A</v>
      </c>
      <c r="I381" s="607" t="e">
        <v>#N/A</v>
      </c>
      <c r="J381" s="607">
        <v>59</v>
      </c>
      <c r="K381" s="609" t="e">
        <v>#N/A</v>
      </c>
      <c r="M381" s="429" t="e">
        <v>#N/A</v>
      </c>
      <c r="N381" s="303" t="e">
        <v>#N/A</v>
      </c>
      <c r="O381" s="744">
        <v>59</v>
      </c>
      <c r="Y381" s="602"/>
    </row>
    <row r="382" spans="1:25">
      <c r="A382" s="608">
        <v>41528</v>
      </c>
      <c r="B382" s="607">
        <v>60</v>
      </c>
      <c r="C382" s="607" t="e">
        <v>#N/A</v>
      </c>
      <c r="D382" s="607">
        <v>33.881012039072004</v>
      </c>
      <c r="E382" s="607" t="e">
        <v>#N/A</v>
      </c>
      <c r="F382" s="607" t="e">
        <v>#N/A</v>
      </c>
      <c r="G382" s="607" t="e">
        <v>#N/A</v>
      </c>
      <c r="H382" s="607" t="e">
        <v>#N/A</v>
      </c>
      <c r="I382" s="607" t="e">
        <v>#N/A</v>
      </c>
      <c r="J382" s="607" t="e">
        <v>#N/A</v>
      </c>
      <c r="K382" s="609" t="e">
        <v>#N/A</v>
      </c>
      <c r="M382" s="429">
        <v>33.881012039072004</v>
      </c>
      <c r="N382" s="303" t="e">
        <v>#N/A</v>
      </c>
      <c r="O382" s="744" t="e">
        <v>#N/A</v>
      </c>
      <c r="Y382" s="602"/>
    </row>
    <row r="383" spans="1:25">
      <c r="A383" s="608">
        <v>41556</v>
      </c>
      <c r="B383" s="607">
        <v>198.9</v>
      </c>
      <c r="C383" s="607" t="e">
        <v>#N/A</v>
      </c>
      <c r="D383" s="607" t="e">
        <v>#N/A</v>
      </c>
      <c r="E383" s="607" t="e">
        <v>#N/A</v>
      </c>
      <c r="F383" s="607">
        <v>22.91855669688438</v>
      </c>
      <c r="G383" s="607" t="e">
        <v>#N/A</v>
      </c>
      <c r="H383" s="607" t="e">
        <v>#N/A</v>
      </c>
      <c r="I383" s="607" t="e">
        <v>#N/A</v>
      </c>
      <c r="J383" s="607" t="e">
        <v>#N/A</v>
      </c>
      <c r="K383" s="609" t="e">
        <v>#N/A</v>
      </c>
      <c r="M383" s="429" t="e">
        <v>#N/A</v>
      </c>
      <c r="N383" s="303">
        <v>22.91855669688438</v>
      </c>
      <c r="O383" s="744" t="e">
        <v>#N/A</v>
      </c>
      <c r="Y383" s="602"/>
    </row>
    <row r="384" spans="1:25">
      <c r="A384" s="608">
        <v>41557</v>
      </c>
      <c r="B384" s="607">
        <v>200</v>
      </c>
      <c r="C384" s="607" t="e">
        <v>#N/A</v>
      </c>
      <c r="D384" s="607" t="e">
        <v>#N/A</v>
      </c>
      <c r="E384" s="607" t="e">
        <v>#N/A</v>
      </c>
      <c r="F384" s="607">
        <v>21.474025593952646</v>
      </c>
      <c r="G384" s="607" t="e">
        <v>#N/A</v>
      </c>
      <c r="H384" s="607" t="e">
        <v>#N/A</v>
      </c>
      <c r="I384" s="607" t="e">
        <v>#N/A</v>
      </c>
      <c r="J384" s="607" t="e">
        <v>#N/A</v>
      </c>
      <c r="K384" s="609" t="e">
        <v>#N/A</v>
      </c>
      <c r="M384" s="429" t="e">
        <v>#N/A</v>
      </c>
      <c r="N384" s="303">
        <v>21.474025593952646</v>
      </c>
      <c r="O384" s="744" t="e">
        <v>#N/A</v>
      </c>
      <c r="Y384" s="602"/>
    </row>
    <row r="385" spans="1:25">
      <c r="A385" s="608">
        <v>41557</v>
      </c>
      <c r="B385" s="607">
        <v>200</v>
      </c>
      <c r="C385" s="607" t="e">
        <v>#N/A</v>
      </c>
      <c r="D385" s="607" t="e">
        <v>#N/A</v>
      </c>
      <c r="E385" s="607" t="e">
        <v>#N/A</v>
      </c>
      <c r="F385" s="607">
        <v>22.849999999999987</v>
      </c>
      <c r="G385" s="607" t="e">
        <v>#N/A</v>
      </c>
      <c r="H385" s="607" t="e">
        <v>#N/A</v>
      </c>
      <c r="I385" s="607" t="e">
        <v>#N/A</v>
      </c>
      <c r="J385" s="607" t="e">
        <v>#N/A</v>
      </c>
      <c r="K385" s="609" t="e">
        <v>#N/A</v>
      </c>
      <c r="M385" s="429" t="e">
        <v>#N/A</v>
      </c>
      <c r="N385" s="303">
        <v>22.849999999999987</v>
      </c>
      <c r="O385" s="744" t="e">
        <v>#N/A</v>
      </c>
      <c r="Y385" s="602"/>
    </row>
    <row r="386" spans="1:25">
      <c r="A386" s="608">
        <v>41557</v>
      </c>
      <c r="B386" s="607">
        <v>199.8</v>
      </c>
      <c r="C386" s="607" t="e">
        <v>#N/A</v>
      </c>
      <c r="D386" s="607" t="e">
        <v>#N/A</v>
      </c>
      <c r="E386" s="607" t="e">
        <v>#N/A</v>
      </c>
      <c r="F386" s="607">
        <v>21.47402559395265</v>
      </c>
      <c r="G386" s="607" t="e">
        <v>#N/A</v>
      </c>
      <c r="H386" s="607" t="e">
        <v>#N/A</v>
      </c>
      <c r="I386" s="607" t="e">
        <v>#N/A</v>
      </c>
      <c r="J386" s="607" t="e">
        <v>#N/A</v>
      </c>
      <c r="K386" s="609" t="e">
        <v>#N/A</v>
      </c>
      <c r="M386" s="429" t="e">
        <v>#N/A</v>
      </c>
      <c r="N386" s="303">
        <v>21.47402559395265</v>
      </c>
      <c r="O386" s="744" t="e">
        <v>#N/A</v>
      </c>
      <c r="Y386" s="602"/>
    </row>
    <row r="387" spans="1:25">
      <c r="A387" s="608">
        <v>41564</v>
      </c>
      <c r="B387" s="607">
        <v>400</v>
      </c>
      <c r="C387" s="607" t="e">
        <v>#N/A</v>
      </c>
      <c r="D387" s="607" t="e">
        <v>#N/A</v>
      </c>
      <c r="E387" s="607" t="e">
        <v>#N/A</v>
      </c>
      <c r="F387" s="607">
        <v>24.365425710040913</v>
      </c>
      <c r="G387" s="607" t="e">
        <v>#N/A</v>
      </c>
      <c r="H387" s="607" t="e">
        <v>#N/A</v>
      </c>
      <c r="I387" s="607" t="e">
        <v>#N/A</v>
      </c>
      <c r="J387" s="607" t="e">
        <v>#N/A</v>
      </c>
      <c r="K387" s="609" t="e">
        <v>#N/A</v>
      </c>
      <c r="M387" s="429" t="e">
        <v>#N/A</v>
      </c>
      <c r="N387" s="303">
        <v>24.365425710040913</v>
      </c>
      <c r="O387" s="744" t="e">
        <v>#N/A</v>
      </c>
      <c r="Y387" s="602"/>
    </row>
    <row r="388" spans="1:25">
      <c r="A388" s="608">
        <v>41572</v>
      </c>
      <c r="B388" s="607">
        <v>19.8</v>
      </c>
      <c r="C388" s="607">
        <v>59.720329500947948</v>
      </c>
      <c r="D388" s="607" t="e">
        <v>#N/A</v>
      </c>
      <c r="E388" s="607" t="e">
        <v>#N/A</v>
      </c>
      <c r="F388" s="607" t="e">
        <v>#N/A</v>
      </c>
      <c r="G388" s="607" t="e">
        <v>#N/A</v>
      </c>
      <c r="H388" s="607" t="e">
        <v>#N/A</v>
      </c>
      <c r="I388" s="607" t="e">
        <v>#N/A</v>
      </c>
      <c r="J388" s="607" t="e">
        <v>#N/A</v>
      </c>
      <c r="K388" s="609" t="e">
        <v>#N/A</v>
      </c>
      <c r="M388" s="429">
        <v>59.720329500947948</v>
      </c>
      <c r="N388" s="303" t="e">
        <v>#N/A</v>
      </c>
      <c r="O388" s="744" t="e">
        <v>#N/A</v>
      </c>
      <c r="Y388" s="602"/>
    </row>
    <row r="389" spans="1:25">
      <c r="A389" s="608">
        <v>41579</v>
      </c>
      <c r="B389" s="607">
        <v>249.2</v>
      </c>
      <c r="C389" s="607" t="e">
        <v>#N/A</v>
      </c>
      <c r="D389" s="607">
        <v>34.439196117634168</v>
      </c>
      <c r="E389" s="607" t="e">
        <v>#N/A</v>
      </c>
      <c r="F389" s="607" t="e">
        <v>#N/A</v>
      </c>
      <c r="G389" s="607" t="e">
        <v>#N/A</v>
      </c>
      <c r="H389" s="607" t="e">
        <v>#N/A</v>
      </c>
      <c r="I389" s="607" t="e">
        <v>#N/A</v>
      </c>
      <c r="J389" s="607" t="e">
        <v>#N/A</v>
      </c>
      <c r="K389" s="609" t="e">
        <v>#N/A</v>
      </c>
      <c r="M389" s="429">
        <v>34.439196117634168</v>
      </c>
      <c r="N389" s="303" t="e">
        <v>#N/A</v>
      </c>
      <c r="O389" s="744" t="e">
        <v>#N/A</v>
      </c>
      <c r="Y389" s="602"/>
    </row>
    <row r="390" spans="1:25">
      <c r="A390" s="608">
        <v>41584</v>
      </c>
      <c r="B390" s="607">
        <v>172</v>
      </c>
      <c r="C390" s="607" t="e">
        <v>#N/A</v>
      </c>
      <c r="D390" s="607" t="e">
        <v>#N/A</v>
      </c>
      <c r="E390" s="607" t="e">
        <v>#N/A</v>
      </c>
      <c r="F390" s="607">
        <v>26.911635227084208</v>
      </c>
      <c r="G390" s="607" t="e">
        <v>#N/A</v>
      </c>
      <c r="H390" s="607" t="e">
        <v>#N/A</v>
      </c>
      <c r="I390" s="607" t="e">
        <v>#N/A</v>
      </c>
      <c r="J390" s="607" t="e">
        <v>#N/A</v>
      </c>
      <c r="K390" s="609" t="e">
        <v>#N/A</v>
      </c>
      <c r="M390" s="429" t="e">
        <v>#N/A</v>
      </c>
      <c r="N390" s="303">
        <v>26.911635227084208</v>
      </c>
      <c r="O390" s="744" t="e">
        <v>#N/A</v>
      </c>
      <c r="Y390" s="602"/>
    </row>
    <row r="391" spans="1:25">
      <c r="A391" s="608">
        <v>41584</v>
      </c>
      <c r="B391" s="607">
        <v>106</v>
      </c>
      <c r="C391" s="607" t="e">
        <v>#N/A</v>
      </c>
      <c r="D391" s="607">
        <v>26.911635227084208</v>
      </c>
      <c r="E391" s="607" t="e">
        <v>#N/A</v>
      </c>
      <c r="F391" s="607" t="e">
        <v>#N/A</v>
      </c>
      <c r="G391" s="607" t="e">
        <v>#N/A</v>
      </c>
      <c r="H391" s="607" t="e">
        <v>#N/A</v>
      </c>
      <c r="I391" s="607" t="e">
        <v>#N/A</v>
      </c>
      <c r="J391" s="607" t="e">
        <v>#N/A</v>
      </c>
      <c r="K391" s="609" t="e">
        <v>#N/A</v>
      </c>
      <c r="M391" s="429">
        <v>26.911635227084208</v>
      </c>
      <c r="N391" s="303" t="e">
        <v>#N/A</v>
      </c>
      <c r="O391" s="744" t="e">
        <v>#N/A</v>
      </c>
      <c r="Y391" s="602"/>
    </row>
    <row r="392" spans="1:25">
      <c r="A392" s="608">
        <v>41596</v>
      </c>
      <c r="B392" s="607">
        <v>201.6</v>
      </c>
      <c r="C392" s="607" t="e">
        <v>#N/A</v>
      </c>
      <c r="D392" s="607" t="e">
        <v>#N/A</v>
      </c>
      <c r="E392" s="607" t="e">
        <v>#N/A</v>
      </c>
      <c r="F392" s="607">
        <v>26.249999999999979</v>
      </c>
      <c r="G392" s="607" t="e">
        <v>#N/A</v>
      </c>
      <c r="H392" s="607" t="e">
        <v>#N/A</v>
      </c>
      <c r="I392" s="607" t="e">
        <v>#N/A</v>
      </c>
      <c r="J392" s="607" t="e">
        <v>#N/A</v>
      </c>
      <c r="K392" s="609" t="e">
        <v>#N/A</v>
      </c>
      <c r="M392" s="429" t="e">
        <v>#N/A</v>
      </c>
      <c r="N392" s="303">
        <v>26.249999999999979</v>
      </c>
      <c r="O392" s="744" t="e">
        <v>#N/A</v>
      </c>
      <c r="Y392" s="602"/>
    </row>
    <row r="393" spans="1:25">
      <c r="A393" s="608">
        <v>41596</v>
      </c>
      <c r="B393" s="607">
        <v>34.200000000000003</v>
      </c>
      <c r="C393" s="607" t="e">
        <v>#N/A</v>
      </c>
      <c r="D393" s="607" t="e">
        <v>#N/A</v>
      </c>
      <c r="E393" s="607" t="e">
        <v>#N/A</v>
      </c>
      <c r="F393" s="607" t="e">
        <v>#N/A</v>
      </c>
      <c r="G393" s="607" t="e">
        <v>#N/A</v>
      </c>
      <c r="H393" s="607" t="e">
        <v>#N/A</v>
      </c>
      <c r="I393" s="607" t="e">
        <v>#N/A</v>
      </c>
      <c r="J393" s="607">
        <v>94.999999999999929</v>
      </c>
      <c r="K393" s="609" t="e">
        <v>#N/A</v>
      </c>
      <c r="M393" s="429" t="e">
        <v>#N/A</v>
      </c>
      <c r="N393" s="303" t="e">
        <v>#N/A</v>
      </c>
      <c r="O393" s="744">
        <v>94.999999999999929</v>
      </c>
      <c r="Y393" s="602"/>
    </row>
    <row r="394" spans="1:25">
      <c r="A394" s="608">
        <v>41619</v>
      </c>
      <c r="B394" s="607">
        <v>51</v>
      </c>
      <c r="C394" s="607" t="e">
        <v>#N/A</v>
      </c>
      <c r="D394" s="607" t="e">
        <v>#N/A</v>
      </c>
      <c r="E394" s="607" t="e">
        <v>#N/A</v>
      </c>
      <c r="F394" s="607" t="e">
        <v>#N/A</v>
      </c>
      <c r="G394" s="607" t="e">
        <v>#N/A</v>
      </c>
      <c r="H394" s="607" t="e">
        <v>#N/A</v>
      </c>
      <c r="I394" s="607" t="e">
        <v>#N/A</v>
      </c>
      <c r="J394" s="607">
        <v>56.999999999999972</v>
      </c>
      <c r="K394" s="609" t="e">
        <v>#N/A</v>
      </c>
      <c r="M394" s="429" t="e">
        <v>#N/A</v>
      </c>
      <c r="N394" s="303" t="e">
        <v>#N/A</v>
      </c>
      <c r="O394" s="744">
        <v>56.999999999999972</v>
      </c>
      <c r="Y394" s="602"/>
    </row>
    <row r="395" spans="1:25">
      <c r="A395" s="608">
        <v>41628</v>
      </c>
      <c r="B395" s="607">
        <v>98</v>
      </c>
      <c r="C395" s="607" t="e">
        <v>#N/A</v>
      </c>
      <c r="D395" s="607" t="e">
        <v>#N/A</v>
      </c>
      <c r="E395" s="607" t="e">
        <v>#N/A</v>
      </c>
      <c r="F395" s="607">
        <v>23.699999999999985</v>
      </c>
      <c r="G395" s="607" t="e">
        <v>#N/A</v>
      </c>
      <c r="H395" s="607" t="e">
        <v>#N/A</v>
      </c>
      <c r="I395" s="607" t="e">
        <v>#N/A</v>
      </c>
      <c r="J395" s="607" t="e">
        <v>#N/A</v>
      </c>
      <c r="K395" s="609" t="e">
        <v>#N/A</v>
      </c>
      <c r="M395" s="429" t="e">
        <v>#N/A</v>
      </c>
      <c r="N395" s="303">
        <v>23.699999999999985</v>
      </c>
      <c r="O395" s="744" t="e">
        <v>#N/A</v>
      </c>
      <c r="Y395" s="602"/>
    </row>
    <row r="396" spans="1:25">
      <c r="A396" s="608">
        <v>41635</v>
      </c>
      <c r="B396" s="607">
        <v>149.6</v>
      </c>
      <c r="C396" s="607" t="e">
        <v>#N/A</v>
      </c>
      <c r="D396" s="607">
        <v>33.18029267719384</v>
      </c>
      <c r="E396" s="607" t="e">
        <v>#N/A</v>
      </c>
      <c r="F396" s="607" t="e">
        <v>#N/A</v>
      </c>
      <c r="G396" s="607" t="e">
        <v>#N/A</v>
      </c>
      <c r="H396" s="607" t="e">
        <v>#N/A</v>
      </c>
      <c r="I396" s="607" t="e">
        <v>#N/A</v>
      </c>
      <c r="J396" s="607" t="e">
        <v>#N/A</v>
      </c>
      <c r="K396" s="609" t="e">
        <v>#N/A</v>
      </c>
      <c r="M396" s="429">
        <v>33.18029267719384</v>
      </c>
      <c r="N396" s="303" t="e">
        <v>#N/A</v>
      </c>
      <c r="O396" s="744" t="e">
        <v>#N/A</v>
      </c>
      <c r="Y396" s="602"/>
    </row>
    <row r="397" spans="1:25">
      <c r="A397" s="608">
        <v>41660</v>
      </c>
      <c r="B397" s="607">
        <v>100.3</v>
      </c>
      <c r="C397" s="607" t="e">
        <v>#N/A</v>
      </c>
      <c r="D397" s="607" t="e">
        <v>#N/A</v>
      </c>
      <c r="E397" s="607" t="e">
        <v>#N/A</v>
      </c>
      <c r="F397" s="607">
        <v>21.861835493077248</v>
      </c>
      <c r="G397" s="607" t="e">
        <v>#N/A</v>
      </c>
      <c r="H397" s="607" t="e">
        <v>#N/A</v>
      </c>
      <c r="I397" s="607" t="e">
        <v>#N/A</v>
      </c>
      <c r="J397" s="607" t="e">
        <v>#N/A</v>
      </c>
      <c r="K397" s="609" t="e">
        <v>#N/A</v>
      </c>
      <c r="M397" s="429" t="e">
        <v>#N/A</v>
      </c>
      <c r="N397" s="303">
        <v>21.861835493077248</v>
      </c>
      <c r="O397" s="744" t="e">
        <v>#N/A</v>
      </c>
      <c r="Y397" s="602"/>
    </row>
    <row r="398" spans="1:25">
      <c r="A398" s="608">
        <v>41662</v>
      </c>
      <c r="B398" s="607">
        <v>78.2</v>
      </c>
      <c r="C398" s="607" t="e">
        <v>#N/A</v>
      </c>
      <c r="D398" s="607" t="e">
        <v>#N/A</v>
      </c>
      <c r="E398" s="607" t="e">
        <v>#N/A</v>
      </c>
      <c r="F398" s="607" t="e">
        <v>#N/A</v>
      </c>
      <c r="G398" s="607">
        <v>36.249999999999972</v>
      </c>
      <c r="H398" s="607" t="e">
        <v>#N/A</v>
      </c>
      <c r="I398" s="607" t="e">
        <v>#N/A</v>
      </c>
      <c r="J398" s="607" t="e">
        <v>#N/A</v>
      </c>
      <c r="K398" s="609" t="e">
        <v>#N/A</v>
      </c>
      <c r="M398" s="429" t="e">
        <v>#N/A</v>
      </c>
      <c r="N398" s="303">
        <v>36.249999999999972</v>
      </c>
      <c r="O398" s="744" t="e">
        <v>#N/A</v>
      </c>
      <c r="Y398" s="602"/>
    </row>
    <row r="399" spans="1:25">
      <c r="A399" s="608">
        <v>41663</v>
      </c>
      <c r="B399" s="607">
        <v>99</v>
      </c>
      <c r="C399" s="607" t="e">
        <v>#N/A</v>
      </c>
      <c r="D399" s="607" t="e">
        <v>#N/A</v>
      </c>
      <c r="E399" s="607" t="e">
        <v>#N/A</v>
      </c>
      <c r="F399" s="607">
        <v>23.663435930058441</v>
      </c>
      <c r="G399" s="607" t="e">
        <v>#N/A</v>
      </c>
      <c r="H399" s="607" t="e">
        <v>#N/A</v>
      </c>
      <c r="I399" s="607" t="e">
        <v>#N/A</v>
      </c>
      <c r="J399" s="607" t="e">
        <v>#N/A</v>
      </c>
      <c r="K399" s="609" t="e">
        <v>#N/A</v>
      </c>
      <c r="M399" s="429" t="e">
        <v>#N/A</v>
      </c>
      <c r="N399" s="303">
        <v>23.663435930058441</v>
      </c>
      <c r="O399" s="744" t="e">
        <v>#N/A</v>
      </c>
      <c r="Y399" s="602"/>
    </row>
    <row r="400" spans="1:25">
      <c r="A400" s="608">
        <v>41697</v>
      </c>
      <c r="B400" s="607">
        <v>299.7</v>
      </c>
      <c r="C400" s="607" t="e">
        <v>#N/A</v>
      </c>
      <c r="D400" s="607" t="e">
        <v>#N/A</v>
      </c>
      <c r="E400" s="607" t="e">
        <v>#N/A</v>
      </c>
      <c r="F400" s="607" t="e">
        <v>#N/A</v>
      </c>
      <c r="G400" s="607">
        <v>27.999999999999986</v>
      </c>
      <c r="H400" s="607" t="e">
        <v>#N/A</v>
      </c>
      <c r="I400" s="607" t="e">
        <v>#N/A</v>
      </c>
      <c r="J400" s="607" t="e">
        <v>#N/A</v>
      </c>
      <c r="K400" s="609" t="e">
        <v>#N/A</v>
      </c>
      <c r="M400" s="429" t="e">
        <v>#N/A</v>
      </c>
      <c r="N400" s="303">
        <v>27.999999999999986</v>
      </c>
      <c r="O400" s="744" t="e">
        <v>#N/A</v>
      </c>
      <c r="Y400" s="602"/>
    </row>
    <row r="401" spans="1:25">
      <c r="A401" s="608">
        <v>41801</v>
      </c>
      <c r="B401" s="607">
        <v>150</v>
      </c>
      <c r="C401" s="607" t="e">
        <v>#N/A</v>
      </c>
      <c r="D401" s="607" t="e">
        <v>#N/A</v>
      </c>
      <c r="E401" s="607" t="e">
        <v>#N/A</v>
      </c>
      <c r="F401" s="607">
        <v>24.899999999999984</v>
      </c>
      <c r="G401" s="607" t="e">
        <v>#N/A</v>
      </c>
      <c r="H401" s="607" t="e">
        <v>#N/A</v>
      </c>
      <c r="I401" s="607" t="e">
        <v>#N/A</v>
      </c>
      <c r="J401" s="607" t="e">
        <v>#N/A</v>
      </c>
      <c r="K401" s="609" t="e">
        <v>#N/A</v>
      </c>
      <c r="M401" s="429" t="e">
        <v>#N/A</v>
      </c>
      <c r="N401" s="303">
        <v>24.899999999999984</v>
      </c>
      <c r="O401" s="744" t="e">
        <v>#N/A</v>
      </c>
      <c r="Y401" s="602"/>
    </row>
    <row r="402" spans="1:25">
      <c r="A402" s="608">
        <v>41821</v>
      </c>
      <c r="B402" s="607">
        <v>175</v>
      </c>
      <c r="C402" s="607" t="e">
        <v>#N/A</v>
      </c>
      <c r="D402" s="607" t="e">
        <v>#N/A</v>
      </c>
      <c r="E402" s="607" t="e">
        <v>#N/A</v>
      </c>
      <c r="F402" s="607" t="e">
        <v>#N/A</v>
      </c>
      <c r="G402" s="607" t="e">
        <v>#N/A</v>
      </c>
      <c r="H402" s="607">
        <v>40.936309823435096</v>
      </c>
      <c r="I402" s="607" t="e">
        <v>#N/A</v>
      </c>
      <c r="J402" s="607" t="e">
        <v>#N/A</v>
      </c>
      <c r="K402" s="609" t="e">
        <v>#N/A</v>
      </c>
      <c r="M402" s="429" t="e">
        <v>#N/A</v>
      </c>
      <c r="N402" s="303" t="e">
        <v>#N/A</v>
      </c>
      <c r="O402" s="744">
        <v>40.936309823435096</v>
      </c>
      <c r="Y402" s="602"/>
    </row>
    <row r="403" spans="1:25">
      <c r="A403" s="608">
        <v>41852</v>
      </c>
      <c r="B403" s="607">
        <v>115.99999999999999</v>
      </c>
      <c r="C403" s="607" t="e">
        <v>#N/A</v>
      </c>
      <c r="D403" s="607" t="e">
        <v>#N/A</v>
      </c>
      <c r="E403" s="607" t="e">
        <v>#N/A</v>
      </c>
      <c r="F403" s="607" t="e">
        <v>#N/A</v>
      </c>
      <c r="G403" s="607">
        <v>34.999999999999979</v>
      </c>
      <c r="H403" s="607" t="e">
        <v>#N/A</v>
      </c>
      <c r="I403" s="607" t="e">
        <v>#N/A</v>
      </c>
      <c r="J403" s="607" t="e">
        <v>#N/A</v>
      </c>
      <c r="K403" s="609" t="e">
        <v>#N/A</v>
      </c>
      <c r="M403" s="429" t="e">
        <v>#N/A</v>
      </c>
      <c r="N403" s="303">
        <v>34.999999999999979</v>
      </c>
      <c r="O403" s="744" t="e">
        <v>#N/A</v>
      </c>
      <c r="Y403" s="602"/>
    </row>
    <row r="404" spans="1:25">
      <c r="A404" s="608">
        <v>41852</v>
      </c>
      <c r="B404" s="607">
        <v>100</v>
      </c>
      <c r="C404" s="607" t="e">
        <v>#N/A</v>
      </c>
      <c r="D404" s="607" t="e">
        <v>#N/A</v>
      </c>
      <c r="E404" s="607" t="e">
        <v>#N/A</v>
      </c>
      <c r="F404" s="607">
        <v>24.999999999999989</v>
      </c>
      <c r="G404" s="607" t="e">
        <v>#N/A</v>
      </c>
      <c r="H404" s="607" t="e">
        <v>#N/A</v>
      </c>
      <c r="I404" s="607" t="e">
        <v>#N/A</v>
      </c>
      <c r="J404" s="607" t="e">
        <v>#N/A</v>
      </c>
      <c r="K404" s="609" t="e">
        <v>#N/A</v>
      </c>
      <c r="M404" s="429" t="e">
        <v>#N/A</v>
      </c>
      <c r="N404" s="303">
        <v>24.999999999999989</v>
      </c>
      <c r="O404" s="744" t="e">
        <v>#N/A</v>
      </c>
      <c r="Y404" s="602"/>
    </row>
    <row r="405" spans="1:25">
      <c r="A405" s="608">
        <v>41865</v>
      </c>
      <c r="B405" s="607">
        <v>30</v>
      </c>
      <c r="C405" s="607" t="e">
        <v>#N/A</v>
      </c>
      <c r="D405" s="607">
        <v>68.299999999999955</v>
      </c>
      <c r="E405" s="607" t="e">
        <v>#N/A</v>
      </c>
      <c r="F405" s="607" t="e">
        <v>#N/A</v>
      </c>
      <c r="G405" s="607" t="e">
        <v>#N/A</v>
      </c>
      <c r="H405" s="607" t="e">
        <v>#N/A</v>
      </c>
      <c r="I405" s="607" t="e">
        <v>#N/A</v>
      </c>
      <c r="J405" s="607" t="e">
        <v>#N/A</v>
      </c>
      <c r="K405" s="609" t="e">
        <v>#N/A</v>
      </c>
      <c r="M405" s="429">
        <v>68.299999999999955</v>
      </c>
      <c r="N405" s="303" t="e">
        <v>#N/A</v>
      </c>
      <c r="O405" s="744" t="e">
        <v>#N/A</v>
      </c>
      <c r="Y405" s="602"/>
    </row>
    <row r="406" spans="1:25">
      <c r="A406" s="608">
        <v>41893</v>
      </c>
      <c r="B406" s="607">
        <v>42.95</v>
      </c>
      <c r="C406" s="607">
        <v>71.609999999999985</v>
      </c>
      <c r="D406" s="607" t="e">
        <v>#N/A</v>
      </c>
      <c r="E406" s="607" t="e">
        <v>#N/A</v>
      </c>
      <c r="F406" s="607" t="e">
        <v>#N/A</v>
      </c>
      <c r="G406" s="607" t="e">
        <v>#N/A</v>
      </c>
      <c r="H406" s="607" t="e">
        <v>#N/A</v>
      </c>
      <c r="I406" s="607" t="e">
        <v>#N/A</v>
      </c>
      <c r="J406" s="607" t="e">
        <v>#N/A</v>
      </c>
      <c r="K406" s="609" t="e">
        <v>#N/A</v>
      </c>
      <c r="M406" s="429">
        <v>71.609999999999985</v>
      </c>
      <c r="N406" s="303" t="e">
        <v>#N/A</v>
      </c>
      <c r="O406" s="744" t="e">
        <v>#N/A</v>
      </c>
      <c r="Y406" s="602"/>
    </row>
    <row r="407" spans="1:25">
      <c r="A407" s="608">
        <v>41906</v>
      </c>
      <c r="B407" s="607">
        <v>140</v>
      </c>
      <c r="C407" s="607" t="e">
        <v>#N/A</v>
      </c>
      <c r="D407" s="607" t="e">
        <v>#N/A</v>
      </c>
      <c r="E407" s="607" t="e">
        <v>#N/A</v>
      </c>
      <c r="F407" s="607" t="e">
        <v>#N/A</v>
      </c>
      <c r="G407" s="607" t="e">
        <v>#N/A</v>
      </c>
      <c r="H407" s="607">
        <v>43.396186828463911</v>
      </c>
      <c r="I407" s="607" t="e">
        <v>#N/A</v>
      </c>
      <c r="J407" s="607" t="e">
        <v>#N/A</v>
      </c>
      <c r="K407" s="609" t="e">
        <v>#N/A</v>
      </c>
      <c r="M407" s="429" t="e">
        <v>#N/A</v>
      </c>
      <c r="N407" s="303" t="e">
        <v>#N/A</v>
      </c>
      <c r="O407" s="744">
        <v>43.396186828463911</v>
      </c>
      <c r="Y407" s="602"/>
    </row>
    <row r="408" spans="1:25">
      <c r="A408" s="608">
        <v>41942</v>
      </c>
      <c r="B408" s="607">
        <v>100</v>
      </c>
      <c r="C408" s="607" t="e">
        <v>#N/A</v>
      </c>
      <c r="D408" s="607" t="e">
        <v>#N/A</v>
      </c>
      <c r="E408" s="607" t="e">
        <v>#N/A</v>
      </c>
      <c r="F408" s="607">
        <v>27.499999999999989</v>
      </c>
      <c r="G408" s="607" t="e">
        <v>#N/A</v>
      </c>
      <c r="H408" s="607" t="e">
        <v>#N/A</v>
      </c>
      <c r="I408" s="607" t="e">
        <v>#N/A</v>
      </c>
      <c r="J408" s="607" t="e">
        <v>#N/A</v>
      </c>
      <c r="K408" s="609" t="e">
        <v>#N/A</v>
      </c>
      <c r="M408" s="429" t="e">
        <v>#N/A</v>
      </c>
      <c r="N408" s="303">
        <v>27.499999999999989</v>
      </c>
      <c r="O408" s="744" t="e">
        <v>#N/A</v>
      </c>
      <c r="Y408" s="602"/>
    </row>
    <row r="409" spans="1:25">
      <c r="A409" s="608">
        <v>41974</v>
      </c>
      <c r="B409" s="607">
        <v>200</v>
      </c>
      <c r="C409" s="607" t="e">
        <v>#N/A</v>
      </c>
      <c r="D409" s="607" t="e">
        <v>#N/A</v>
      </c>
      <c r="E409" s="607" t="e">
        <v>#N/A</v>
      </c>
      <c r="F409" s="607">
        <v>22.400262543932332</v>
      </c>
      <c r="G409" s="607" t="e">
        <v>#N/A</v>
      </c>
      <c r="H409" s="607" t="e">
        <v>#N/A</v>
      </c>
      <c r="I409" s="607" t="e">
        <v>#N/A</v>
      </c>
      <c r="J409" s="607" t="e">
        <v>#N/A</v>
      </c>
      <c r="K409" s="609" t="e">
        <v>#N/A</v>
      </c>
      <c r="M409" s="429" t="e">
        <v>#N/A</v>
      </c>
      <c r="N409" s="303">
        <v>22.400262543932332</v>
      </c>
      <c r="O409" s="744" t="e">
        <v>#N/A</v>
      </c>
      <c r="Y409" s="602"/>
    </row>
    <row r="410" spans="1:25">
      <c r="A410" s="608">
        <v>41974</v>
      </c>
      <c r="B410" s="607">
        <v>150</v>
      </c>
      <c r="C410" s="607" t="e">
        <v>#N/A</v>
      </c>
      <c r="D410" s="607" t="e">
        <v>#N/A</v>
      </c>
      <c r="E410" s="607" t="e">
        <v>#N/A</v>
      </c>
      <c r="F410" s="607">
        <v>26.274017324539958</v>
      </c>
      <c r="G410" s="607" t="e">
        <v>#N/A</v>
      </c>
      <c r="H410" s="607" t="e">
        <v>#N/A</v>
      </c>
      <c r="I410" s="607" t="e">
        <v>#N/A</v>
      </c>
      <c r="J410" s="607" t="e">
        <v>#N/A</v>
      </c>
      <c r="K410" s="609" t="e">
        <v>#N/A</v>
      </c>
      <c r="M410" s="429" t="e">
        <v>#N/A</v>
      </c>
      <c r="N410" s="303">
        <v>26.274017324539958</v>
      </c>
      <c r="O410" s="744" t="e">
        <v>#N/A</v>
      </c>
      <c r="Y410" s="602"/>
    </row>
    <row r="411" spans="1:25">
      <c r="A411" s="608">
        <v>41974</v>
      </c>
      <c r="B411" s="607">
        <v>150</v>
      </c>
      <c r="C411" s="607" t="e">
        <v>#N/A</v>
      </c>
      <c r="D411" s="607" t="e">
        <v>#N/A</v>
      </c>
      <c r="E411" s="607" t="e">
        <v>#N/A</v>
      </c>
      <c r="F411" s="607">
        <v>26.274017324539958</v>
      </c>
      <c r="G411" s="607" t="e">
        <v>#N/A</v>
      </c>
      <c r="H411" s="607" t="e">
        <v>#N/A</v>
      </c>
      <c r="I411" s="607" t="e">
        <v>#N/A</v>
      </c>
      <c r="J411" s="607" t="e">
        <v>#N/A</v>
      </c>
      <c r="K411" s="609" t="e">
        <v>#N/A</v>
      </c>
      <c r="M411" s="429" t="e">
        <v>#N/A</v>
      </c>
      <c r="N411" s="303">
        <v>26.274017324539958</v>
      </c>
      <c r="O411" s="744" t="e">
        <v>#N/A</v>
      </c>
      <c r="Y411" s="602"/>
    </row>
    <row r="412" spans="1:25">
      <c r="A412" s="608">
        <v>41990</v>
      </c>
      <c r="B412" s="607">
        <v>100</v>
      </c>
      <c r="C412" s="607" t="e">
        <v>#N/A</v>
      </c>
      <c r="D412" s="607" t="e">
        <v>#N/A</v>
      </c>
      <c r="E412" s="607" t="e">
        <v>#N/A</v>
      </c>
      <c r="F412" s="607">
        <v>24.349999999999987</v>
      </c>
      <c r="G412" s="607" t="e">
        <v>#N/A</v>
      </c>
      <c r="H412" s="607" t="e">
        <v>#N/A</v>
      </c>
      <c r="I412" s="607" t="e">
        <v>#N/A</v>
      </c>
      <c r="J412" s="607" t="e">
        <v>#N/A</v>
      </c>
      <c r="K412" s="609" t="e">
        <v>#N/A</v>
      </c>
      <c r="M412" s="429" t="e">
        <v>#N/A</v>
      </c>
      <c r="N412" s="303">
        <v>24.349999999999987</v>
      </c>
      <c r="O412" s="744" t="e">
        <v>#N/A</v>
      </c>
      <c r="Y412" s="602"/>
    </row>
    <row r="413" spans="1:25">
      <c r="A413" s="608">
        <v>41990</v>
      </c>
      <c r="B413" s="607">
        <v>73.5</v>
      </c>
      <c r="C413" s="607" t="e">
        <v>#N/A</v>
      </c>
      <c r="D413" s="607" t="e">
        <v>#N/A</v>
      </c>
      <c r="E413" s="607" t="e">
        <v>#N/A</v>
      </c>
      <c r="F413" s="607">
        <v>24.289999999999981</v>
      </c>
      <c r="G413" s="607" t="e">
        <v>#N/A</v>
      </c>
      <c r="H413" s="607" t="e">
        <v>#N/A</v>
      </c>
      <c r="I413" s="607" t="e">
        <v>#N/A</v>
      </c>
      <c r="J413" s="607" t="e">
        <v>#N/A</v>
      </c>
      <c r="K413" s="609" t="e">
        <v>#N/A</v>
      </c>
      <c r="M413" s="429" t="e">
        <v>#N/A</v>
      </c>
      <c r="N413" s="303">
        <v>24.289999999999981</v>
      </c>
      <c r="O413" s="744" t="e">
        <v>#N/A</v>
      </c>
      <c r="Y413" s="602"/>
    </row>
    <row r="414" spans="1:25">
      <c r="A414" s="608">
        <v>42004</v>
      </c>
      <c r="B414" s="607">
        <v>50</v>
      </c>
      <c r="C414" s="607" t="e">
        <v>#N/A</v>
      </c>
      <c r="D414" s="607" t="e">
        <v>#N/A</v>
      </c>
      <c r="E414" s="607" t="e">
        <v>#N/A</v>
      </c>
      <c r="F414" s="607">
        <v>23.999999999999996</v>
      </c>
      <c r="G414" s="607" t="e">
        <v>#N/A</v>
      </c>
      <c r="H414" s="607" t="e">
        <v>#N/A</v>
      </c>
      <c r="I414" s="607" t="e">
        <v>#N/A</v>
      </c>
      <c r="J414" s="607" t="e">
        <v>#N/A</v>
      </c>
      <c r="K414" s="609" t="e">
        <v>#N/A</v>
      </c>
      <c r="M414" s="429" t="e">
        <v>#N/A</v>
      </c>
      <c r="N414" s="303">
        <v>23.999999999999996</v>
      </c>
      <c r="O414" s="744" t="e">
        <v>#N/A</v>
      </c>
      <c r="Y414" s="602"/>
    </row>
    <row r="415" spans="1:25">
      <c r="A415" s="608">
        <v>42087</v>
      </c>
      <c r="B415" s="607">
        <v>78</v>
      </c>
      <c r="C415" s="607" t="e">
        <v>#N/A</v>
      </c>
      <c r="D415" s="607" t="e">
        <v>#N/A</v>
      </c>
      <c r="E415" s="607">
        <v>35.749999999999986</v>
      </c>
      <c r="F415" s="607" t="e">
        <v>#N/A</v>
      </c>
      <c r="G415" s="607" t="e">
        <v>#N/A</v>
      </c>
      <c r="H415" s="607" t="e">
        <v>#N/A</v>
      </c>
      <c r="I415" s="607" t="e">
        <v>#N/A</v>
      </c>
      <c r="J415" s="607" t="e">
        <v>#N/A</v>
      </c>
      <c r="K415" s="609" t="e">
        <v>#N/A</v>
      </c>
      <c r="M415" s="429" t="e">
        <v>#N/A</v>
      </c>
      <c r="N415" s="303">
        <v>35.749999999999986</v>
      </c>
      <c r="O415" s="744" t="e">
        <v>#N/A</v>
      </c>
      <c r="Y415" s="602"/>
    </row>
    <row r="416" spans="1:25">
      <c r="A416" s="608">
        <v>42101</v>
      </c>
      <c r="B416" s="607">
        <v>300</v>
      </c>
      <c r="C416" s="607" t="e">
        <v>#N/A</v>
      </c>
      <c r="D416" s="607" t="e">
        <v>#N/A</v>
      </c>
      <c r="E416" s="607" t="e">
        <v>#N/A</v>
      </c>
      <c r="F416" s="607">
        <v>29.949999999999978</v>
      </c>
      <c r="G416" s="607" t="e">
        <v>#N/A</v>
      </c>
      <c r="H416" s="607" t="e">
        <v>#N/A</v>
      </c>
      <c r="I416" s="607" t="e">
        <v>#N/A</v>
      </c>
      <c r="J416" s="607" t="e">
        <v>#N/A</v>
      </c>
      <c r="K416" s="609" t="e">
        <v>#N/A</v>
      </c>
      <c r="M416" s="429" t="e">
        <v>#N/A</v>
      </c>
      <c r="N416" s="303">
        <v>29.949999999999978</v>
      </c>
      <c r="O416" s="744" t="e">
        <v>#N/A</v>
      </c>
      <c r="Y416" s="602"/>
    </row>
    <row r="417" spans="1:25">
      <c r="A417" s="608">
        <v>42118</v>
      </c>
      <c r="B417" s="607">
        <v>208.27</v>
      </c>
      <c r="C417" s="607" t="e">
        <v>#N/A</v>
      </c>
      <c r="D417" s="607" t="e">
        <v>#N/A</v>
      </c>
      <c r="E417" s="607" t="e">
        <v>#N/A</v>
      </c>
      <c r="F417" s="607">
        <v>22.400262543932332</v>
      </c>
      <c r="G417" s="607" t="e">
        <v>#N/A</v>
      </c>
      <c r="H417" s="607" t="e">
        <v>#N/A</v>
      </c>
      <c r="I417" s="607" t="e">
        <v>#N/A</v>
      </c>
      <c r="J417" s="607" t="e">
        <v>#N/A</v>
      </c>
      <c r="K417" s="609" t="e">
        <v>#N/A</v>
      </c>
      <c r="M417" s="429" t="e">
        <v>#N/A</v>
      </c>
      <c r="N417" s="303">
        <v>22.400262543932332</v>
      </c>
      <c r="O417" s="744" t="e">
        <v>#N/A</v>
      </c>
      <c r="Y417" s="602"/>
    </row>
    <row r="418" spans="1:25">
      <c r="A418" s="608">
        <v>42125</v>
      </c>
      <c r="B418" s="607">
        <v>149</v>
      </c>
      <c r="C418" s="607" t="e">
        <v>#N/A</v>
      </c>
      <c r="D418" s="607" t="e">
        <v>#N/A</v>
      </c>
      <c r="E418" s="607">
        <v>45.749999999999979</v>
      </c>
      <c r="F418" s="607" t="e">
        <v>#N/A</v>
      </c>
      <c r="G418" s="607" t="e">
        <v>#N/A</v>
      </c>
      <c r="H418" s="607" t="e">
        <v>#N/A</v>
      </c>
      <c r="I418" s="607" t="e">
        <v>#N/A</v>
      </c>
      <c r="J418" s="607" t="e">
        <v>#N/A</v>
      </c>
      <c r="K418" s="609" t="e">
        <v>#N/A</v>
      </c>
      <c r="M418" s="429" t="e">
        <v>#N/A</v>
      </c>
      <c r="N418" s="303">
        <v>45.749999999999979</v>
      </c>
      <c r="O418" s="744" t="e">
        <v>#N/A</v>
      </c>
      <c r="Y418" s="602"/>
    </row>
    <row r="419" spans="1:25">
      <c r="A419" s="608">
        <v>42125</v>
      </c>
      <c r="B419" s="607">
        <v>20</v>
      </c>
      <c r="C419" s="607" t="e">
        <v>#N/A</v>
      </c>
      <c r="D419" s="607" t="e">
        <v>#N/A</v>
      </c>
      <c r="E419" s="607" t="e">
        <v>#N/A</v>
      </c>
      <c r="F419" s="607">
        <v>24.999999999999986</v>
      </c>
      <c r="G419" s="607" t="e">
        <v>#N/A</v>
      </c>
      <c r="H419" s="607" t="e">
        <v>#N/A</v>
      </c>
      <c r="I419" s="607" t="e">
        <v>#N/A</v>
      </c>
      <c r="J419" s="607" t="e">
        <v>#N/A</v>
      </c>
      <c r="K419" s="609" t="e">
        <v>#N/A</v>
      </c>
      <c r="M419" s="429" t="e">
        <v>#N/A</v>
      </c>
      <c r="N419" s="303">
        <v>24.999999999999986</v>
      </c>
      <c r="O419" s="744" t="e">
        <v>#N/A</v>
      </c>
      <c r="Y419" s="602"/>
    </row>
    <row r="420" spans="1:25">
      <c r="A420" s="608">
        <v>42128</v>
      </c>
      <c r="B420" s="607">
        <v>20</v>
      </c>
      <c r="C420" s="607" t="e">
        <v>#N/A</v>
      </c>
      <c r="D420" s="607" t="e">
        <v>#N/A</v>
      </c>
      <c r="E420" s="607" t="e">
        <v>#N/A</v>
      </c>
      <c r="F420" s="607">
        <v>33.799999999999976</v>
      </c>
      <c r="G420" s="607" t="e">
        <v>#N/A</v>
      </c>
      <c r="H420" s="607" t="e">
        <v>#N/A</v>
      </c>
      <c r="I420" s="607" t="e">
        <v>#N/A</v>
      </c>
      <c r="J420" s="607" t="e">
        <v>#N/A</v>
      </c>
      <c r="K420" s="609" t="e">
        <v>#N/A</v>
      </c>
      <c r="M420" s="429" t="e">
        <v>#N/A</v>
      </c>
      <c r="N420" s="303">
        <v>33.799999999999976</v>
      </c>
      <c r="O420" s="744" t="e">
        <v>#N/A</v>
      </c>
      <c r="Y420" s="602"/>
    </row>
    <row r="421" spans="1:25">
      <c r="A421" s="608">
        <v>42146</v>
      </c>
      <c r="B421" s="607">
        <v>200.91</v>
      </c>
      <c r="C421" s="607" t="e">
        <v>#N/A</v>
      </c>
      <c r="D421" s="607" t="e">
        <v>#N/A</v>
      </c>
      <c r="E421" s="607" t="e">
        <v>#N/A</v>
      </c>
      <c r="F421" s="607">
        <v>31.499999999999993</v>
      </c>
      <c r="G421" s="607" t="e">
        <v>#N/A</v>
      </c>
      <c r="H421" s="607" t="e">
        <v>#N/A</v>
      </c>
      <c r="I421" s="607" t="e">
        <v>#N/A</v>
      </c>
      <c r="J421" s="607" t="e">
        <v>#N/A</v>
      </c>
      <c r="K421" s="609" t="e">
        <v>#N/A</v>
      </c>
      <c r="M421" s="429" t="e">
        <v>#N/A</v>
      </c>
      <c r="N421" s="303">
        <v>31.499999999999993</v>
      </c>
      <c r="O421" s="744" t="e">
        <v>#N/A</v>
      </c>
      <c r="Y421" s="602"/>
    </row>
    <row r="422" spans="1:25">
      <c r="A422" s="608">
        <v>42164</v>
      </c>
      <c r="B422" s="607">
        <v>36</v>
      </c>
      <c r="C422" s="607" t="e">
        <v>#N/A</v>
      </c>
      <c r="D422" s="607" t="e">
        <v>#N/A</v>
      </c>
      <c r="E422" s="607" t="e">
        <v>#N/A</v>
      </c>
      <c r="F422" s="607">
        <v>31.678187811827417</v>
      </c>
      <c r="G422" s="607" t="e">
        <v>#N/A</v>
      </c>
      <c r="H422" s="607" t="e">
        <v>#N/A</v>
      </c>
      <c r="I422" s="607" t="e">
        <v>#N/A</v>
      </c>
      <c r="J422" s="607" t="e">
        <v>#N/A</v>
      </c>
      <c r="K422" s="609" t="e">
        <v>#N/A</v>
      </c>
      <c r="M422" s="429" t="e">
        <v>#N/A</v>
      </c>
      <c r="N422" s="303">
        <v>31.678187811827417</v>
      </c>
      <c r="O422" s="744" t="e">
        <v>#N/A</v>
      </c>
      <c r="Y422" s="602"/>
    </row>
    <row r="423" spans="1:25">
      <c r="A423" s="608">
        <v>42193</v>
      </c>
      <c r="B423" s="607">
        <v>208</v>
      </c>
      <c r="C423" s="607" t="e">
        <v>#N/A</v>
      </c>
      <c r="D423" s="607" t="e">
        <v>#N/A</v>
      </c>
      <c r="E423" s="607" t="e">
        <v>#N/A</v>
      </c>
      <c r="F423" s="607" t="e">
        <v>#N/A</v>
      </c>
      <c r="G423" s="607" t="e">
        <v>#N/A</v>
      </c>
      <c r="H423" s="607">
        <v>44.569446561656065</v>
      </c>
      <c r="I423" s="607" t="e">
        <v>#N/A</v>
      </c>
      <c r="J423" s="607" t="e">
        <v>#N/A</v>
      </c>
      <c r="K423" s="609" t="e">
        <v>#N/A</v>
      </c>
      <c r="M423" s="429" t="e">
        <v>#N/A</v>
      </c>
      <c r="N423" s="303" t="e">
        <v>#N/A</v>
      </c>
      <c r="O423" s="744">
        <v>44.569446561656065</v>
      </c>
      <c r="Y423" s="602"/>
    </row>
    <row r="424" spans="1:25">
      <c r="A424" s="608">
        <v>42209</v>
      </c>
      <c r="B424" s="607">
        <v>80</v>
      </c>
      <c r="C424" s="607" t="e">
        <v>#N/A</v>
      </c>
      <c r="D424" s="607" t="e">
        <v>#N/A</v>
      </c>
      <c r="E424" s="607" t="e">
        <v>#N/A</v>
      </c>
      <c r="F424" s="607" t="e">
        <v>#N/A</v>
      </c>
      <c r="G424" s="607" t="e">
        <v>#N/A</v>
      </c>
      <c r="H424" s="607" t="e">
        <v>#N/A</v>
      </c>
      <c r="I424" s="607">
        <v>90.660532629784953</v>
      </c>
      <c r="J424" s="607" t="e">
        <v>#N/A</v>
      </c>
      <c r="K424" s="609" t="e">
        <v>#N/A</v>
      </c>
      <c r="M424" s="429" t="e">
        <v>#N/A</v>
      </c>
      <c r="N424" s="303" t="e">
        <v>#N/A</v>
      </c>
      <c r="O424" s="744">
        <v>90.660532629784953</v>
      </c>
      <c r="Y424" s="602"/>
    </row>
    <row r="425" spans="1:25">
      <c r="A425" s="608">
        <v>42223</v>
      </c>
      <c r="B425" s="607">
        <v>324</v>
      </c>
      <c r="C425" s="607" t="e">
        <v>#N/A</v>
      </c>
      <c r="D425" s="607">
        <v>49.829376268136983</v>
      </c>
      <c r="E425" s="607" t="e">
        <v>#N/A</v>
      </c>
      <c r="F425" s="607" t="e">
        <v>#N/A</v>
      </c>
      <c r="G425" s="607" t="e">
        <v>#N/A</v>
      </c>
      <c r="H425" s="607" t="e">
        <v>#N/A</v>
      </c>
      <c r="I425" s="607" t="e">
        <v>#N/A</v>
      </c>
      <c r="J425" s="607" t="e">
        <v>#N/A</v>
      </c>
      <c r="K425" s="609" t="e">
        <v>#N/A</v>
      </c>
      <c r="M425" s="429">
        <v>49.829376268136983</v>
      </c>
      <c r="N425" s="303" t="e">
        <v>#N/A</v>
      </c>
      <c r="O425" s="744" t="e">
        <v>#N/A</v>
      </c>
      <c r="Y425" s="602"/>
    </row>
    <row r="426" spans="1:25">
      <c r="A426" s="608">
        <v>42262</v>
      </c>
      <c r="B426" s="607">
        <v>100.05</v>
      </c>
      <c r="C426" s="607" t="e">
        <v>#N/A</v>
      </c>
      <c r="D426" s="607" t="e">
        <v>#N/A</v>
      </c>
      <c r="E426" s="607">
        <v>42.999999999999986</v>
      </c>
      <c r="F426" s="607" t="e">
        <v>#N/A</v>
      </c>
      <c r="G426" s="607" t="e">
        <v>#N/A</v>
      </c>
      <c r="H426" s="607" t="e">
        <v>#N/A</v>
      </c>
      <c r="I426" s="607" t="e">
        <v>#N/A</v>
      </c>
      <c r="J426" s="607" t="e">
        <v>#N/A</v>
      </c>
      <c r="K426" s="609" t="e">
        <v>#N/A</v>
      </c>
      <c r="M426" s="429" t="e">
        <v>#N/A</v>
      </c>
      <c r="N426" s="303">
        <v>42.999999999999986</v>
      </c>
      <c r="O426" s="744" t="e">
        <v>#N/A</v>
      </c>
      <c r="Y426" s="602"/>
    </row>
    <row r="427" spans="1:25">
      <c r="A427" s="608">
        <v>42262</v>
      </c>
      <c r="B427" s="607">
        <v>25</v>
      </c>
      <c r="C427" s="607" t="e">
        <v>#N/A</v>
      </c>
      <c r="D427" s="607" t="e">
        <v>#N/A</v>
      </c>
      <c r="E427" s="607" t="e">
        <v>#N/A</v>
      </c>
      <c r="F427" s="607">
        <v>33.799999999999983</v>
      </c>
      <c r="G427" s="607" t="e">
        <v>#N/A</v>
      </c>
      <c r="H427" s="607" t="e">
        <v>#N/A</v>
      </c>
      <c r="I427" s="607" t="e">
        <v>#N/A</v>
      </c>
      <c r="J427" s="607" t="e">
        <v>#N/A</v>
      </c>
      <c r="K427" s="609" t="e">
        <v>#N/A</v>
      </c>
      <c r="M427" s="429" t="e">
        <v>#N/A</v>
      </c>
      <c r="N427" s="303">
        <v>33.799999999999983</v>
      </c>
      <c r="O427" s="744" t="e">
        <v>#N/A</v>
      </c>
      <c r="Y427" s="602"/>
    </row>
    <row r="428" spans="1:25">
      <c r="A428" s="608">
        <v>42264</v>
      </c>
      <c r="B428" s="607">
        <v>98</v>
      </c>
      <c r="C428" s="607" t="e">
        <v>#N/A</v>
      </c>
      <c r="D428" s="607" t="e">
        <v>#N/A</v>
      </c>
      <c r="E428" s="607">
        <v>35.999999999999972</v>
      </c>
      <c r="F428" s="607" t="e">
        <v>#N/A</v>
      </c>
      <c r="G428" s="607" t="e">
        <v>#N/A</v>
      </c>
      <c r="H428" s="607" t="e">
        <v>#N/A</v>
      </c>
      <c r="I428" s="607" t="e">
        <v>#N/A</v>
      </c>
      <c r="J428" s="607" t="e">
        <v>#N/A</v>
      </c>
      <c r="K428" s="609" t="e">
        <v>#N/A</v>
      </c>
      <c r="M428" s="429" t="e">
        <v>#N/A</v>
      </c>
      <c r="N428" s="303">
        <v>35.999999999999972</v>
      </c>
      <c r="O428" s="744" t="e">
        <v>#N/A</v>
      </c>
      <c r="Y428" s="602"/>
    </row>
    <row r="429" spans="1:25">
      <c r="A429" s="608">
        <v>42278</v>
      </c>
      <c r="B429" s="607">
        <v>200</v>
      </c>
      <c r="C429" s="607" t="e">
        <v>#N/A</v>
      </c>
      <c r="D429" s="607">
        <v>54.46889750836889</v>
      </c>
      <c r="E429" s="607" t="e">
        <v>#N/A</v>
      </c>
      <c r="F429" s="607" t="e">
        <v>#N/A</v>
      </c>
      <c r="G429" s="607" t="e">
        <v>#N/A</v>
      </c>
      <c r="H429" s="607" t="e">
        <v>#N/A</v>
      </c>
      <c r="I429" s="607" t="e">
        <v>#N/A</v>
      </c>
      <c r="J429" s="607" t="e">
        <v>#N/A</v>
      </c>
      <c r="K429" s="609" t="e">
        <v>#N/A</v>
      </c>
      <c r="M429" s="429">
        <v>54.46889750836889</v>
      </c>
      <c r="N429" s="303" t="e">
        <v>#N/A</v>
      </c>
      <c r="O429" s="744" t="e">
        <v>#N/A</v>
      </c>
      <c r="Y429" s="602"/>
    </row>
    <row r="430" spans="1:25">
      <c r="A430" s="608">
        <v>42286</v>
      </c>
      <c r="B430" s="607">
        <v>30</v>
      </c>
      <c r="C430" s="607" t="e">
        <v>#N/A</v>
      </c>
      <c r="D430" s="607" t="e">
        <v>#N/A</v>
      </c>
      <c r="E430" s="607" t="e">
        <v>#N/A</v>
      </c>
      <c r="F430" s="607" t="e">
        <v>#N/A</v>
      </c>
      <c r="G430" s="607" t="e">
        <v>#N/A</v>
      </c>
      <c r="H430" s="607" t="e">
        <v>#N/A</v>
      </c>
      <c r="I430" s="607" t="e">
        <v>#N/A</v>
      </c>
      <c r="J430" s="607">
        <v>87.999999999999986</v>
      </c>
      <c r="K430" s="609" t="e">
        <v>#N/A</v>
      </c>
      <c r="M430" s="429" t="e">
        <v>#N/A</v>
      </c>
      <c r="N430" s="303" t="e">
        <v>#N/A</v>
      </c>
      <c r="O430" s="744">
        <v>87.999999999999986</v>
      </c>
      <c r="Y430" s="602"/>
    </row>
    <row r="431" spans="1:25">
      <c r="A431" s="608">
        <v>42293</v>
      </c>
      <c r="B431" s="607">
        <v>198</v>
      </c>
      <c r="C431" s="607" t="e">
        <v>#N/A</v>
      </c>
      <c r="D431" s="607" t="e">
        <v>#N/A</v>
      </c>
      <c r="E431" s="607" t="e">
        <v>#N/A</v>
      </c>
      <c r="F431" s="607">
        <v>32.329999999999984</v>
      </c>
      <c r="G431" s="607" t="e">
        <v>#N/A</v>
      </c>
      <c r="H431" s="607" t="e">
        <v>#N/A</v>
      </c>
      <c r="I431" s="607" t="e">
        <v>#N/A</v>
      </c>
      <c r="J431" s="607" t="e">
        <v>#N/A</v>
      </c>
      <c r="K431" s="609" t="e">
        <v>#N/A</v>
      </c>
      <c r="M431" s="429" t="e">
        <v>#N/A</v>
      </c>
      <c r="N431" s="303">
        <v>32.329999999999984</v>
      </c>
      <c r="O431" s="744" t="e">
        <v>#N/A</v>
      </c>
      <c r="Y431" s="602"/>
    </row>
    <row r="432" spans="1:25">
      <c r="A432" s="608">
        <v>42304</v>
      </c>
      <c r="B432" s="607">
        <v>149.03</v>
      </c>
      <c r="C432" s="607" t="e">
        <v>#N/A</v>
      </c>
      <c r="D432" s="607" t="e">
        <v>#N/A</v>
      </c>
      <c r="E432" s="607" t="e">
        <v>#N/A</v>
      </c>
      <c r="F432" s="607">
        <v>24.164272542911316</v>
      </c>
      <c r="G432" s="607" t="e">
        <v>#N/A</v>
      </c>
      <c r="H432" s="607" t="e">
        <v>#N/A</v>
      </c>
      <c r="I432" s="607" t="e">
        <v>#N/A</v>
      </c>
      <c r="J432" s="607" t="e">
        <v>#N/A</v>
      </c>
      <c r="K432" s="609" t="e">
        <v>#N/A</v>
      </c>
      <c r="M432" s="429" t="e">
        <v>#N/A</v>
      </c>
      <c r="N432" s="303">
        <v>24.164272542911316</v>
      </c>
      <c r="O432" s="744" t="e">
        <v>#N/A</v>
      </c>
      <c r="Y432" s="602"/>
    </row>
    <row r="433" spans="1:25">
      <c r="A433" s="608">
        <v>42317</v>
      </c>
      <c r="B433" s="607">
        <v>64.8</v>
      </c>
      <c r="C433" s="607" t="e">
        <v>#N/A</v>
      </c>
      <c r="D433" s="607" t="e">
        <v>#N/A</v>
      </c>
      <c r="E433" s="607" t="e">
        <v>#N/A</v>
      </c>
      <c r="F433" s="607">
        <v>22.999999999999989</v>
      </c>
      <c r="G433" s="607" t="e">
        <v>#N/A</v>
      </c>
      <c r="H433" s="607" t="e">
        <v>#N/A</v>
      </c>
      <c r="I433" s="607" t="e">
        <v>#N/A</v>
      </c>
      <c r="J433" s="607" t="e">
        <v>#N/A</v>
      </c>
      <c r="K433" s="609" t="e">
        <v>#N/A</v>
      </c>
      <c r="M433" s="429" t="e">
        <v>#N/A</v>
      </c>
      <c r="N433" s="303">
        <v>22.999999999999989</v>
      </c>
      <c r="O433" s="744" t="e">
        <v>#N/A</v>
      </c>
      <c r="Y433" s="602"/>
    </row>
    <row r="434" spans="1:25">
      <c r="A434" s="608">
        <v>42327</v>
      </c>
      <c r="B434" s="607">
        <v>100.8</v>
      </c>
      <c r="C434" s="607" t="e">
        <v>#N/A</v>
      </c>
      <c r="D434" s="607" t="e">
        <v>#N/A</v>
      </c>
      <c r="E434" s="607" t="e">
        <v>#N/A</v>
      </c>
      <c r="F434" s="607" t="e">
        <v>#N/A</v>
      </c>
      <c r="G434" s="607" t="e">
        <v>#N/A</v>
      </c>
      <c r="H434" s="607">
        <v>48.399984598989704</v>
      </c>
      <c r="I434" s="607" t="e">
        <v>#N/A</v>
      </c>
      <c r="J434" s="607" t="e">
        <v>#N/A</v>
      </c>
      <c r="K434" s="609" t="e">
        <v>#N/A</v>
      </c>
      <c r="M434" s="429" t="e">
        <v>#N/A</v>
      </c>
      <c r="N434" s="303" t="e">
        <v>#N/A</v>
      </c>
      <c r="O434" s="744">
        <v>48.399984598989704</v>
      </c>
      <c r="Y434" s="602"/>
    </row>
    <row r="435" spans="1:25">
      <c r="A435" s="608">
        <v>42328</v>
      </c>
      <c r="B435" s="607">
        <v>199.8</v>
      </c>
      <c r="C435" s="607" t="e">
        <v>#N/A</v>
      </c>
      <c r="D435" s="607" t="e">
        <v>#N/A</v>
      </c>
      <c r="E435" s="607" t="e">
        <v>#N/A</v>
      </c>
      <c r="F435" s="607">
        <v>21.192875551529205</v>
      </c>
      <c r="G435" s="607" t="e">
        <v>#N/A</v>
      </c>
      <c r="H435" s="607" t="e">
        <v>#N/A</v>
      </c>
      <c r="I435" s="607" t="e">
        <v>#N/A</v>
      </c>
      <c r="J435" s="607" t="e">
        <v>#N/A</v>
      </c>
      <c r="K435" s="609" t="e">
        <v>#N/A</v>
      </c>
      <c r="M435" s="429" t="e">
        <v>#N/A</v>
      </c>
      <c r="N435" s="303">
        <v>21.192875551529205</v>
      </c>
      <c r="O435" s="744" t="e">
        <v>#N/A</v>
      </c>
      <c r="Y435" s="602"/>
    </row>
    <row r="436" spans="1:25">
      <c r="A436" s="608">
        <v>42342</v>
      </c>
      <c r="B436" s="607">
        <v>99.1</v>
      </c>
      <c r="C436" s="607" t="e">
        <v>#N/A</v>
      </c>
      <c r="D436" s="607" t="e">
        <v>#N/A</v>
      </c>
      <c r="E436" s="607" t="e">
        <v>#N/A</v>
      </c>
      <c r="F436" s="607">
        <v>22.999999999999989</v>
      </c>
      <c r="G436" s="607" t="e">
        <v>#N/A</v>
      </c>
      <c r="H436" s="607" t="e">
        <v>#N/A</v>
      </c>
      <c r="I436" s="607" t="e">
        <v>#N/A</v>
      </c>
      <c r="J436" s="607" t="e">
        <v>#N/A</v>
      </c>
      <c r="K436" s="609" t="e">
        <v>#N/A</v>
      </c>
      <c r="M436" s="429" t="e">
        <v>#N/A</v>
      </c>
      <c r="N436" s="303">
        <v>22.999999999999989</v>
      </c>
      <c r="O436" s="744" t="e">
        <v>#N/A</v>
      </c>
      <c r="Y436" s="602"/>
    </row>
    <row r="437" spans="1:25">
      <c r="A437" s="608">
        <v>42354</v>
      </c>
      <c r="B437" s="607">
        <v>149.5</v>
      </c>
      <c r="C437" s="607" t="e">
        <v>#N/A</v>
      </c>
      <c r="D437" s="607" t="e">
        <v>#N/A</v>
      </c>
      <c r="E437" s="607" t="e">
        <v>#N/A</v>
      </c>
      <c r="F437" s="607" t="e">
        <v>#N/A</v>
      </c>
      <c r="G437" s="607" t="e">
        <v>#N/A</v>
      </c>
      <c r="H437" s="607">
        <v>33.359999999999971</v>
      </c>
      <c r="I437" s="607" t="e">
        <v>#N/A</v>
      </c>
      <c r="J437" s="607" t="e">
        <v>#N/A</v>
      </c>
      <c r="K437" s="609" t="e">
        <v>#N/A</v>
      </c>
      <c r="M437" s="429" t="e">
        <v>#N/A</v>
      </c>
      <c r="N437" s="303" t="e">
        <v>#N/A</v>
      </c>
      <c r="O437" s="744">
        <v>33.359999999999971</v>
      </c>
      <c r="Y437" s="602"/>
    </row>
    <row r="438" spans="1:25">
      <c r="A438" s="608">
        <v>42356</v>
      </c>
      <c r="B438" s="607">
        <v>29.9</v>
      </c>
      <c r="C438" s="607" t="e">
        <v>#N/A</v>
      </c>
      <c r="D438" s="607" t="e">
        <v>#N/A</v>
      </c>
      <c r="E438" s="607" t="e">
        <v>#N/A</v>
      </c>
      <c r="F438" s="607">
        <v>29.499999999999993</v>
      </c>
      <c r="G438" s="607" t="e">
        <v>#N/A</v>
      </c>
      <c r="H438" s="607" t="e">
        <v>#N/A</v>
      </c>
      <c r="I438" s="607" t="e">
        <v>#N/A</v>
      </c>
      <c r="J438" s="607" t="e">
        <v>#N/A</v>
      </c>
      <c r="K438" s="609" t="e">
        <v>#N/A</v>
      </c>
      <c r="M438" s="429" t="e">
        <v>#N/A</v>
      </c>
      <c r="N438" s="303">
        <v>29.499999999999993</v>
      </c>
      <c r="O438" s="744" t="e">
        <v>#N/A</v>
      </c>
      <c r="Y438" s="602"/>
    </row>
    <row r="439" spans="1:25">
      <c r="A439" s="608">
        <v>42361</v>
      </c>
      <c r="B439" s="607">
        <v>206.55</v>
      </c>
      <c r="C439" s="607" t="e">
        <v>#N/A</v>
      </c>
      <c r="D439" s="607" t="e">
        <v>#N/A</v>
      </c>
      <c r="E439" s="607" t="e">
        <v>#N/A</v>
      </c>
      <c r="F439" s="607">
        <v>20.704147065462731</v>
      </c>
      <c r="G439" s="607" t="e">
        <v>#N/A</v>
      </c>
      <c r="H439" s="607" t="e">
        <v>#N/A</v>
      </c>
      <c r="I439" s="607" t="e">
        <v>#N/A</v>
      </c>
      <c r="J439" s="607" t="e">
        <v>#N/A</v>
      </c>
      <c r="K439" s="609" t="e">
        <v>#N/A</v>
      </c>
      <c r="M439" s="429" t="e">
        <v>#N/A</v>
      </c>
      <c r="N439" s="303">
        <v>20.704147065462731</v>
      </c>
      <c r="O439" s="744" t="e">
        <v>#N/A</v>
      </c>
      <c r="Y439" s="602"/>
    </row>
    <row r="440" spans="1:25">
      <c r="A440" s="608">
        <v>42377</v>
      </c>
      <c r="B440" s="607">
        <v>200</v>
      </c>
      <c r="C440" s="607" t="e">
        <v>#N/A</v>
      </c>
      <c r="D440" s="607" t="e">
        <v>#N/A</v>
      </c>
      <c r="E440" s="607" t="e">
        <v>#N/A</v>
      </c>
      <c r="F440" s="607">
        <v>25.099999999999991</v>
      </c>
      <c r="G440" s="607" t="e">
        <v>#N/A</v>
      </c>
      <c r="H440" s="607" t="e">
        <v>#N/A</v>
      </c>
      <c r="I440" s="607" t="e">
        <v>#N/A</v>
      </c>
      <c r="J440" s="607" t="e">
        <v>#N/A</v>
      </c>
      <c r="K440" s="609" t="e">
        <v>#N/A</v>
      </c>
      <c r="M440" s="429" t="e">
        <v>#N/A</v>
      </c>
      <c r="N440" s="303">
        <v>25.099999999999991</v>
      </c>
      <c r="O440" s="744" t="e">
        <v>#N/A</v>
      </c>
      <c r="Y440" s="602"/>
    </row>
    <row r="441" spans="1:25">
      <c r="A441" s="608">
        <v>42388</v>
      </c>
      <c r="B441" s="607">
        <v>200</v>
      </c>
      <c r="C441" s="607" t="e">
        <v>#N/A</v>
      </c>
      <c r="D441" s="607" t="e">
        <v>#N/A</v>
      </c>
      <c r="E441" s="607" t="e">
        <v>#N/A</v>
      </c>
      <c r="F441" s="607">
        <v>20.499999999999989</v>
      </c>
      <c r="G441" s="607" t="e">
        <v>#N/A</v>
      </c>
      <c r="H441" s="607" t="e">
        <v>#N/A</v>
      </c>
      <c r="I441" s="607" t="e">
        <v>#N/A</v>
      </c>
      <c r="J441" s="607" t="e">
        <v>#N/A</v>
      </c>
      <c r="K441" s="609" t="e">
        <v>#N/A</v>
      </c>
      <c r="M441" s="429" t="e">
        <v>#N/A</v>
      </c>
      <c r="N441" s="303">
        <v>20.499999999999989</v>
      </c>
      <c r="O441" s="744" t="e">
        <v>#N/A</v>
      </c>
      <c r="Y441" s="602"/>
    </row>
    <row r="442" spans="1:25">
      <c r="A442" s="608">
        <v>42401</v>
      </c>
      <c r="B442" s="607">
        <v>75</v>
      </c>
      <c r="C442" s="607" t="e">
        <v>#N/A</v>
      </c>
      <c r="D442" s="607" t="e">
        <v>#N/A</v>
      </c>
      <c r="E442" s="607" t="e">
        <v>#N/A</v>
      </c>
      <c r="F442" s="607" t="e">
        <v>#N/A</v>
      </c>
      <c r="G442" s="607" t="e">
        <v>#N/A</v>
      </c>
      <c r="H442" s="607">
        <v>38.499999999999986</v>
      </c>
      <c r="I442" s="607" t="e">
        <v>#N/A</v>
      </c>
      <c r="J442" s="607" t="e">
        <v>#N/A</v>
      </c>
      <c r="K442" s="609" t="e">
        <v>#N/A</v>
      </c>
      <c r="M442" s="429" t="e">
        <v>#N/A</v>
      </c>
      <c r="N442" s="303" t="e">
        <v>#N/A</v>
      </c>
      <c r="O442" s="744">
        <v>38.499999999999986</v>
      </c>
      <c r="Y442" s="602"/>
    </row>
    <row r="443" spans="1:25">
      <c r="A443" s="608">
        <v>42401</v>
      </c>
      <c r="B443" s="607">
        <v>25</v>
      </c>
      <c r="C443" s="607" t="e">
        <v>#N/A</v>
      </c>
      <c r="D443" s="607" t="e">
        <v>#N/A</v>
      </c>
      <c r="E443" s="607" t="e">
        <v>#N/A</v>
      </c>
      <c r="F443" s="607" t="e">
        <v>#N/A</v>
      </c>
      <c r="G443" s="607" t="e">
        <v>#N/A</v>
      </c>
      <c r="H443" s="607">
        <v>39.539865490395371</v>
      </c>
      <c r="I443" s="607" t="e">
        <v>#N/A</v>
      </c>
      <c r="J443" s="607" t="e">
        <v>#N/A</v>
      </c>
      <c r="K443" s="609" t="e">
        <v>#N/A</v>
      </c>
      <c r="M443" s="429" t="e">
        <v>#N/A</v>
      </c>
      <c r="N443" s="303" t="e">
        <v>#N/A</v>
      </c>
      <c r="O443" s="744">
        <v>39.539865490395371</v>
      </c>
      <c r="Y443" s="602"/>
    </row>
    <row r="444" spans="1:25">
      <c r="A444" s="608">
        <v>42402</v>
      </c>
      <c r="B444" s="607">
        <v>7</v>
      </c>
      <c r="C444" s="607" t="e">
        <v>#N/A</v>
      </c>
      <c r="D444" s="607" t="e">
        <v>#N/A</v>
      </c>
      <c r="E444" s="607" t="e">
        <v>#N/A</v>
      </c>
      <c r="F444" s="607">
        <v>33.799999999999983</v>
      </c>
      <c r="G444" s="607" t="e">
        <v>#N/A</v>
      </c>
      <c r="H444" s="607" t="e">
        <v>#N/A</v>
      </c>
      <c r="I444" s="607" t="e">
        <v>#N/A</v>
      </c>
      <c r="J444" s="607" t="e">
        <v>#N/A</v>
      </c>
      <c r="K444" s="609" t="e">
        <v>#N/A</v>
      </c>
      <c r="M444" s="429" t="e">
        <v>#N/A</v>
      </c>
      <c r="N444" s="303">
        <v>33.799999999999983</v>
      </c>
      <c r="O444" s="744" t="e">
        <v>#N/A</v>
      </c>
      <c r="Y444" s="602"/>
    </row>
    <row r="445" spans="1:25">
      <c r="A445" s="608">
        <v>42432</v>
      </c>
      <c r="B445" s="607">
        <v>99.25</v>
      </c>
      <c r="C445" s="607" t="e">
        <v>#N/A</v>
      </c>
      <c r="D445" s="607" t="e">
        <v>#N/A</v>
      </c>
      <c r="E445" s="607">
        <v>25.325214644236112</v>
      </c>
      <c r="F445" s="607" t="e">
        <v>#N/A</v>
      </c>
      <c r="G445" s="607" t="e">
        <v>#N/A</v>
      </c>
      <c r="H445" s="607" t="e">
        <v>#N/A</v>
      </c>
      <c r="I445" s="607" t="e">
        <v>#N/A</v>
      </c>
      <c r="J445" s="607" t="e">
        <v>#N/A</v>
      </c>
      <c r="K445" s="609" t="e">
        <v>#N/A</v>
      </c>
      <c r="M445" s="429" t="e">
        <v>#N/A</v>
      </c>
      <c r="N445" s="303">
        <v>25.325214644236112</v>
      </c>
      <c r="O445" s="744" t="e">
        <v>#N/A</v>
      </c>
      <c r="Y445" s="602"/>
    </row>
    <row r="446" spans="1:25">
      <c r="A446" s="608">
        <v>42433</v>
      </c>
      <c r="B446" s="607">
        <v>149.72999999999999</v>
      </c>
      <c r="C446" s="607" t="e">
        <v>#N/A</v>
      </c>
      <c r="D446" s="607" t="e">
        <v>#N/A</v>
      </c>
      <c r="E446" s="607" t="e">
        <v>#N/A</v>
      </c>
      <c r="F446" s="607">
        <v>26.89490505201206</v>
      </c>
      <c r="G446" s="607" t="e">
        <v>#N/A</v>
      </c>
      <c r="H446" s="607" t="e">
        <v>#N/A</v>
      </c>
      <c r="I446" s="607" t="e">
        <v>#N/A</v>
      </c>
      <c r="J446" s="607" t="e">
        <v>#N/A</v>
      </c>
      <c r="K446" s="609" t="e">
        <v>#N/A</v>
      </c>
      <c r="M446" s="429" t="e">
        <v>#N/A</v>
      </c>
      <c r="N446" s="303">
        <v>26.89490505201206</v>
      </c>
      <c r="O446" s="744" t="e">
        <v>#N/A</v>
      </c>
      <c r="Y446" s="602"/>
    </row>
    <row r="447" spans="1:25">
      <c r="A447" s="608">
        <v>42502</v>
      </c>
      <c r="B447" s="607">
        <v>7.2</v>
      </c>
      <c r="C447" s="607" t="e">
        <v>#N/A</v>
      </c>
      <c r="D447" s="607" t="e">
        <v>#N/A</v>
      </c>
      <c r="E447" s="607" t="e">
        <v>#N/A</v>
      </c>
      <c r="F447" s="607" t="e">
        <v>#N/A</v>
      </c>
      <c r="G447" s="607" t="e">
        <v>#N/A</v>
      </c>
      <c r="H447" s="607" t="e">
        <v>#N/A</v>
      </c>
      <c r="I447" s="607" t="e">
        <v>#N/A</v>
      </c>
      <c r="J447" s="607">
        <v>49.999999999999979</v>
      </c>
      <c r="K447" s="609" t="e">
        <v>#N/A</v>
      </c>
      <c r="M447" s="429" t="e">
        <v>#N/A</v>
      </c>
      <c r="N447" s="303" t="e">
        <v>#N/A</v>
      </c>
      <c r="O447" s="744">
        <v>49.999999999999979</v>
      </c>
      <c r="Y447" s="602"/>
    </row>
    <row r="448" spans="1:25">
      <c r="A448" s="608">
        <v>42521</v>
      </c>
      <c r="B448" s="607">
        <v>140</v>
      </c>
      <c r="C448" s="607" t="e">
        <v>#N/A</v>
      </c>
      <c r="D448" s="607" t="e">
        <v>#N/A</v>
      </c>
      <c r="E448" s="607" t="e">
        <v>#N/A</v>
      </c>
      <c r="F448" s="607">
        <v>21.529999999999998</v>
      </c>
      <c r="G448" s="607" t="e">
        <v>#N/A</v>
      </c>
      <c r="H448" s="607" t="e">
        <v>#N/A</v>
      </c>
      <c r="I448" s="607" t="e">
        <v>#N/A</v>
      </c>
      <c r="J448" s="607" t="e">
        <v>#N/A</v>
      </c>
      <c r="K448" s="609" t="e">
        <v>#N/A</v>
      </c>
      <c r="M448" s="429" t="e">
        <v>#N/A</v>
      </c>
      <c r="N448" s="303">
        <v>21.529999999999998</v>
      </c>
      <c r="O448" s="744" t="e">
        <v>#N/A</v>
      </c>
      <c r="Y448" s="602"/>
    </row>
    <row r="449" spans="1:25">
      <c r="A449" s="608">
        <v>42521</v>
      </c>
      <c r="B449" s="607">
        <v>119.7</v>
      </c>
      <c r="C449" s="607" t="e">
        <v>#N/A</v>
      </c>
      <c r="D449" s="607" t="e">
        <v>#N/A</v>
      </c>
      <c r="E449" s="607" t="e">
        <v>#N/A</v>
      </c>
      <c r="F449" s="607" t="e">
        <v>#N/A</v>
      </c>
      <c r="G449" s="607" t="e">
        <v>#N/A</v>
      </c>
      <c r="H449" s="607">
        <v>42.640945196391144</v>
      </c>
      <c r="I449" s="607" t="e">
        <v>#N/A</v>
      </c>
      <c r="J449" s="607" t="e">
        <v>#N/A</v>
      </c>
      <c r="K449" s="609" t="e">
        <v>#N/A</v>
      </c>
      <c r="M449" s="429" t="e">
        <v>#N/A</v>
      </c>
      <c r="N449" s="303" t="e">
        <v>#N/A</v>
      </c>
      <c r="O449" s="744">
        <v>42.640945196391144</v>
      </c>
      <c r="Y449" s="602"/>
    </row>
    <row r="450" spans="1:25">
      <c r="A450" s="608">
        <v>42569</v>
      </c>
      <c r="B450" s="607">
        <v>46</v>
      </c>
      <c r="C450" s="607">
        <v>58.499999999999972</v>
      </c>
      <c r="D450" s="607" t="e">
        <v>#N/A</v>
      </c>
      <c r="E450" s="607" t="e">
        <v>#N/A</v>
      </c>
      <c r="F450" s="607" t="e">
        <v>#N/A</v>
      </c>
      <c r="G450" s="607" t="e">
        <v>#N/A</v>
      </c>
      <c r="H450" s="607" t="e">
        <v>#N/A</v>
      </c>
      <c r="I450" s="607" t="e">
        <v>#N/A</v>
      </c>
      <c r="J450" s="607" t="e">
        <v>#N/A</v>
      </c>
      <c r="K450" s="609" t="e">
        <v>#N/A</v>
      </c>
      <c r="M450" s="429">
        <v>58.499999999999972</v>
      </c>
      <c r="N450" s="303" t="e">
        <v>#N/A</v>
      </c>
      <c r="O450" s="744" t="e">
        <v>#N/A</v>
      </c>
      <c r="Y450" s="602"/>
    </row>
    <row r="451" spans="1:25">
      <c r="A451" s="608">
        <v>42577</v>
      </c>
      <c r="B451" s="607">
        <v>199.2</v>
      </c>
      <c r="C451" s="607" t="e">
        <v>#N/A</v>
      </c>
      <c r="D451" s="607" t="e">
        <v>#N/A</v>
      </c>
      <c r="E451" s="607">
        <v>28.094919912215154</v>
      </c>
      <c r="F451" s="607" t="e">
        <v>#N/A</v>
      </c>
      <c r="G451" s="607" t="e">
        <v>#N/A</v>
      </c>
      <c r="H451" s="607" t="e">
        <v>#N/A</v>
      </c>
      <c r="I451" s="607" t="e">
        <v>#N/A</v>
      </c>
      <c r="J451" s="607" t="e">
        <v>#N/A</v>
      </c>
      <c r="K451" s="609" t="e">
        <v>#N/A</v>
      </c>
      <c r="M451" s="429" t="e">
        <v>#N/A</v>
      </c>
      <c r="N451" s="303">
        <v>28.094919912215154</v>
      </c>
      <c r="O451" s="744" t="e">
        <v>#N/A</v>
      </c>
      <c r="Y451" s="602"/>
    </row>
    <row r="452" spans="1:25">
      <c r="A452" s="608">
        <v>42593</v>
      </c>
      <c r="B452" s="607">
        <v>75.400000000000006</v>
      </c>
      <c r="C452" s="607" t="e">
        <v>#N/A</v>
      </c>
      <c r="D452" s="607" t="e">
        <v>#N/A</v>
      </c>
      <c r="E452" s="607">
        <v>39.642762409714614</v>
      </c>
      <c r="F452" s="607" t="e">
        <v>#N/A</v>
      </c>
      <c r="G452" s="607" t="e">
        <v>#N/A</v>
      </c>
      <c r="H452" s="607" t="e">
        <v>#N/A</v>
      </c>
      <c r="I452" s="607" t="e">
        <v>#N/A</v>
      </c>
      <c r="J452" s="607" t="e">
        <v>#N/A</v>
      </c>
      <c r="K452" s="609" t="e">
        <v>#N/A</v>
      </c>
      <c r="M452" s="429" t="e">
        <v>#N/A</v>
      </c>
      <c r="N452" s="303">
        <v>39.642762409714614</v>
      </c>
      <c r="O452" s="744" t="e">
        <v>#N/A</v>
      </c>
      <c r="Y452" s="602"/>
    </row>
    <row r="453" spans="1:25">
      <c r="A453" s="608">
        <v>42671</v>
      </c>
      <c r="B453" s="607">
        <v>216.44</v>
      </c>
      <c r="C453" s="607" t="e">
        <v>#N/A</v>
      </c>
      <c r="D453" s="607" t="e">
        <v>#N/A</v>
      </c>
      <c r="E453" s="607">
        <v>21.000000000000007</v>
      </c>
      <c r="F453" s="607" t="e">
        <v>#N/A</v>
      </c>
      <c r="G453" s="607" t="e">
        <v>#N/A</v>
      </c>
      <c r="H453" s="607" t="e">
        <v>#N/A</v>
      </c>
      <c r="I453" s="607" t="e">
        <v>#N/A</v>
      </c>
      <c r="J453" s="607" t="e">
        <v>#N/A</v>
      </c>
      <c r="K453" s="609" t="e">
        <v>#N/A</v>
      </c>
      <c r="M453" s="429" t="e">
        <v>#N/A</v>
      </c>
      <c r="N453" s="303">
        <v>21.000000000000007</v>
      </c>
      <c r="O453" s="744" t="e">
        <v>#N/A</v>
      </c>
      <c r="Y453" s="602"/>
    </row>
    <row r="454" spans="1:25">
      <c r="A454" s="608">
        <v>42671</v>
      </c>
      <c r="B454" s="607">
        <v>199.52</v>
      </c>
      <c r="C454" s="607" t="e">
        <v>#N/A</v>
      </c>
      <c r="D454" s="607" t="e">
        <v>#N/A</v>
      </c>
      <c r="E454" s="607" t="e">
        <v>#N/A</v>
      </c>
      <c r="F454" s="607">
        <v>21.739562171228037</v>
      </c>
      <c r="G454" s="607" t="e">
        <v>#N/A</v>
      </c>
      <c r="H454" s="607" t="e">
        <v>#N/A</v>
      </c>
      <c r="I454" s="607" t="e">
        <v>#N/A</v>
      </c>
      <c r="J454" s="607" t="e">
        <v>#N/A</v>
      </c>
      <c r="K454" s="609" t="e">
        <v>#N/A</v>
      </c>
      <c r="M454" s="429" t="e">
        <v>#N/A</v>
      </c>
      <c r="N454" s="303">
        <v>21.739562171228037</v>
      </c>
      <c r="O454" s="744" t="e">
        <v>#N/A</v>
      </c>
      <c r="Y454" s="602"/>
    </row>
    <row r="455" spans="1:25">
      <c r="A455" s="608">
        <v>42675</v>
      </c>
      <c r="B455" s="607">
        <v>49.5</v>
      </c>
      <c r="C455" s="607">
        <v>51.88</v>
      </c>
      <c r="D455" s="607" t="e">
        <v>#N/A</v>
      </c>
      <c r="E455" s="607" t="e">
        <v>#N/A</v>
      </c>
      <c r="F455" s="607" t="e">
        <v>#N/A</v>
      </c>
      <c r="G455" s="607" t="e">
        <v>#N/A</v>
      </c>
      <c r="H455" s="607" t="e">
        <v>#N/A</v>
      </c>
      <c r="I455" s="607" t="e">
        <v>#N/A</v>
      </c>
      <c r="J455" s="607" t="e">
        <v>#N/A</v>
      </c>
      <c r="K455" s="609" t="e">
        <v>#N/A</v>
      </c>
      <c r="M455" s="429">
        <v>51.88</v>
      </c>
      <c r="N455" s="303" t="e">
        <v>#N/A</v>
      </c>
      <c r="O455" s="744" t="e">
        <v>#N/A</v>
      </c>
      <c r="Y455" s="602"/>
    </row>
    <row r="456" spans="1:25">
      <c r="A456" s="608">
        <v>42685</v>
      </c>
      <c r="B456" s="607">
        <v>298.2</v>
      </c>
      <c r="C456" s="607" t="e">
        <v>#N/A</v>
      </c>
      <c r="D456" s="607">
        <v>50.299999999999962</v>
      </c>
      <c r="E456" s="607" t="e">
        <v>#N/A</v>
      </c>
      <c r="F456" s="607" t="e">
        <v>#N/A</v>
      </c>
      <c r="G456" s="607" t="e">
        <v>#N/A</v>
      </c>
      <c r="H456" s="607" t="e">
        <v>#N/A</v>
      </c>
      <c r="I456" s="607" t="e">
        <v>#N/A</v>
      </c>
      <c r="J456" s="607" t="e">
        <v>#N/A</v>
      </c>
      <c r="K456" s="609" t="e">
        <v>#N/A</v>
      </c>
      <c r="M456" s="429">
        <v>50.299999999999962</v>
      </c>
      <c r="N456" s="303" t="e">
        <v>#N/A</v>
      </c>
      <c r="O456" s="744" t="e">
        <v>#N/A</v>
      </c>
      <c r="Y456" s="602"/>
    </row>
    <row r="457" spans="1:25">
      <c r="A457" s="608">
        <v>42705</v>
      </c>
      <c r="B457" s="607">
        <v>79.75</v>
      </c>
      <c r="C457" s="607" t="e">
        <v>#N/A</v>
      </c>
      <c r="D457" s="607">
        <v>37.629999999999981</v>
      </c>
      <c r="E457" s="607" t="e">
        <v>#N/A</v>
      </c>
      <c r="F457" s="607" t="e">
        <v>#N/A</v>
      </c>
      <c r="G457" s="607" t="e">
        <v>#N/A</v>
      </c>
      <c r="H457" s="607" t="e">
        <v>#N/A</v>
      </c>
      <c r="I457" s="607" t="e">
        <v>#N/A</v>
      </c>
      <c r="J457" s="607" t="e">
        <v>#N/A</v>
      </c>
      <c r="K457" s="609" t="e">
        <v>#N/A</v>
      </c>
      <c r="M457" s="429">
        <v>37.629999999999981</v>
      </c>
      <c r="N457" s="303" t="e">
        <v>#N/A</v>
      </c>
      <c r="O457" s="744" t="e">
        <v>#N/A</v>
      </c>
      <c r="Y457" s="602"/>
    </row>
    <row r="458" spans="1:25">
      <c r="A458" s="608">
        <v>42709</v>
      </c>
      <c r="B458" s="607">
        <v>43.2</v>
      </c>
      <c r="C458" s="607">
        <v>43.849999999999959</v>
      </c>
      <c r="D458" s="607" t="e">
        <v>#N/A</v>
      </c>
      <c r="E458" s="607" t="e">
        <v>#N/A</v>
      </c>
      <c r="F458" s="607" t="e">
        <v>#N/A</v>
      </c>
      <c r="G458" s="607" t="e">
        <v>#N/A</v>
      </c>
      <c r="H458" s="607" t="e">
        <v>#N/A</v>
      </c>
      <c r="I458" s="607" t="e">
        <v>#N/A</v>
      </c>
      <c r="J458" s="607" t="e">
        <v>#N/A</v>
      </c>
      <c r="K458" s="609" t="e">
        <v>#N/A</v>
      </c>
      <c r="M458" s="429">
        <v>43.849999999999959</v>
      </c>
      <c r="N458" s="303" t="e">
        <v>#N/A</v>
      </c>
      <c r="O458" s="744" t="e">
        <v>#N/A</v>
      </c>
      <c r="Y458" s="602"/>
    </row>
    <row r="459" spans="1:25">
      <c r="A459" s="608">
        <v>42709</v>
      </c>
      <c r="B459" s="607">
        <v>40.590000000000003</v>
      </c>
      <c r="C459" s="607" t="e">
        <v>#N/A</v>
      </c>
      <c r="D459" s="607" t="e">
        <v>#N/A</v>
      </c>
      <c r="E459" s="607" t="e">
        <v>#N/A</v>
      </c>
      <c r="F459" s="607">
        <v>21.261896107004858</v>
      </c>
      <c r="G459" s="607" t="e">
        <v>#N/A</v>
      </c>
      <c r="H459" s="607" t="e">
        <v>#N/A</v>
      </c>
      <c r="I459" s="607" t="e">
        <v>#N/A</v>
      </c>
      <c r="J459" s="607" t="e">
        <v>#N/A</v>
      </c>
      <c r="K459" s="609" t="e">
        <v>#N/A</v>
      </c>
      <c r="M459" s="429" t="e">
        <v>#N/A</v>
      </c>
      <c r="N459" s="303">
        <v>21.261896107004858</v>
      </c>
      <c r="O459" s="744" t="e">
        <v>#N/A</v>
      </c>
      <c r="Y459" s="602"/>
    </row>
    <row r="460" spans="1:25">
      <c r="A460" s="608">
        <v>42710</v>
      </c>
      <c r="B460" s="607">
        <v>27</v>
      </c>
      <c r="C460" s="607" t="e">
        <v>#N/A</v>
      </c>
      <c r="D460" s="607" t="e">
        <v>#N/A</v>
      </c>
      <c r="E460" s="607">
        <v>22.227957869641941</v>
      </c>
      <c r="F460" s="607" t="e">
        <v>#N/A</v>
      </c>
      <c r="G460" s="607" t="e">
        <v>#N/A</v>
      </c>
      <c r="H460" s="607" t="e">
        <v>#N/A</v>
      </c>
      <c r="I460" s="607" t="e">
        <v>#N/A</v>
      </c>
      <c r="J460" s="607" t="e">
        <v>#N/A</v>
      </c>
      <c r="K460" s="609" t="e">
        <v>#N/A</v>
      </c>
      <c r="M460" s="429" t="e">
        <v>#N/A</v>
      </c>
      <c r="N460" s="303">
        <v>22.227957869641941</v>
      </c>
      <c r="O460" s="744" t="e">
        <v>#N/A</v>
      </c>
      <c r="Y460" s="602"/>
    </row>
    <row r="461" spans="1:25">
      <c r="A461" s="608">
        <v>42719</v>
      </c>
      <c r="B461" s="607">
        <v>200</v>
      </c>
      <c r="C461" s="607" t="e">
        <v>#N/A</v>
      </c>
      <c r="D461" s="607" t="e">
        <v>#N/A</v>
      </c>
      <c r="E461" s="607" t="e">
        <v>#N/A</v>
      </c>
      <c r="F461" s="607">
        <v>23.394867663136907</v>
      </c>
      <c r="G461" s="607" t="e">
        <v>#N/A</v>
      </c>
      <c r="H461" s="607" t="e">
        <v>#N/A</v>
      </c>
      <c r="I461" s="607" t="e">
        <v>#N/A</v>
      </c>
      <c r="J461" s="607" t="e">
        <v>#N/A</v>
      </c>
      <c r="K461" s="609" t="e">
        <v>#N/A</v>
      </c>
      <c r="M461" s="429" t="e">
        <v>#N/A</v>
      </c>
      <c r="N461" s="303">
        <v>23.394867663136907</v>
      </c>
      <c r="O461" s="744" t="e">
        <v>#N/A</v>
      </c>
      <c r="Y461" s="602"/>
    </row>
    <row r="462" spans="1:25">
      <c r="A462" s="608">
        <v>42736</v>
      </c>
      <c r="B462" s="607">
        <v>66</v>
      </c>
      <c r="C462" s="607" t="e">
        <v>#N/A</v>
      </c>
      <c r="D462" s="607" t="e">
        <v>#N/A</v>
      </c>
      <c r="E462" s="607" t="e">
        <v>#N/A</v>
      </c>
      <c r="F462" s="607" t="e">
        <v>#N/A</v>
      </c>
      <c r="G462" s="607" t="e">
        <v>#N/A</v>
      </c>
      <c r="H462" s="607">
        <v>45.199999999999989</v>
      </c>
      <c r="I462" s="607" t="e">
        <v>#N/A</v>
      </c>
      <c r="J462" s="607" t="e">
        <v>#N/A</v>
      </c>
      <c r="K462" s="609" t="e">
        <v>#N/A</v>
      </c>
      <c r="M462" s="429" t="e">
        <v>#N/A</v>
      </c>
      <c r="N462" s="303" t="e">
        <v>#N/A</v>
      </c>
      <c r="O462" s="744">
        <v>45.199999999999989</v>
      </c>
      <c r="Y462" s="602"/>
    </row>
    <row r="463" spans="1:25">
      <c r="A463" s="608">
        <v>42754</v>
      </c>
      <c r="B463" s="607">
        <v>100</v>
      </c>
      <c r="C463" s="607" t="e">
        <v>#N/A</v>
      </c>
      <c r="D463" s="607">
        <v>44.51760184099362</v>
      </c>
      <c r="E463" s="607" t="e">
        <v>#N/A</v>
      </c>
      <c r="F463" s="607" t="e">
        <v>#N/A</v>
      </c>
      <c r="G463" s="607" t="e">
        <v>#N/A</v>
      </c>
      <c r="H463" s="607" t="e">
        <v>#N/A</v>
      </c>
      <c r="I463" s="607" t="e">
        <v>#N/A</v>
      </c>
      <c r="J463" s="607" t="e">
        <v>#N/A</v>
      </c>
      <c r="K463" s="609" t="e">
        <v>#N/A</v>
      </c>
      <c r="M463" s="429">
        <v>44.51760184099362</v>
      </c>
      <c r="N463" s="303" t="e">
        <v>#N/A</v>
      </c>
      <c r="O463" s="744" t="e">
        <v>#N/A</v>
      </c>
      <c r="Y463" s="602"/>
    </row>
    <row r="464" spans="1:25">
      <c r="A464" s="608">
        <v>42762</v>
      </c>
      <c r="B464" s="607">
        <v>100.05</v>
      </c>
      <c r="C464" s="607" t="e">
        <v>#N/A</v>
      </c>
      <c r="D464" s="607" t="e">
        <v>#N/A</v>
      </c>
      <c r="E464" s="607" t="e">
        <v>#N/A</v>
      </c>
      <c r="F464" s="607">
        <v>19.499999999999989</v>
      </c>
      <c r="G464" s="607" t="e">
        <v>#N/A</v>
      </c>
      <c r="H464" s="607" t="e">
        <v>#N/A</v>
      </c>
      <c r="I464" s="607" t="e">
        <v>#N/A</v>
      </c>
      <c r="J464" s="607" t="e">
        <v>#N/A</v>
      </c>
      <c r="K464" s="609" t="e">
        <v>#N/A</v>
      </c>
      <c r="M464" s="429" t="e">
        <v>#N/A</v>
      </c>
      <c r="N464" s="303">
        <v>19.499999999999989</v>
      </c>
      <c r="O464" s="744" t="e">
        <v>#N/A</v>
      </c>
      <c r="Y464" s="602"/>
    </row>
    <row r="465" spans="1:25">
      <c r="A465" s="608">
        <v>42775</v>
      </c>
      <c r="B465" s="607">
        <v>128.69999999999999</v>
      </c>
      <c r="C465" s="607">
        <v>41.433515894248913</v>
      </c>
      <c r="D465" s="607" t="e">
        <v>#N/A</v>
      </c>
      <c r="E465" s="607" t="e">
        <v>#N/A</v>
      </c>
      <c r="F465" s="607" t="e">
        <v>#N/A</v>
      </c>
      <c r="G465" s="607" t="e">
        <v>#N/A</v>
      </c>
      <c r="H465" s="607" t="e">
        <v>#N/A</v>
      </c>
      <c r="I465" s="607" t="e">
        <v>#N/A</v>
      </c>
      <c r="J465" s="607" t="e">
        <v>#N/A</v>
      </c>
      <c r="K465" s="609" t="e">
        <v>#N/A</v>
      </c>
      <c r="M465" s="429">
        <v>41.433515894248913</v>
      </c>
      <c r="N465" s="303" t="e">
        <v>#N/A</v>
      </c>
      <c r="O465" s="744" t="e">
        <v>#N/A</v>
      </c>
      <c r="Y465" s="602"/>
    </row>
    <row r="466" spans="1:25">
      <c r="A466" s="608">
        <v>42783</v>
      </c>
      <c r="B466" s="607">
        <v>200.8</v>
      </c>
      <c r="C466" s="607" t="e">
        <v>#N/A</v>
      </c>
      <c r="D466" s="607">
        <v>42.421067459374576</v>
      </c>
      <c r="E466" s="607" t="e">
        <v>#N/A</v>
      </c>
      <c r="F466" s="607" t="e">
        <v>#N/A</v>
      </c>
      <c r="G466" s="607" t="e">
        <v>#N/A</v>
      </c>
      <c r="H466" s="607" t="e">
        <v>#N/A</v>
      </c>
      <c r="I466" s="607" t="e">
        <v>#N/A</v>
      </c>
      <c r="J466" s="607" t="e">
        <v>#N/A</v>
      </c>
      <c r="K466" s="609" t="e">
        <v>#N/A</v>
      </c>
      <c r="M466" s="429">
        <v>42.421067459374576</v>
      </c>
      <c r="N466" s="303" t="e">
        <v>#N/A</v>
      </c>
      <c r="O466" s="744" t="e">
        <v>#N/A</v>
      </c>
      <c r="Y466" s="602"/>
    </row>
    <row r="467" spans="1:25">
      <c r="A467" s="608">
        <v>42801</v>
      </c>
      <c r="B467" s="607">
        <v>231.05</v>
      </c>
      <c r="C467" s="607" t="e">
        <v>#N/A</v>
      </c>
      <c r="D467" s="607" t="e">
        <v>#N/A</v>
      </c>
      <c r="E467" s="607" t="e">
        <v>#N/A</v>
      </c>
      <c r="F467" s="607">
        <v>22.505172277125627</v>
      </c>
      <c r="G467" s="607" t="e">
        <v>#N/A</v>
      </c>
      <c r="H467" s="607" t="e">
        <v>#N/A</v>
      </c>
      <c r="I467" s="607" t="e">
        <v>#N/A</v>
      </c>
      <c r="J467" s="607" t="e">
        <v>#N/A</v>
      </c>
      <c r="K467" s="609" t="e">
        <v>#N/A</v>
      </c>
      <c r="M467" s="429" t="e">
        <v>#N/A</v>
      </c>
      <c r="N467" s="303">
        <v>22.505172277125627</v>
      </c>
      <c r="O467" s="744" t="e">
        <v>#N/A</v>
      </c>
      <c r="Y467" s="602"/>
    </row>
    <row r="468" spans="1:25">
      <c r="A468" s="608">
        <v>42801</v>
      </c>
      <c r="B468" s="607">
        <v>216.2</v>
      </c>
      <c r="C468" s="607" t="e">
        <v>#N/A</v>
      </c>
      <c r="D468" s="607" t="e">
        <v>#N/A</v>
      </c>
      <c r="E468" s="607">
        <v>16.732345615769574</v>
      </c>
      <c r="F468" s="607" t="e">
        <v>#N/A</v>
      </c>
      <c r="G468" s="607" t="e">
        <v>#N/A</v>
      </c>
      <c r="H468" s="607" t="e">
        <v>#N/A</v>
      </c>
      <c r="I468" s="607" t="e">
        <v>#N/A</v>
      </c>
      <c r="J468" s="607" t="e">
        <v>#N/A</v>
      </c>
      <c r="K468" s="609" t="e">
        <v>#N/A</v>
      </c>
      <c r="M468" s="429" t="e">
        <v>#N/A</v>
      </c>
      <c r="N468" s="303">
        <v>16.732345615769574</v>
      </c>
      <c r="O468" s="744" t="e">
        <v>#N/A</v>
      </c>
      <c r="Y468" s="602"/>
    </row>
    <row r="469" spans="1:25">
      <c r="A469" s="608">
        <v>42807</v>
      </c>
      <c r="B469" s="607">
        <v>106.7</v>
      </c>
      <c r="C469" s="607" t="e">
        <v>#N/A</v>
      </c>
      <c r="D469" s="607" t="e">
        <v>#N/A</v>
      </c>
      <c r="E469" s="607">
        <v>18.983025137781574</v>
      </c>
      <c r="F469" s="607" t="e">
        <v>#N/A</v>
      </c>
      <c r="G469" s="607" t="e">
        <v>#N/A</v>
      </c>
      <c r="H469" s="607" t="e">
        <v>#N/A</v>
      </c>
      <c r="I469" s="607" t="e">
        <v>#N/A</v>
      </c>
      <c r="J469" s="607" t="e">
        <v>#N/A</v>
      </c>
      <c r="K469" s="609" t="e">
        <v>#N/A</v>
      </c>
      <c r="M469" s="429" t="e">
        <v>#N/A</v>
      </c>
      <c r="N469" s="303">
        <v>18.983025137781574</v>
      </c>
      <c r="O469" s="744" t="e">
        <v>#N/A</v>
      </c>
      <c r="Y469" s="602"/>
    </row>
    <row r="470" spans="1:25">
      <c r="A470" s="608">
        <v>42808</v>
      </c>
      <c r="B470" s="607">
        <v>15</v>
      </c>
      <c r="C470" s="607" t="e">
        <v>#N/A</v>
      </c>
      <c r="D470" s="607" t="e">
        <v>#N/A</v>
      </c>
      <c r="E470" s="607" t="e">
        <v>#N/A</v>
      </c>
      <c r="F470" s="607">
        <v>15.599999999999996</v>
      </c>
      <c r="G470" s="607" t="e">
        <v>#N/A</v>
      </c>
      <c r="H470" s="607" t="e">
        <v>#N/A</v>
      </c>
      <c r="I470" s="607" t="e">
        <v>#N/A</v>
      </c>
      <c r="J470" s="607" t="e">
        <v>#N/A</v>
      </c>
      <c r="K470" s="609" t="e">
        <v>#N/A</v>
      </c>
      <c r="M470" s="429" t="e">
        <v>#N/A</v>
      </c>
      <c r="N470" s="303">
        <v>15.599999999999996</v>
      </c>
      <c r="O470" s="744" t="e">
        <v>#N/A</v>
      </c>
      <c r="Y470" s="602"/>
    </row>
    <row r="471" spans="1:25">
      <c r="A471" s="608">
        <v>42860</v>
      </c>
      <c r="B471" s="607">
        <v>2.38</v>
      </c>
      <c r="C471" s="607" t="e">
        <v>#N/A</v>
      </c>
      <c r="D471" s="607" t="e">
        <v>#N/A</v>
      </c>
      <c r="E471" s="607" t="e">
        <v>#N/A</v>
      </c>
      <c r="F471" s="607">
        <v>15.599999999999985</v>
      </c>
      <c r="G471" s="607" t="e">
        <v>#N/A</v>
      </c>
      <c r="H471" s="607" t="e">
        <v>#N/A</v>
      </c>
      <c r="I471" s="607" t="e">
        <v>#N/A</v>
      </c>
      <c r="J471" s="607" t="e">
        <v>#N/A</v>
      </c>
      <c r="K471" s="609" t="e">
        <v>#N/A</v>
      </c>
      <c r="M471" s="429" t="e">
        <v>#N/A</v>
      </c>
      <c r="N471" s="303">
        <v>15.599999999999985</v>
      </c>
      <c r="O471" s="744" t="e">
        <v>#N/A</v>
      </c>
      <c r="Y471" s="602"/>
    </row>
    <row r="472" spans="1:25">
      <c r="A472" s="608">
        <v>42872</v>
      </c>
      <c r="B472" s="607">
        <v>100</v>
      </c>
      <c r="C472" s="607" t="e">
        <v>#N/A</v>
      </c>
      <c r="D472" s="607" t="e">
        <v>#N/A</v>
      </c>
      <c r="E472" s="607">
        <v>22.499999999999989</v>
      </c>
      <c r="F472" s="607" t="e">
        <v>#N/A</v>
      </c>
      <c r="G472" s="607" t="e">
        <v>#N/A</v>
      </c>
      <c r="H472" s="607" t="e">
        <v>#N/A</v>
      </c>
      <c r="I472" s="607" t="e">
        <v>#N/A</v>
      </c>
      <c r="J472" s="607" t="e">
        <v>#N/A</v>
      </c>
      <c r="K472" s="609" t="e">
        <v>#N/A</v>
      </c>
      <c r="M472" s="429" t="e">
        <v>#N/A</v>
      </c>
      <c r="N472" s="303">
        <v>22.499999999999989</v>
      </c>
      <c r="O472" s="744" t="e">
        <v>#N/A</v>
      </c>
      <c r="Y472" s="602"/>
    </row>
    <row r="473" spans="1:25">
      <c r="A473" s="608">
        <v>42892</v>
      </c>
      <c r="B473" s="607">
        <v>15.59</v>
      </c>
      <c r="C473" s="607" t="e">
        <v>#N/A</v>
      </c>
      <c r="D473" s="607" t="e">
        <v>#N/A</v>
      </c>
      <c r="E473" s="607" t="e">
        <v>#N/A</v>
      </c>
      <c r="F473" s="607">
        <v>15.849999999999994</v>
      </c>
      <c r="G473" s="607" t="e">
        <v>#N/A</v>
      </c>
      <c r="H473" s="607" t="e">
        <v>#N/A</v>
      </c>
      <c r="I473" s="607" t="e">
        <v>#N/A</v>
      </c>
      <c r="J473" s="607" t="e">
        <v>#N/A</v>
      </c>
      <c r="K473" s="609" t="e">
        <v>#N/A</v>
      </c>
      <c r="M473" s="429" t="e">
        <v>#N/A</v>
      </c>
      <c r="N473" s="303">
        <v>15.849999999999994</v>
      </c>
      <c r="O473" s="744" t="e">
        <v>#N/A</v>
      </c>
      <c r="Y473" s="602"/>
    </row>
    <row r="474" spans="1:25">
      <c r="A474" s="608">
        <v>42895</v>
      </c>
      <c r="B474" s="607">
        <v>160</v>
      </c>
      <c r="C474" s="607" t="e">
        <v>#N/A</v>
      </c>
      <c r="D474" s="607" t="e">
        <v>#N/A</v>
      </c>
      <c r="E474" s="607" t="e">
        <v>#N/A</v>
      </c>
      <c r="F474" s="607">
        <v>13.249999999999993</v>
      </c>
      <c r="G474" s="607" t="e">
        <v>#N/A</v>
      </c>
      <c r="H474" s="607" t="e">
        <v>#N/A</v>
      </c>
      <c r="I474" s="607" t="e">
        <v>#N/A</v>
      </c>
      <c r="J474" s="607" t="e">
        <v>#N/A</v>
      </c>
      <c r="K474" s="609" t="e">
        <v>#N/A</v>
      </c>
      <c r="M474" s="429" t="e">
        <v>#N/A</v>
      </c>
      <c r="N474" s="303">
        <v>13.249999999999993</v>
      </c>
      <c r="O474" s="744" t="e">
        <v>#N/A</v>
      </c>
      <c r="Y474" s="602"/>
    </row>
    <row r="475" spans="1:25">
      <c r="A475" s="608">
        <v>42906</v>
      </c>
      <c r="B475" s="607">
        <v>75</v>
      </c>
      <c r="C475" s="607" t="e">
        <v>#N/A</v>
      </c>
      <c r="D475" s="607">
        <v>27.099999999999987</v>
      </c>
      <c r="E475" s="607" t="e">
        <v>#N/A</v>
      </c>
      <c r="F475" s="607" t="e">
        <v>#N/A</v>
      </c>
      <c r="G475" s="607" t="e">
        <v>#N/A</v>
      </c>
      <c r="H475" s="607" t="e">
        <v>#N/A</v>
      </c>
      <c r="I475" s="607" t="e">
        <v>#N/A</v>
      </c>
      <c r="J475" s="607" t="e">
        <v>#N/A</v>
      </c>
      <c r="K475" s="609" t="e">
        <v>#N/A</v>
      </c>
      <c r="M475" s="429">
        <v>27.099999999999987</v>
      </c>
      <c r="N475" s="303" t="e">
        <v>#N/A</v>
      </c>
      <c r="O475" s="744" t="e">
        <v>#N/A</v>
      </c>
      <c r="Y475" s="602"/>
    </row>
    <row r="476" spans="1:25">
      <c r="A476" s="608">
        <v>42923</v>
      </c>
      <c r="B476" s="607">
        <v>132</v>
      </c>
      <c r="C476" s="607" t="e">
        <v>#N/A</v>
      </c>
      <c r="D476" s="607" t="e">
        <v>#N/A</v>
      </c>
      <c r="E476" s="607">
        <v>26.499999999999972</v>
      </c>
      <c r="F476" s="607" t="e">
        <v>#N/A</v>
      </c>
      <c r="G476" s="607" t="e">
        <v>#N/A</v>
      </c>
      <c r="H476" s="607" t="e">
        <v>#N/A</v>
      </c>
      <c r="I476" s="607" t="e">
        <v>#N/A</v>
      </c>
      <c r="J476" s="607" t="e">
        <v>#N/A</v>
      </c>
      <c r="K476" s="609" t="e">
        <v>#N/A</v>
      </c>
      <c r="M476" s="429" t="e">
        <v>#N/A</v>
      </c>
      <c r="N476" s="303">
        <v>26.499999999999972</v>
      </c>
      <c r="O476" s="744" t="e">
        <v>#N/A</v>
      </c>
      <c r="Y476" s="602"/>
    </row>
    <row r="477" spans="1:25">
      <c r="A477" s="608">
        <v>42935</v>
      </c>
      <c r="B477" s="607">
        <v>16.100000000000001</v>
      </c>
      <c r="C477" s="607" t="e">
        <v>#N/A</v>
      </c>
      <c r="D477" s="607" t="e">
        <v>#N/A</v>
      </c>
      <c r="E477" s="607" t="e">
        <v>#N/A</v>
      </c>
      <c r="F477" s="607">
        <v>15.849999999999994</v>
      </c>
      <c r="G477" s="607" t="e">
        <v>#N/A</v>
      </c>
      <c r="H477" s="607" t="e">
        <v>#N/A</v>
      </c>
      <c r="I477" s="607" t="e">
        <v>#N/A</v>
      </c>
      <c r="J477" s="607" t="e">
        <v>#N/A</v>
      </c>
      <c r="K477" s="609" t="e">
        <v>#N/A</v>
      </c>
      <c r="M477" s="429" t="e">
        <v>#N/A</v>
      </c>
      <c r="N477" s="303">
        <v>15.849999999999994</v>
      </c>
      <c r="O477" s="744" t="e">
        <v>#N/A</v>
      </c>
      <c r="Y477" s="602"/>
    </row>
    <row r="478" spans="1:25">
      <c r="A478" s="608">
        <v>42937</v>
      </c>
      <c r="B478" s="607">
        <v>100</v>
      </c>
      <c r="C478" s="607" t="e">
        <v>#N/A</v>
      </c>
      <c r="D478" s="607" t="e">
        <v>#N/A</v>
      </c>
      <c r="E478" s="607">
        <v>33.129999999999981</v>
      </c>
      <c r="F478" s="607" t="e">
        <v>#N/A</v>
      </c>
      <c r="G478" s="607" t="e">
        <v>#N/A</v>
      </c>
      <c r="H478" s="607" t="e">
        <v>#N/A</v>
      </c>
      <c r="I478" s="607" t="e">
        <v>#N/A</v>
      </c>
      <c r="J478" s="607" t="e">
        <v>#N/A</v>
      </c>
      <c r="K478" s="609" t="e">
        <v>#N/A</v>
      </c>
      <c r="M478" s="429" t="e">
        <v>#N/A</v>
      </c>
      <c r="N478" s="303">
        <v>33.129999999999981</v>
      </c>
      <c r="O478" s="744" t="e">
        <v>#N/A</v>
      </c>
      <c r="Y478" s="602"/>
    </row>
    <row r="479" spans="1:25">
      <c r="A479" s="608">
        <v>42948</v>
      </c>
      <c r="B479" s="607">
        <v>200</v>
      </c>
      <c r="C479" s="607" t="e">
        <v>#N/A</v>
      </c>
      <c r="D479" s="607" t="e">
        <v>#N/A</v>
      </c>
      <c r="E479" s="607" t="e">
        <v>#N/A</v>
      </c>
      <c r="F479" s="607" t="e">
        <v>#N/A</v>
      </c>
      <c r="G479" s="607">
        <v>24.999999999999993</v>
      </c>
      <c r="H479" s="607" t="e">
        <v>#N/A</v>
      </c>
      <c r="I479" s="607" t="e">
        <v>#N/A</v>
      </c>
      <c r="J479" s="607" t="e">
        <v>#N/A</v>
      </c>
      <c r="K479" s="609" t="e">
        <v>#N/A</v>
      </c>
      <c r="M479" s="429" t="e">
        <v>#N/A</v>
      </c>
      <c r="N479" s="303">
        <v>24.999999999999993</v>
      </c>
      <c r="O479" s="744" t="e">
        <v>#N/A</v>
      </c>
      <c r="Y479" s="602"/>
    </row>
    <row r="480" spans="1:25">
      <c r="A480" s="608">
        <v>42958</v>
      </c>
      <c r="B480" s="607">
        <v>102.5</v>
      </c>
      <c r="C480" s="607" t="e">
        <v>#N/A</v>
      </c>
      <c r="D480" s="607" t="e">
        <v>#N/A</v>
      </c>
      <c r="E480" s="607">
        <v>41.041842934614571</v>
      </c>
      <c r="F480" s="607" t="e">
        <v>#N/A</v>
      </c>
      <c r="G480" s="607" t="e">
        <v>#N/A</v>
      </c>
      <c r="H480" s="607" t="e">
        <v>#N/A</v>
      </c>
      <c r="I480" s="607" t="e">
        <v>#N/A</v>
      </c>
      <c r="J480" s="607" t="e">
        <v>#N/A</v>
      </c>
      <c r="K480" s="609" t="e">
        <v>#N/A</v>
      </c>
      <c r="M480" s="429" t="e">
        <v>#N/A</v>
      </c>
      <c r="N480" s="303">
        <v>41.041842934614571</v>
      </c>
      <c r="O480" s="744" t="e">
        <v>#N/A</v>
      </c>
      <c r="Y480" s="602"/>
    </row>
    <row r="481" spans="1:25">
      <c r="A481" s="608">
        <v>42958</v>
      </c>
      <c r="B481" s="607">
        <v>48.8</v>
      </c>
      <c r="C481" s="607" t="e">
        <v>#N/A</v>
      </c>
      <c r="D481" s="607" t="e">
        <v>#N/A</v>
      </c>
      <c r="E481" s="607">
        <v>46.043028708536646</v>
      </c>
      <c r="F481" s="607" t="e">
        <v>#N/A</v>
      </c>
      <c r="G481" s="607" t="e">
        <v>#N/A</v>
      </c>
      <c r="H481" s="607" t="e">
        <v>#N/A</v>
      </c>
      <c r="I481" s="607" t="e">
        <v>#N/A</v>
      </c>
      <c r="J481" s="607" t="e">
        <v>#N/A</v>
      </c>
      <c r="K481" s="609" t="e">
        <v>#N/A</v>
      </c>
      <c r="M481" s="429" t="e">
        <v>#N/A</v>
      </c>
      <c r="N481" s="303">
        <v>46.043028708536646</v>
      </c>
      <c r="O481" s="744" t="e">
        <v>#N/A</v>
      </c>
      <c r="Y481" s="602"/>
    </row>
    <row r="482" spans="1:25">
      <c r="A482" s="608">
        <v>42979</v>
      </c>
      <c r="B482" s="607">
        <v>242</v>
      </c>
      <c r="C482" s="607" t="e">
        <v>#N/A</v>
      </c>
      <c r="D482" s="607" t="e">
        <v>#N/A</v>
      </c>
      <c r="E482" s="607" t="e">
        <v>#N/A</v>
      </c>
      <c r="F482" s="607" t="e">
        <v>#N/A</v>
      </c>
      <c r="G482" s="607" t="e">
        <v>#N/A</v>
      </c>
      <c r="H482" s="607" t="e">
        <v>#N/A</v>
      </c>
      <c r="I482" s="607" t="e">
        <v>#N/A</v>
      </c>
      <c r="J482" s="607" t="e">
        <v>#N/A</v>
      </c>
      <c r="K482" s="609">
        <v>21.949999999999985</v>
      </c>
      <c r="M482" s="429" t="e">
        <v>#N/A</v>
      </c>
      <c r="N482" s="303" t="e">
        <v>#N/A</v>
      </c>
      <c r="O482" s="744">
        <v>21.949999999999985</v>
      </c>
      <c r="Y482" s="602"/>
    </row>
    <row r="483" spans="1:25">
      <c r="A483" s="608">
        <v>43004</v>
      </c>
      <c r="B483" s="607">
        <v>30</v>
      </c>
      <c r="C483" s="607" t="e">
        <v>#N/A</v>
      </c>
      <c r="D483" s="607">
        <v>27.067791176359819</v>
      </c>
      <c r="E483" s="607" t="e">
        <v>#N/A</v>
      </c>
      <c r="F483" s="607" t="e">
        <v>#N/A</v>
      </c>
      <c r="G483" s="607" t="e">
        <v>#N/A</v>
      </c>
      <c r="H483" s="607" t="e">
        <v>#N/A</v>
      </c>
      <c r="I483" s="607" t="e">
        <v>#N/A</v>
      </c>
      <c r="J483" s="607" t="e">
        <v>#N/A</v>
      </c>
      <c r="K483" s="609" t="e">
        <v>#N/A</v>
      </c>
      <c r="M483" s="429">
        <v>27.067791176359819</v>
      </c>
      <c r="N483" s="303" t="e">
        <v>#N/A</v>
      </c>
      <c r="O483" s="744" t="e">
        <v>#N/A</v>
      </c>
      <c r="Y483" s="602"/>
    </row>
    <row r="484" spans="1:25">
      <c r="A484" s="608">
        <v>43009</v>
      </c>
      <c r="B484" s="607">
        <v>98</v>
      </c>
      <c r="C484" s="607" t="e">
        <v>#N/A</v>
      </c>
      <c r="D484" s="607" t="e">
        <v>#N/A</v>
      </c>
      <c r="E484" s="607">
        <v>25.499999999999989</v>
      </c>
      <c r="F484" s="607" t="e">
        <v>#N/A</v>
      </c>
      <c r="G484" s="607" t="e">
        <v>#N/A</v>
      </c>
      <c r="H484" s="607" t="e">
        <v>#N/A</v>
      </c>
      <c r="I484" s="607" t="e">
        <v>#N/A</v>
      </c>
      <c r="J484" s="607" t="e">
        <v>#N/A</v>
      </c>
      <c r="K484" s="609" t="e">
        <v>#N/A</v>
      </c>
      <c r="M484" s="429" t="e">
        <v>#N/A</v>
      </c>
      <c r="N484" s="303">
        <v>25.499999999999989</v>
      </c>
      <c r="O484" s="744" t="e">
        <v>#N/A</v>
      </c>
      <c r="Y484" s="602"/>
    </row>
    <row r="485" spans="1:25">
      <c r="A485" s="608">
        <v>43010</v>
      </c>
      <c r="B485" s="607">
        <v>29.875</v>
      </c>
      <c r="C485" s="607" t="e">
        <v>#N/A</v>
      </c>
      <c r="D485" s="607" t="e">
        <v>#N/A</v>
      </c>
      <c r="E485" s="607" t="e">
        <v>#N/A</v>
      </c>
      <c r="F485" s="607">
        <v>20.595368207426421</v>
      </c>
      <c r="G485" s="607" t="e">
        <v>#N/A</v>
      </c>
      <c r="H485" s="607" t="e">
        <v>#N/A</v>
      </c>
      <c r="I485" s="607" t="e">
        <v>#N/A</v>
      </c>
      <c r="J485" s="607" t="e">
        <v>#N/A</v>
      </c>
      <c r="K485" s="609" t="e">
        <v>#N/A</v>
      </c>
      <c r="M485" s="429" t="e">
        <v>#N/A</v>
      </c>
      <c r="N485" s="303">
        <v>20.595368207426421</v>
      </c>
      <c r="O485" s="744" t="e">
        <v>#N/A</v>
      </c>
      <c r="Y485" s="602"/>
    </row>
    <row r="486" spans="1:25">
      <c r="A486" s="608">
        <v>43020</v>
      </c>
      <c r="B486" s="607">
        <v>243.8</v>
      </c>
      <c r="C486" s="607" t="e">
        <v>#N/A</v>
      </c>
      <c r="D486" s="607" t="e">
        <v>#N/A</v>
      </c>
      <c r="E486" s="607" t="e">
        <v>#N/A</v>
      </c>
      <c r="F486" s="607">
        <v>14.349999999999993</v>
      </c>
      <c r="G486" s="607" t="e">
        <v>#N/A</v>
      </c>
      <c r="H486" s="607" t="e">
        <v>#N/A</v>
      </c>
      <c r="I486" s="607" t="e">
        <v>#N/A</v>
      </c>
      <c r="J486" s="607" t="e">
        <v>#N/A</v>
      </c>
      <c r="K486" s="609" t="e">
        <v>#N/A</v>
      </c>
      <c r="M486" s="429" t="e">
        <v>#N/A</v>
      </c>
      <c r="N486" s="303">
        <v>14.349999999999993</v>
      </c>
      <c r="O486" s="744" t="e">
        <v>#N/A</v>
      </c>
      <c r="Y486" s="602"/>
    </row>
    <row r="487" spans="1:25">
      <c r="A487" s="608">
        <v>43024</v>
      </c>
      <c r="B487" s="607">
        <v>103.5</v>
      </c>
      <c r="C487" s="607" t="e">
        <v>#N/A</v>
      </c>
      <c r="D487" s="607" t="e">
        <v>#N/A</v>
      </c>
      <c r="E487" s="607">
        <v>25.285442833023865</v>
      </c>
      <c r="F487" s="607" t="e">
        <v>#N/A</v>
      </c>
      <c r="G487" s="607" t="e">
        <v>#N/A</v>
      </c>
      <c r="H487" s="607" t="e">
        <v>#N/A</v>
      </c>
      <c r="I487" s="607" t="e">
        <v>#N/A</v>
      </c>
      <c r="J487" s="607" t="e">
        <v>#N/A</v>
      </c>
      <c r="K487" s="609" t="e">
        <v>#N/A</v>
      </c>
      <c r="M487" s="429" t="e">
        <v>#N/A</v>
      </c>
      <c r="N487" s="303">
        <v>25.285442833023865</v>
      </c>
      <c r="O487" s="744" t="e">
        <v>#N/A</v>
      </c>
      <c r="Y487" s="602"/>
    </row>
    <row r="488" spans="1:25">
      <c r="A488" s="608">
        <v>43054</v>
      </c>
      <c r="B488" s="607">
        <v>211.66</v>
      </c>
      <c r="C488" s="607" t="e">
        <v>#N/A</v>
      </c>
      <c r="D488" s="607" t="e">
        <v>#N/A</v>
      </c>
      <c r="E488" s="607">
        <v>21.78</v>
      </c>
      <c r="F488" s="607" t="e">
        <v>#N/A</v>
      </c>
      <c r="G488" s="607" t="e">
        <v>#N/A</v>
      </c>
      <c r="H488" s="607" t="e">
        <v>#N/A</v>
      </c>
      <c r="I488" s="607" t="e">
        <v>#N/A</v>
      </c>
      <c r="J488" s="607" t="e">
        <v>#N/A</v>
      </c>
      <c r="K488" s="609" t="e">
        <v>#N/A</v>
      </c>
      <c r="M488" s="429" t="e">
        <v>#N/A</v>
      </c>
      <c r="N488" s="303">
        <v>21.78</v>
      </c>
      <c r="O488" s="744" t="e">
        <v>#N/A</v>
      </c>
      <c r="Y488" s="602"/>
    </row>
    <row r="489" spans="1:25">
      <c r="A489" s="608">
        <v>43056</v>
      </c>
      <c r="B489" s="607">
        <v>200</v>
      </c>
      <c r="C489" s="607" t="e">
        <v>#N/A</v>
      </c>
      <c r="D489" s="607" t="e">
        <v>#N/A</v>
      </c>
      <c r="E489" s="607" t="e">
        <v>#N/A</v>
      </c>
      <c r="F489" s="607">
        <v>14.749999999999993</v>
      </c>
      <c r="G489" s="607" t="e">
        <v>#N/A</v>
      </c>
      <c r="H489" s="607" t="e">
        <v>#N/A</v>
      </c>
      <c r="I489" s="607" t="e">
        <v>#N/A</v>
      </c>
      <c r="J489" s="607" t="e">
        <v>#N/A</v>
      </c>
      <c r="K489" s="609" t="e">
        <v>#N/A</v>
      </c>
      <c r="M489" s="429" t="e">
        <v>#N/A</v>
      </c>
      <c r="N489" s="303">
        <v>14.749999999999993</v>
      </c>
      <c r="O489" s="744" t="e">
        <v>#N/A</v>
      </c>
      <c r="Y489" s="602"/>
    </row>
    <row r="490" spans="1:25">
      <c r="A490" s="608">
        <v>43056</v>
      </c>
      <c r="B490" s="607">
        <v>100</v>
      </c>
      <c r="C490" s="607" t="e">
        <v>#N/A</v>
      </c>
      <c r="D490" s="607" t="e">
        <v>#N/A</v>
      </c>
      <c r="E490" s="607" t="e">
        <v>#N/A</v>
      </c>
      <c r="F490" s="607">
        <v>11.999999999999993</v>
      </c>
      <c r="G490" s="607" t="e">
        <v>#N/A</v>
      </c>
      <c r="H490" s="607" t="e">
        <v>#N/A</v>
      </c>
      <c r="I490" s="607" t="e">
        <v>#N/A</v>
      </c>
      <c r="J490" s="607" t="e">
        <v>#N/A</v>
      </c>
      <c r="K490" s="609" t="e">
        <v>#N/A</v>
      </c>
      <c r="M490" s="429" t="e">
        <v>#N/A</v>
      </c>
      <c r="N490" s="303">
        <v>11.999999999999993</v>
      </c>
      <c r="O490" s="744" t="e">
        <v>#N/A</v>
      </c>
      <c r="Y490" s="602"/>
    </row>
    <row r="491" spans="1:25">
      <c r="A491" s="608">
        <v>43056</v>
      </c>
      <c r="B491" s="607">
        <v>83</v>
      </c>
      <c r="C491" s="607" t="e">
        <v>#N/A</v>
      </c>
      <c r="D491" s="607" t="e">
        <v>#N/A</v>
      </c>
      <c r="E491" s="607" t="e">
        <v>#N/A</v>
      </c>
      <c r="F491" s="607">
        <v>13.45</v>
      </c>
      <c r="G491" s="607" t="e">
        <v>#N/A</v>
      </c>
      <c r="H491" s="607" t="e">
        <v>#N/A</v>
      </c>
      <c r="I491" s="607" t="e">
        <v>#N/A</v>
      </c>
      <c r="J491" s="607" t="e">
        <v>#N/A</v>
      </c>
      <c r="K491" s="609" t="e">
        <v>#N/A</v>
      </c>
      <c r="M491" s="429" t="e">
        <v>#N/A</v>
      </c>
      <c r="N491" s="303">
        <v>13.45</v>
      </c>
      <c r="O491" s="744" t="e">
        <v>#N/A</v>
      </c>
      <c r="Y491" s="602"/>
    </row>
    <row r="492" spans="1:25">
      <c r="A492" s="608">
        <v>43089</v>
      </c>
      <c r="B492" s="607">
        <v>166</v>
      </c>
      <c r="C492" s="607" t="e">
        <v>#N/A</v>
      </c>
      <c r="D492" s="607">
        <v>27.919999999999984</v>
      </c>
      <c r="E492" s="607" t="e">
        <v>#N/A</v>
      </c>
      <c r="F492" s="607" t="e">
        <v>#N/A</v>
      </c>
      <c r="G492" s="607" t="e">
        <v>#N/A</v>
      </c>
      <c r="H492" s="607" t="e">
        <v>#N/A</v>
      </c>
      <c r="I492" s="607" t="e">
        <v>#N/A</v>
      </c>
      <c r="J492" s="607" t="e">
        <v>#N/A</v>
      </c>
      <c r="K492" s="609" t="e">
        <v>#N/A</v>
      </c>
      <c r="M492" s="429">
        <v>27.919999999999984</v>
      </c>
      <c r="N492" s="303" t="e">
        <v>#N/A</v>
      </c>
      <c r="O492" s="744" t="e">
        <v>#N/A</v>
      </c>
      <c r="Y492" s="602"/>
    </row>
    <row r="493" spans="1:25">
      <c r="A493" s="608">
        <v>43090</v>
      </c>
      <c r="B493" s="607">
        <v>50</v>
      </c>
      <c r="C493" s="607" t="e">
        <v>#N/A</v>
      </c>
      <c r="D493" s="607">
        <v>28.119999999999994</v>
      </c>
      <c r="E493" s="607" t="e">
        <v>#N/A</v>
      </c>
      <c r="F493" s="607" t="e">
        <v>#N/A</v>
      </c>
      <c r="G493" s="607" t="e">
        <v>#N/A</v>
      </c>
      <c r="H493" s="607" t="e">
        <v>#N/A</v>
      </c>
      <c r="I493" s="607" t="e">
        <v>#N/A</v>
      </c>
      <c r="J493" s="607" t="e">
        <v>#N/A</v>
      </c>
      <c r="K493" s="609" t="e">
        <v>#N/A</v>
      </c>
      <c r="M493" s="429">
        <v>28.119999999999994</v>
      </c>
      <c r="N493" s="303" t="e">
        <v>#N/A</v>
      </c>
      <c r="O493" s="744" t="e">
        <v>#N/A</v>
      </c>
      <c r="Y493" s="602"/>
    </row>
    <row r="494" spans="1:25">
      <c r="A494" s="608">
        <v>43110</v>
      </c>
      <c r="B494" s="607">
        <v>97</v>
      </c>
      <c r="C494" s="607" t="e">
        <v>#N/A</v>
      </c>
      <c r="D494" s="607" t="e">
        <v>#N/A</v>
      </c>
      <c r="E494" s="607" t="e">
        <v>#N/A</v>
      </c>
      <c r="F494" s="607">
        <v>13.449999999999989</v>
      </c>
      <c r="G494" s="607" t="e">
        <v>#N/A</v>
      </c>
      <c r="H494" s="607" t="e">
        <v>#N/A</v>
      </c>
      <c r="I494" s="607" t="e">
        <v>#N/A</v>
      </c>
      <c r="J494" s="607" t="e">
        <v>#N/A</v>
      </c>
      <c r="K494" s="609" t="e">
        <v>#N/A</v>
      </c>
      <c r="M494" s="429" t="e">
        <v>#N/A</v>
      </c>
      <c r="N494" s="303">
        <v>13.449999999999989</v>
      </c>
      <c r="O494" s="744" t="e">
        <v>#N/A</v>
      </c>
      <c r="Y494" s="602"/>
    </row>
    <row r="495" spans="1:25">
      <c r="A495" s="608">
        <v>43122</v>
      </c>
      <c r="B495" s="607">
        <v>226.56</v>
      </c>
      <c r="C495" s="607" t="e">
        <v>#N/A</v>
      </c>
      <c r="D495" s="607">
        <v>17.29999999999999</v>
      </c>
      <c r="E495" s="607" t="e">
        <v>#N/A</v>
      </c>
      <c r="F495" s="607" t="e">
        <v>#N/A</v>
      </c>
      <c r="G495" s="607" t="e">
        <v>#N/A</v>
      </c>
      <c r="H495" s="607" t="e">
        <v>#N/A</v>
      </c>
      <c r="I495" s="607" t="e">
        <v>#N/A</v>
      </c>
      <c r="J495" s="607" t="e">
        <v>#N/A</v>
      </c>
      <c r="K495" s="609" t="e">
        <v>#N/A</v>
      </c>
      <c r="M495" s="429">
        <v>17.29999999999999</v>
      </c>
      <c r="N495" s="303" t="e">
        <v>#N/A</v>
      </c>
      <c r="O495" s="744" t="e">
        <v>#N/A</v>
      </c>
      <c r="Y495" s="602"/>
    </row>
    <row r="496" spans="1:25">
      <c r="A496" s="608">
        <v>43122</v>
      </c>
      <c r="B496" s="607">
        <v>216.6</v>
      </c>
      <c r="C496" s="607" t="e">
        <v>#N/A</v>
      </c>
      <c r="D496" s="607" t="e">
        <v>#N/A</v>
      </c>
      <c r="E496" s="607" t="e">
        <v>#N/A</v>
      </c>
      <c r="F496" s="607">
        <v>28.318027054854927</v>
      </c>
      <c r="G496" s="607" t="e">
        <v>#N/A</v>
      </c>
      <c r="H496" s="607" t="e">
        <v>#N/A</v>
      </c>
      <c r="I496" s="607" t="e">
        <v>#N/A</v>
      </c>
      <c r="J496" s="607" t="e">
        <v>#N/A</v>
      </c>
      <c r="K496" s="609" t="e">
        <v>#N/A</v>
      </c>
      <c r="M496" s="429" t="e">
        <v>#N/A</v>
      </c>
      <c r="N496" s="303">
        <v>28.318027054854927</v>
      </c>
      <c r="O496" s="744" t="e">
        <v>#N/A</v>
      </c>
      <c r="Y496" s="602"/>
    </row>
    <row r="497" spans="1:25">
      <c r="A497" s="608">
        <v>43172</v>
      </c>
      <c r="B497" s="607">
        <v>79.900000000000006</v>
      </c>
      <c r="C497" s="607" t="e">
        <v>#N/A</v>
      </c>
      <c r="D497" s="607">
        <v>23.247599999999991</v>
      </c>
      <c r="E497" s="607" t="e">
        <v>#N/A</v>
      </c>
      <c r="F497" s="607" t="e">
        <v>#N/A</v>
      </c>
      <c r="G497" s="607" t="e">
        <v>#N/A</v>
      </c>
      <c r="H497" s="607" t="e">
        <v>#N/A</v>
      </c>
      <c r="I497" s="607" t="e">
        <v>#N/A</v>
      </c>
      <c r="J497" s="607" t="e">
        <v>#N/A</v>
      </c>
      <c r="K497" s="609" t="e">
        <v>#N/A</v>
      </c>
      <c r="M497" s="429">
        <v>23.247599999999991</v>
      </c>
      <c r="N497" s="303" t="e">
        <v>#N/A</v>
      </c>
      <c r="O497" s="744" t="e">
        <v>#N/A</v>
      </c>
      <c r="Y497" s="602"/>
    </row>
    <row r="498" spans="1:25">
      <c r="A498" s="608">
        <v>43210</v>
      </c>
      <c r="B498" s="607">
        <v>301.02</v>
      </c>
      <c r="C498" s="607" t="e">
        <v>#N/A</v>
      </c>
      <c r="D498" s="607" t="e">
        <v>#N/A</v>
      </c>
      <c r="E498" s="607" t="e">
        <v>#N/A</v>
      </c>
      <c r="F498" s="607">
        <v>14.209999999999997</v>
      </c>
      <c r="G498" s="607" t="e">
        <v>#N/A</v>
      </c>
      <c r="H498" s="607" t="e">
        <v>#N/A</v>
      </c>
      <c r="I498" s="607" t="e">
        <v>#N/A</v>
      </c>
      <c r="J498" s="607" t="e">
        <v>#N/A</v>
      </c>
      <c r="K498" s="609" t="e">
        <v>#N/A</v>
      </c>
      <c r="M498" s="429" t="e">
        <v>#N/A</v>
      </c>
      <c r="N498" s="303">
        <v>14.209999999999997</v>
      </c>
      <c r="O498" s="744" t="e">
        <v>#N/A</v>
      </c>
      <c r="Y498" s="602"/>
    </row>
    <row r="499" spans="1:25">
      <c r="A499" s="608">
        <v>43303</v>
      </c>
      <c r="B499" s="607">
        <v>80.64</v>
      </c>
      <c r="C499" s="607" t="e">
        <v>#N/A</v>
      </c>
      <c r="D499" s="607" t="e">
        <v>#N/A</v>
      </c>
      <c r="E499" s="607" t="e">
        <v>#N/A</v>
      </c>
      <c r="F499" s="607" t="e">
        <v>#N/A</v>
      </c>
      <c r="G499" s="607" t="e">
        <v>#N/A</v>
      </c>
      <c r="H499" s="607">
        <v>30.622007312377733</v>
      </c>
      <c r="I499" s="607" t="e">
        <v>#N/A</v>
      </c>
      <c r="J499" s="607" t="e">
        <v>#N/A</v>
      </c>
      <c r="K499" s="609" t="e">
        <v>#N/A</v>
      </c>
      <c r="M499" s="429" t="e">
        <v>#N/A</v>
      </c>
      <c r="N499" s="303" t="e">
        <v>#N/A</v>
      </c>
      <c r="O499" s="744">
        <v>30.622007312377733</v>
      </c>
      <c r="Y499" s="602"/>
    </row>
    <row r="500" spans="1:25">
      <c r="A500" s="608">
        <v>43303</v>
      </c>
      <c r="B500" s="607">
        <v>45.36</v>
      </c>
      <c r="C500" s="607" t="e">
        <v>#N/A</v>
      </c>
      <c r="D500" s="607" t="e">
        <v>#N/A</v>
      </c>
      <c r="E500" s="607" t="e">
        <v>#N/A</v>
      </c>
      <c r="F500" s="607" t="e">
        <v>#N/A</v>
      </c>
      <c r="G500" s="607" t="e">
        <v>#N/A</v>
      </c>
      <c r="H500" s="607">
        <v>30.399999999999991</v>
      </c>
      <c r="I500" s="607" t="e">
        <v>#N/A</v>
      </c>
      <c r="J500" s="607" t="e">
        <v>#N/A</v>
      </c>
      <c r="K500" s="609" t="e">
        <v>#N/A</v>
      </c>
      <c r="M500" s="429" t="e">
        <v>#N/A</v>
      </c>
      <c r="N500" s="303" t="e">
        <v>#N/A</v>
      </c>
      <c r="O500" s="744">
        <v>30.399999999999991</v>
      </c>
      <c r="Y500" s="602"/>
    </row>
    <row r="501" spans="1:25">
      <c r="A501" s="608">
        <v>43332</v>
      </c>
      <c r="B501" s="607">
        <v>250.4</v>
      </c>
      <c r="C501" s="607" t="e">
        <v>#N/A</v>
      </c>
      <c r="D501" s="607" t="e">
        <v>#N/A</v>
      </c>
      <c r="E501" s="607">
        <v>19.509999999999984</v>
      </c>
      <c r="F501" s="607" t="e">
        <v>#N/A</v>
      </c>
      <c r="G501" s="607" t="e">
        <v>#N/A</v>
      </c>
      <c r="H501" s="607" t="e">
        <v>#N/A</v>
      </c>
      <c r="I501" s="607" t="e">
        <v>#N/A</v>
      </c>
      <c r="J501" s="607" t="e">
        <v>#N/A</v>
      </c>
      <c r="K501" s="609" t="e">
        <v>#N/A</v>
      </c>
      <c r="M501" s="429" t="e">
        <v>#N/A</v>
      </c>
      <c r="N501" s="303">
        <v>19.509999999999984</v>
      </c>
      <c r="O501" s="744" t="e">
        <v>#N/A</v>
      </c>
      <c r="Y501" s="602"/>
    </row>
    <row r="502" spans="1:25">
      <c r="A502" s="608">
        <v>43343</v>
      </c>
      <c r="B502" s="607">
        <v>97.2</v>
      </c>
      <c r="C502" s="607">
        <v>43.879999999999974</v>
      </c>
      <c r="D502" s="607" t="e">
        <v>#N/A</v>
      </c>
      <c r="E502" s="607" t="e">
        <v>#N/A</v>
      </c>
      <c r="F502" s="607" t="e">
        <v>#N/A</v>
      </c>
      <c r="G502" s="607" t="e">
        <v>#N/A</v>
      </c>
      <c r="H502" s="607" t="e">
        <v>#N/A</v>
      </c>
      <c r="I502" s="607" t="e">
        <v>#N/A</v>
      </c>
      <c r="J502" s="607" t="e">
        <v>#N/A</v>
      </c>
      <c r="K502" s="609" t="e">
        <v>#N/A</v>
      </c>
      <c r="M502" s="429">
        <v>43.879999999999974</v>
      </c>
      <c r="N502" s="303" t="e">
        <v>#N/A</v>
      </c>
      <c r="O502" s="744" t="e">
        <v>#N/A</v>
      </c>
      <c r="Y502" s="602"/>
    </row>
    <row r="503" spans="1:25">
      <c r="A503" s="608">
        <v>43378</v>
      </c>
      <c r="B503" s="607">
        <v>21.6</v>
      </c>
      <c r="C503" s="607">
        <v>45.399999999999956</v>
      </c>
      <c r="D503" s="607" t="e">
        <v>#N/A</v>
      </c>
      <c r="E503" s="607" t="e">
        <v>#N/A</v>
      </c>
      <c r="F503" s="607" t="e">
        <v>#N/A</v>
      </c>
      <c r="G503" s="607" t="e">
        <v>#N/A</v>
      </c>
      <c r="H503" s="607" t="e">
        <v>#N/A</v>
      </c>
      <c r="I503" s="607" t="e">
        <v>#N/A</v>
      </c>
      <c r="J503" s="607" t="e">
        <v>#N/A</v>
      </c>
      <c r="K503" s="609" t="e">
        <v>#N/A</v>
      </c>
      <c r="M503" s="429">
        <v>45.399999999999956</v>
      </c>
      <c r="N503" s="303" t="e">
        <v>#N/A</v>
      </c>
      <c r="O503" s="744" t="e">
        <v>#N/A</v>
      </c>
      <c r="Y503" s="602"/>
    </row>
    <row r="504" spans="1:25">
      <c r="A504" s="608">
        <v>43392</v>
      </c>
      <c r="B504" s="607">
        <v>199.4</v>
      </c>
      <c r="C504" s="607" t="e">
        <v>#N/A</v>
      </c>
      <c r="D504" s="607">
        <v>15.499999999999998</v>
      </c>
      <c r="E504" s="607" t="e">
        <v>#N/A</v>
      </c>
      <c r="F504" s="607" t="e">
        <v>#N/A</v>
      </c>
      <c r="G504" s="607" t="e">
        <v>#N/A</v>
      </c>
      <c r="H504" s="607" t="e">
        <v>#N/A</v>
      </c>
      <c r="I504" s="607" t="e">
        <v>#N/A</v>
      </c>
      <c r="J504" s="607" t="e">
        <v>#N/A</v>
      </c>
      <c r="K504" s="609" t="e">
        <v>#N/A</v>
      </c>
      <c r="M504" s="429">
        <v>15.499999999999998</v>
      </c>
      <c r="N504" s="303" t="e">
        <v>#N/A</v>
      </c>
      <c r="O504" s="744" t="e">
        <v>#N/A</v>
      </c>
      <c r="Y504" s="602"/>
    </row>
    <row r="505" spans="1:25">
      <c r="A505" s="608">
        <v>43395</v>
      </c>
      <c r="B505" s="607">
        <v>299.36</v>
      </c>
      <c r="C505" s="607" t="e">
        <v>#N/A</v>
      </c>
      <c r="D505" s="607">
        <v>10.682526989743549</v>
      </c>
      <c r="E505" s="607" t="e">
        <v>#N/A</v>
      </c>
      <c r="F505" s="607" t="e">
        <v>#N/A</v>
      </c>
      <c r="G505" s="607" t="e">
        <v>#N/A</v>
      </c>
      <c r="H505" s="607" t="e">
        <v>#N/A</v>
      </c>
      <c r="I505" s="607" t="e">
        <v>#N/A</v>
      </c>
      <c r="J505" s="607" t="e">
        <v>#N/A</v>
      </c>
      <c r="K505" s="609" t="e">
        <v>#N/A</v>
      </c>
      <c r="M505" s="429">
        <v>10.682526989743549</v>
      </c>
      <c r="N505" s="303" t="e">
        <v>#N/A</v>
      </c>
      <c r="O505" s="744" t="e">
        <v>#N/A</v>
      </c>
      <c r="Y505" s="602"/>
    </row>
    <row r="506" spans="1:25">
      <c r="A506" s="608">
        <v>43402</v>
      </c>
      <c r="B506" s="607">
        <v>153.6</v>
      </c>
      <c r="C506" s="607" t="e">
        <v>#N/A</v>
      </c>
      <c r="D506" s="607" t="e">
        <v>#N/A</v>
      </c>
      <c r="E506" s="607" t="e">
        <v>#N/A</v>
      </c>
      <c r="F506" s="607">
        <v>15.629999999999999</v>
      </c>
      <c r="G506" s="607" t="e">
        <v>#N/A</v>
      </c>
      <c r="H506" s="607" t="e">
        <v>#N/A</v>
      </c>
      <c r="I506" s="607" t="e">
        <v>#N/A</v>
      </c>
      <c r="J506" s="607" t="e">
        <v>#N/A</v>
      </c>
      <c r="K506" s="609" t="e">
        <v>#N/A</v>
      </c>
      <c r="M506" s="429" t="e">
        <v>#N/A</v>
      </c>
      <c r="N506" s="303">
        <v>15.629999999999999</v>
      </c>
      <c r="O506" s="744" t="e">
        <v>#N/A</v>
      </c>
      <c r="Y506" s="602"/>
    </row>
    <row r="507" spans="1:25">
      <c r="A507" s="608">
        <v>43423</v>
      </c>
      <c r="B507" s="607">
        <v>161</v>
      </c>
      <c r="C507" s="607" t="e">
        <v>#N/A</v>
      </c>
      <c r="D507" s="607" t="e">
        <v>#N/A</v>
      </c>
      <c r="E507" s="607" t="e">
        <v>#N/A</v>
      </c>
      <c r="F507" s="607">
        <v>14.100000000000001</v>
      </c>
      <c r="G507" s="607" t="e">
        <v>#N/A</v>
      </c>
      <c r="H507" s="607" t="e">
        <v>#N/A</v>
      </c>
      <c r="I507" s="607" t="e">
        <v>#N/A</v>
      </c>
      <c r="J507" s="607" t="e">
        <v>#N/A</v>
      </c>
      <c r="K507" s="609" t="e">
        <v>#N/A</v>
      </c>
      <c r="M507" s="429" t="e">
        <v>#N/A</v>
      </c>
      <c r="N507" s="303">
        <v>14.100000000000001</v>
      </c>
      <c r="O507" s="744" t="e">
        <v>#N/A</v>
      </c>
      <c r="Y507" s="602"/>
    </row>
    <row r="508" spans="1:25">
      <c r="A508" s="608">
        <v>43425</v>
      </c>
      <c r="B508" s="607">
        <v>250</v>
      </c>
      <c r="C508" s="607" t="e">
        <v>#N/A</v>
      </c>
      <c r="D508" s="607" t="e">
        <v>#N/A</v>
      </c>
      <c r="E508" s="607" t="e">
        <v>#N/A</v>
      </c>
      <c r="F508" s="607">
        <v>11.969999999999995</v>
      </c>
      <c r="G508" s="607" t="e">
        <v>#N/A</v>
      </c>
      <c r="H508" s="607" t="e">
        <v>#N/A</v>
      </c>
      <c r="I508" s="607" t="e">
        <v>#N/A</v>
      </c>
      <c r="J508" s="607" t="e">
        <v>#N/A</v>
      </c>
      <c r="K508" s="609" t="e">
        <v>#N/A</v>
      </c>
      <c r="M508" s="429" t="e">
        <v>#N/A</v>
      </c>
      <c r="N508" s="303">
        <v>11.969999999999995</v>
      </c>
      <c r="O508" s="744" t="e">
        <v>#N/A</v>
      </c>
      <c r="Y508" s="602"/>
    </row>
    <row r="509" spans="1:25">
      <c r="A509" s="608">
        <v>43439</v>
      </c>
      <c r="B509" s="607">
        <v>171</v>
      </c>
      <c r="C509" s="607" t="e">
        <v>#N/A</v>
      </c>
      <c r="D509" s="607">
        <v>17.999999999999993</v>
      </c>
      <c r="E509" s="607" t="e">
        <v>#N/A</v>
      </c>
      <c r="F509" s="607" t="e">
        <v>#N/A</v>
      </c>
      <c r="G509" s="607" t="e">
        <v>#N/A</v>
      </c>
      <c r="H509" s="607" t="e">
        <v>#N/A</v>
      </c>
      <c r="I509" s="607" t="e">
        <v>#N/A</v>
      </c>
      <c r="J509" s="607" t="e">
        <v>#N/A</v>
      </c>
      <c r="K509" s="609" t="e">
        <v>#N/A</v>
      </c>
      <c r="M509" s="429">
        <v>17.999999999999993</v>
      </c>
      <c r="N509" s="303" t="e">
        <v>#N/A</v>
      </c>
      <c r="O509" s="744" t="e">
        <v>#N/A</v>
      </c>
      <c r="Y509" s="602"/>
    </row>
    <row r="510" spans="1:25">
      <c r="A510" s="608">
        <v>43465</v>
      </c>
      <c r="B510" s="607">
        <v>21.6</v>
      </c>
      <c r="C510" s="607" t="e">
        <v>#N/A</v>
      </c>
      <c r="D510" s="607" t="e">
        <v>#N/A</v>
      </c>
      <c r="E510" s="607" t="e">
        <v>#N/A</v>
      </c>
      <c r="F510" s="607" t="e">
        <v>#N/A</v>
      </c>
      <c r="G510" s="607" t="e">
        <v>#N/A</v>
      </c>
      <c r="H510" s="607" t="e">
        <v>#N/A</v>
      </c>
      <c r="I510" s="607" t="e">
        <v>#N/A</v>
      </c>
      <c r="J510" s="607">
        <v>44.354861885325441</v>
      </c>
      <c r="K510" s="609" t="e">
        <v>#N/A</v>
      </c>
      <c r="M510" s="429" t="e">
        <v>#N/A</v>
      </c>
      <c r="N510" s="303" t="e">
        <v>#N/A</v>
      </c>
      <c r="O510" s="744">
        <v>44.354861885325441</v>
      </c>
      <c r="Y510" s="602"/>
    </row>
    <row r="511" spans="1:25">
      <c r="A511" s="608">
        <v>43466</v>
      </c>
      <c r="B511" s="607">
        <v>46.5</v>
      </c>
      <c r="C511" s="607">
        <v>36.500000000000007</v>
      </c>
      <c r="D511" s="607" t="e">
        <v>#N/A</v>
      </c>
      <c r="E511" s="607" t="e">
        <v>#N/A</v>
      </c>
      <c r="F511" s="607" t="e">
        <v>#N/A</v>
      </c>
      <c r="G511" s="607" t="e">
        <v>#N/A</v>
      </c>
      <c r="H511" s="607" t="e">
        <v>#N/A</v>
      </c>
      <c r="I511" s="607" t="e">
        <v>#N/A</v>
      </c>
      <c r="J511" s="607" t="e">
        <v>#N/A</v>
      </c>
      <c r="K511" s="609" t="e">
        <v>#N/A</v>
      </c>
      <c r="M511" s="429">
        <v>36.500000000000007</v>
      </c>
      <c r="N511" s="303" t="e">
        <v>#N/A</v>
      </c>
      <c r="O511" s="744" t="e">
        <v>#N/A</v>
      </c>
      <c r="Y511" s="602"/>
    </row>
    <row r="512" spans="1:25">
      <c r="A512" s="608">
        <v>43468</v>
      </c>
      <c r="B512" s="607">
        <v>398.6</v>
      </c>
      <c r="C512" s="607" t="e">
        <v>#N/A</v>
      </c>
      <c r="D512" s="607" t="e">
        <v>#N/A</v>
      </c>
      <c r="E512" s="607">
        <v>31.86999999999999</v>
      </c>
      <c r="F512" s="607" t="e">
        <v>#N/A</v>
      </c>
      <c r="G512" s="607" t="e">
        <v>#N/A</v>
      </c>
      <c r="H512" s="607" t="e">
        <v>#N/A</v>
      </c>
      <c r="I512" s="607" t="e">
        <v>#N/A</v>
      </c>
      <c r="J512" s="607" t="e">
        <v>#N/A</v>
      </c>
      <c r="K512" s="609" t="e">
        <v>#N/A</v>
      </c>
      <c r="M512" s="429" t="e">
        <v>#N/A</v>
      </c>
      <c r="N512" s="303">
        <v>31.86999999999999</v>
      </c>
      <c r="O512" s="744" t="e">
        <v>#N/A</v>
      </c>
      <c r="Y512" s="602"/>
    </row>
    <row r="513" spans="1:25">
      <c r="A513" s="608">
        <v>43473</v>
      </c>
      <c r="B513" s="607">
        <v>236.5</v>
      </c>
      <c r="C513" s="607" t="e">
        <v>#N/A</v>
      </c>
      <c r="D513" s="607" t="e">
        <v>#N/A</v>
      </c>
      <c r="E513" s="607" t="e">
        <v>#N/A</v>
      </c>
      <c r="F513" s="607" t="e">
        <v>#N/A</v>
      </c>
      <c r="G513" s="607" t="e">
        <v>#N/A</v>
      </c>
      <c r="H513" s="607" t="e">
        <v>#N/A</v>
      </c>
      <c r="I513" s="607" t="e">
        <v>#N/A</v>
      </c>
      <c r="J513" s="607" t="e">
        <v>#N/A</v>
      </c>
      <c r="K513" s="609">
        <v>22.199999999999978</v>
      </c>
      <c r="M513" s="429" t="e">
        <v>#N/A</v>
      </c>
      <c r="N513" s="303" t="e">
        <v>#N/A</v>
      </c>
      <c r="O513" s="744">
        <v>22.199999999999978</v>
      </c>
      <c r="Y513" s="602"/>
    </row>
    <row r="514" spans="1:25">
      <c r="A514" s="608">
        <v>43476</v>
      </c>
      <c r="B514" s="607">
        <v>136.80000000000001</v>
      </c>
      <c r="C514" s="607" t="e">
        <v>#N/A</v>
      </c>
      <c r="D514" s="607">
        <v>52.819149208125296</v>
      </c>
      <c r="E514" s="607" t="e">
        <v>#N/A</v>
      </c>
      <c r="F514" s="607" t="e">
        <v>#N/A</v>
      </c>
      <c r="G514" s="607" t="e">
        <v>#N/A</v>
      </c>
      <c r="H514" s="607" t="e">
        <v>#N/A</v>
      </c>
      <c r="I514" s="607" t="e">
        <v>#N/A</v>
      </c>
      <c r="J514" s="607" t="e">
        <v>#N/A</v>
      </c>
      <c r="K514" s="609" t="e">
        <v>#N/A</v>
      </c>
      <c r="M514" s="429">
        <v>52.819149208125296</v>
      </c>
      <c r="N514" s="303" t="e">
        <v>#N/A</v>
      </c>
      <c r="O514" s="744" t="e">
        <v>#N/A</v>
      </c>
      <c r="Y514" s="602"/>
    </row>
    <row r="515" spans="1:25">
      <c r="A515" s="608">
        <v>43487</v>
      </c>
      <c r="B515" s="607">
        <v>102</v>
      </c>
      <c r="C515" s="607" t="e">
        <v>#N/A</v>
      </c>
      <c r="D515" s="607" t="e">
        <v>#N/A</v>
      </c>
      <c r="E515" s="607">
        <v>25.999999999999989</v>
      </c>
      <c r="F515" s="607" t="e">
        <v>#N/A</v>
      </c>
      <c r="G515" s="607" t="e">
        <v>#N/A</v>
      </c>
      <c r="H515" s="607" t="e">
        <v>#N/A</v>
      </c>
      <c r="I515" s="607" t="e">
        <v>#N/A</v>
      </c>
      <c r="J515" s="607" t="e">
        <v>#N/A</v>
      </c>
      <c r="K515" s="609" t="e">
        <v>#N/A</v>
      </c>
      <c r="M515" s="429" t="e">
        <v>#N/A</v>
      </c>
      <c r="N515" s="303">
        <v>25.999999999999989</v>
      </c>
      <c r="O515" s="744" t="e">
        <v>#N/A</v>
      </c>
      <c r="Y515" s="602"/>
    </row>
    <row r="516" spans="1:25">
      <c r="A516" s="608">
        <v>43501</v>
      </c>
      <c r="B516" s="607">
        <v>104</v>
      </c>
      <c r="C516" s="607" t="e">
        <v>#N/A</v>
      </c>
      <c r="D516" s="607">
        <v>11.499999999999995</v>
      </c>
      <c r="E516" s="607" t="e">
        <v>#N/A</v>
      </c>
      <c r="F516" s="607" t="e">
        <v>#N/A</v>
      </c>
      <c r="G516" s="607" t="e">
        <v>#N/A</v>
      </c>
      <c r="H516" s="607" t="e">
        <v>#N/A</v>
      </c>
      <c r="I516" s="607" t="e">
        <v>#N/A</v>
      </c>
      <c r="J516" s="607" t="e">
        <v>#N/A</v>
      </c>
      <c r="K516" s="609" t="e">
        <v>#N/A</v>
      </c>
      <c r="M516" s="429">
        <v>11.499999999999995</v>
      </c>
      <c r="N516" s="303" t="e">
        <v>#N/A</v>
      </c>
      <c r="O516" s="744" t="e">
        <v>#N/A</v>
      </c>
      <c r="Y516" s="602"/>
    </row>
    <row r="517" spans="1:25">
      <c r="A517" s="608">
        <v>43502</v>
      </c>
      <c r="B517" s="607">
        <v>134.08000000000001</v>
      </c>
      <c r="C517" s="607" t="e">
        <v>#N/A</v>
      </c>
      <c r="D517" s="607">
        <v>17.7</v>
      </c>
      <c r="E517" s="607" t="e">
        <v>#N/A</v>
      </c>
      <c r="F517" s="607" t="e">
        <v>#N/A</v>
      </c>
      <c r="G517" s="607" t="e">
        <v>#N/A</v>
      </c>
      <c r="H517" s="607" t="e">
        <v>#N/A</v>
      </c>
      <c r="I517" s="607" t="e">
        <v>#N/A</v>
      </c>
      <c r="J517" s="607" t="e">
        <v>#N/A</v>
      </c>
      <c r="K517" s="609" t="e">
        <v>#N/A</v>
      </c>
      <c r="M517" s="429">
        <v>17.7</v>
      </c>
      <c r="N517" s="303" t="e">
        <v>#N/A</v>
      </c>
      <c r="O517" s="744" t="e">
        <v>#N/A</v>
      </c>
      <c r="Y517" s="602"/>
    </row>
    <row r="518" spans="1:25">
      <c r="A518" s="608">
        <v>43507</v>
      </c>
      <c r="B518" s="607">
        <v>199.54</v>
      </c>
      <c r="C518" s="607" t="e">
        <v>#N/A</v>
      </c>
      <c r="D518" s="607">
        <v>35.289999999999964</v>
      </c>
      <c r="E518" s="607" t="e">
        <v>#N/A</v>
      </c>
      <c r="F518" s="607" t="e">
        <v>#N/A</v>
      </c>
      <c r="G518" s="607" t="e">
        <v>#N/A</v>
      </c>
      <c r="H518" s="607" t="e">
        <v>#N/A</v>
      </c>
      <c r="I518" s="607" t="e">
        <v>#N/A</v>
      </c>
      <c r="J518" s="607" t="e">
        <v>#N/A</v>
      </c>
      <c r="K518" s="609" t="e">
        <v>#N/A</v>
      </c>
      <c r="M518" s="429">
        <v>35.289999999999964</v>
      </c>
      <c r="N518" s="303" t="e">
        <v>#N/A</v>
      </c>
      <c r="O518" s="744" t="e">
        <v>#N/A</v>
      </c>
      <c r="Y518" s="602"/>
    </row>
    <row r="519" spans="1:25">
      <c r="A519" s="608">
        <v>43531</v>
      </c>
      <c r="B519" s="607">
        <v>144</v>
      </c>
      <c r="C519" s="607" t="e">
        <v>#N/A</v>
      </c>
      <c r="D519" s="607">
        <v>30.099999999999998</v>
      </c>
      <c r="E519" s="607" t="e">
        <v>#N/A</v>
      </c>
      <c r="F519" s="607" t="e">
        <v>#N/A</v>
      </c>
      <c r="G519" s="607" t="e">
        <v>#N/A</v>
      </c>
      <c r="H519" s="607" t="e">
        <v>#N/A</v>
      </c>
      <c r="I519" s="607" t="e">
        <v>#N/A</v>
      </c>
      <c r="J519" s="607" t="e">
        <v>#N/A</v>
      </c>
      <c r="K519" s="609" t="e">
        <v>#N/A</v>
      </c>
      <c r="M519" s="429">
        <v>30.099999999999998</v>
      </c>
      <c r="N519" s="303" t="e">
        <v>#N/A</v>
      </c>
      <c r="O519" s="744" t="e">
        <v>#N/A</v>
      </c>
      <c r="Y519" s="602"/>
    </row>
    <row r="520" spans="1:25">
      <c r="A520" s="608">
        <v>43601</v>
      </c>
      <c r="B520" s="607">
        <v>160</v>
      </c>
      <c r="C520" s="607" t="e">
        <v>#N/A</v>
      </c>
      <c r="D520" s="607" t="e">
        <v>#N/A</v>
      </c>
      <c r="E520" s="607" t="e">
        <v>#N/A</v>
      </c>
      <c r="F520" s="607">
        <v>13.86999999999999</v>
      </c>
      <c r="G520" s="607" t="e">
        <v>#N/A</v>
      </c>
      <c r="H520" s="607" t="e">
        <v>#N/A</v>
      </c>
      <c r="I520" s="607" t="e">
        <v>#N/A</v>
      </c>
      <c r="J520" s="607" t="e">
        <v>#N/A</v>
      </c>
      <c r="K520" s="609" t="e">
        <v>#N/A</v>
      </c>
      <c r="M520" s="429" t="e">
        <v>#N/A</v>
      </c>
      <c r="N520" s="303">
        <v>13.86999999999999</v>
      </c>
      <c r="O520" s="744" t="e">
        <v>#N/A</v>
      </c>
      <c r="Y520" s="602"/>
    </row>
    <row r="521" spans="1:25">
      <c r="A521" s="608">
        <v>43606</v>
      </c>
      <c r="B521" s="607">
        <v>96.7</v>
      </c>
      <c r="C521" s="607" t="e">
        <v>#N/A</v>
      </c>
      <c r="D521" s="607">
        <v>24</v>
      </c>
      <c r="E521" s="607" t="e">
        <v>#N/A</v>
      </c>
      <c r="F521" s="607" t="e">
        <v>#N/A</v>
      </c>
      <c r="G521" s="607" t="e">
        <v>#N/A</v>
      </c>
      <c r="H521" s="607" t="e">
        <v>#N/A</v>
      </c>
      <c r="I521" s="607" t="e">
        <v>#N/A</v>
      </c>
      <c r="J521" s="607" t="e">
        <v>#N/A</v>
      </c>
      <c r="K521" s="609" t="e">
        <v>#N/A</v>
      </c>
      <c r="M521" s="429">
        <v>24</v>
      </c>
      <c r="N521" s="303" t="e">
        <v>#N/A</v>
      </c>
      <c r="O521" s="744" t="e">
        <v>#N/A</v>
      </c>
      <c r="Y521" s="602"/>
    </row>
    <row r="522" spans="1:25">
      <c r="A522" s="608">
        <v>43621</v>
      </c>
      <c r="B522" s="607">
        <v>104</v>
      </c>
      <c r="C522" s="607" t="e">
        <v>#N/A</v>
      </c>
      <c r="D522" s="607" t="e">
        <v>#N/A</v>
      </c>
      <c r="E522" s="607" t="e">
        <v>#N/A</v>
      </c>
      <c r="F522" s="607" t="e">
        <v>#N/A</v>
      </c>
      <c r="G522" s="607" t="e">
        <v>#N/A</v>
      </c>
      <c r="H522" s="607">
        <v>31.655097942930329</v>
      </c>
      <c r="I522" s="607" t="e">
        <v>#N/A</v>
      </c>
      <c r="J522" s="607" t="e">
        <v>#N/A</v>
      </c>
      <c r="K522" s="609" t="e">
        <v>#N/A</v>
      </c>
      <c r="M522" s="429" t="e">
        <v>#N/A</v>
      </c>
      <c r="N522" s="303" t="e">
        <v>#N/A</v>
      </c>
      <c r="O522" s="744">
        <v>31.655097942930329</v>
      </c>
      <c r="Y522" s="602"/>
    </row>
    <row r="523" spans="1:25">
      <c r="A523" s="608">
        <v>43654</v>
      </c>
      <c r="B523" s="607">
        <v>200</v>
      </c>
      <c r="C523" s="607" t="e">
        <v>#N/A</v>
      </c>
      <c r="D523" s="607" t="e">
        <v>#N/A</v>
      </c>
      <c r="E523" s="607">
        <v>18.569999999999997</v>
      </c>
      <c r="F523" s="607" t="e">
        <v>#N/A</v>
      </c>
      <c r="G523" s="607" t="e">
        <v>#N/A</v>
      </c>
      <c r="H523" s="607" t="e">
        <v>#N/A</v>
      </c>
      <c r="I523" s="607" t="e">
        <v>#N/A</v>
      </c>
      <c r="J523" s="607" t="e">
        <v>#N/A</v>
      </c>
      <c r="K523" s="609" t="e">
        <v>#N/A</v>
      </c>
      <c r="M523" s="429" t="e">
        <v>#N/A</v>
      </c>
      <c r="N523" s="303">
        <v>18.569999999999997</v>
      </c>
      <c r="O523" s="744" t="e">
        <v>#N/A</v>
      </c>
      <c r="Y523" s="602"/>
    </row>
    <row r="524" spans="1:25">
      <c r="A524" s="608">
        <v>43698</v>
      </c>
      <c r="B524" s="607">
        <v>72.599999999999994</v>
      </c>
      <c r="C524" s="607" t="e">
        <v>#N/A</v>
      </c>
      <c r="D524" s="607" t="e">
        <v>#N/A</v>
      </c>
      <c r="E524" s="607" t="e">
        <v>#N/A</v>
      </c>
      <c r="F524" s="607" t="e">
        <v>#N/A</v>
      </c>
      <c r="G524" s="607" t="e">
        <v>#N/A</v>
      </c>
      <c r="H524" s="607" t="e">
        <v>#N/A</v>
      </c>
      <c r="I524" s="607" t="e">
        <v>#N/A</v>
      </c>
      <c r="J524" s="607">
        <v>42.638849298489447</v>
      </c>
      <c r="K524" s="609" t="e">
        <v>#N/A</v>
      </c>
      <c r="M524" s="429" t="e">
        <v>#N/A</v>
      </c>
      <c r="N524" s="303" t="e">
        <v>#N/A</v>
      </c>
      <c r="O524" s="744">
        <v>42.638849298489447</v>
      </c>
      <c r="Y524" s="602"/>
    </row>
    <row r="525" spans="1:25">
      <c r="A525" s="608">
        <v>43730</v>
      </c>
      <c r="B525" s="607">
        <v>76.8</v>
      </c>
      <c r="C525" s="607" t="e">
        <v>#N/A</v>
      </c>
      <c r="D525" s="607" t="e">
        <v>#N/A</v>
      </c>
      <c r="E525" s="607" t="e">
        <v>#N/A</v>
      </c>
      <c r="F525" s="607" t="e">
        <v>#N/A</v>
      </c>
      <c r="G525" s="607" t="e">
        <v>#N/A</v>
      </c>
      <c r="H525" s="607">
        <v>52.314635889085295</v>
      </c>
      <c r="I525" s="607" t="e">
        <v>#N/A</v>
      </c>
      <c r="J525" s="607" t="e">
        <v>#N/A</v>
      </c>
      <c r="K525" s="609" t="e">
        <v>#N/A</v>
      </c>
      <c r="M525" s="429" t="e">
        <v>#N/A</v>
      </c>
      <c r="N525" s="303" t="e">
        <v>#N/A</v>
      </c>
      <c r="O525" s="744">
        <v>52.314635889085295</v>
      </c>
      <c r="Y525" s="602"/>
    </row>
    <row r="526" spans="1:25">
      <c r="A526" s="608">
        <v>43740</v>
      </c>
      <c r="B526" s="607">
        <v>128</v>
      </c>
      <c r="C526" s="607" t="e">
        <v>#N/A</v>
      </c>
      <c r="D526" s="607" t="e">
        <v>#N/A</v>
      </c>
      <c r="E526" s="607" t="e">
        <v>#N/A</v>
      </c>
      <c r="F526" s="607">
        <v>14</v>
      </c>
      <c r="G526" s="607" t="e">
        <v>#N/A</v>
      </c>
      <c r="H526" s="607" t="e">
        <v>#N/A</v>
      </c>
      <c r="I526" s="607" t="e">
        <v>#N/A</v>
      </c>
      <c r="J526" s="607" t="e">
        <v>#N/A</v>
      </c>
      <c r="K526" s="609" t="e">
        <v>#N/A</v>
      </c>
      <c r="M526" s="429" t="e">
        <v>#N/A</v>
      </c>
      <c r="N526" s="303">
        <v>14</v>
      </c>
      <c r="O526" s="744" t="e">
        <v>#N/A</v>
      </c>
      <c r="Y526" s="602"/>
    </row>
    <row r="527" spans="1:25">
      <c r="A527" s="608">
        <v>43741</v>
      </c>
      <c r="B527" s="607">
        <v>300</v>
      </c>
      <c r="C527" s="607" t="e">
        <v>#N/A</v>
      </c>
      <c r="D527" s="607">
        <v>41.879999999999981</v>
      </c>
      <c r="E527" s="607" t="e">
        <v>#N/A</v>
      </c>
      <c r="F527" s="607" t="e">
        <v>#N/A</v>
      </c>
      <c r="G527" s="607" t="e">
        <v>#N/A</v>
      </c>
      <c r="H527" s="607" t="e">
        <v>#N/A</v>
      </c>
      <c r="I527" s="607" t="e">
        <v>#N/A</v>
      </c>
      <c r="J527" s="607" t="e">
        <v>#N/A</v>
      </c>
      <c r="K527" s="609" t="e">
        <v>#N/A</v>
      </c>
      <c r="M527" s="429">
        <v>41.879999999999981</v>
      </c>
      <c r="N527" s="303" t="e">
        <v>#N/A</v>
      </c>
      <c r="O527" s="744" t="e">
        <v>#N/A</v>
      </c>
      <c r="Y527" s="602"/>
    </row>
    <row r="528" spans="1:25">
      <c r="A528" s="608">
        <v>43755</v>
      </c>
      <c r="B528" s="607">
        <v>110.00000000000001</v>
      </c>
      <c r="C528" s="607" t="e">
        <v>#N/A</v>
      </c>
      <c r="D528" s="607" t="e">
        <v>#N/A</v>
      </c>
      <c r="E528" s="607" t="e">
        <v>#N/A</v>
      </c>
      <c r="F528" s="607">
        <v>16.729999999999993</v>
      </c>
      <c r="G528" s="607" t="e">
        <v>#N/A</v>
      </c>
      <c r="H528" s="607" t="e">
        <v>#N/A</v>
      </c>
      <c r="I528" s="607" t="e">
        <v>#N/A</v>
      </c>
      <c r="J528" s="607" t="e">
        <v>#N/A</v>
      </c>
      <c r="K528" s="609" t="e">
        <v>#N/A</v>
      </c>
      <c r="M528" s="429" t="e">
        <v>#N/A</v>
      </c>
      <c r="N528" s="303">
        <v>16.729999999999993</v>
      </c>
      <c r="O528" s="744" t="e">
        <v>#N/A</v>
      </c>
      <c r="Y528" s="602"/>
    </row>
    <row r="529" spans="1:25">
      <c r="A529" s="608">
        <v>43755</v>
      </c>
      <c r="B529" s="607">
        <v>90</v>
      </c>
      <c r="C529" s="607" t="e">
        <v>#N/A</v>
      </c>
      <c r="D529" s="607" t="e">
        <v>#N/A</v>
      </c>
      <c r="E529" s="607" t="e">
        <v>#N/A</v>
      </c>
      <c r="F529" s="607">
        <v>13.519999999999985</v>
      </c>
      <c r="G529" s="607" t="e">
        <v>#N/A</v>
      </c>
      <c r="H529" s="607" t="e">
        <v>#N/A</v>
      </c>
      <c r="I529" s="607" t="e">
        <v>#N/A</v>
      </c>
      <c r="J529" s="607" t="e">
        <v>#N/A</v>
      </c>
      <c r="K529" s="609" t="e">
        <v>#N/A</v>
      </c>
      <c r="M529" s="429" t="e">
        <v>#N/A</v>
      </c>
      <c r="N529" s="303">
        <v>13.519999999999985</v>
      </c>
      <c r="O529" s="744" t="e">
        <v>#N/A</v>
      </c>
      <c r="Y529" s="602"/>
    </row>
    <row r="530" spans="1:25">
      <c r="A530" s="608">
        <v>43759</v>
      </c>
      <c r="B530" s="607">
        <v>302.39999999999998</v>
      </c>
      <c r="C530" s="607" t="e">
        <v>#N/A</v>
      </c>
      <c r="D530" s="607" t="e">
        <v>#N/A</v>
      </c>
      <c r="E530" s="607">
        <v>30.249999999999982</v>
      </c>
      <c r="F530" s="607" t="e">
        <v>#N/A</v>
      </c>
      <c r="G530" s="607" t="e">
        <v>#N/A</v>
      </c>
      <c r="H530" s="607" t="e">
        <v>#N/A</v>
      </c>
      <c r="I530" s="607" t="e">
        <v>#N/A</v>
      </c>
      <c r="J530" s="607" t="e">
        <v>#N/A</v>
      </c>
      <c r="K530" s="609" t="e">
        <v>#N/A</v>
      </c>
      <c r="M530" s="429" t="e">
        <v>#N/A</v>
      </c>
      <c r="N530" s="303">
        <v>30.249999999999982</v>
      </c>
      <c r="O530" s="744" t="e">
        <v>#N/A</v>
      </c>
      <c r="Y530" s="602"/>
    </row>
    <row r="531" spans="1:25">
      <c r="A531" s="608">
        <v>43794</v>
      </c>
      <c r="B531" s="607">
        <v>100</v>
      </c>
      <c r="C531" s="607" t="e">
        <v>#N/A</v>
      </c>
      <c r="D531" s="607" t="e">
        <v>#N/A</v>
      </c>
      <c r="E531" s="607">
        <v>23.134714674745712</v>
      </c>
      <c r="F531" s="607" t="e">
        <v>#N/A</v>
      </c>
      <c r="G531" s="607" t="e">
        <v>#N/A</v>
      </c>
      <c r="H531" s="607" t="e">
        <v>#N/A</v>
      </c>
      <c r="I531" s="607" t="e">
        <v>#N/A</v>
      </c>
      <c r="J531" s="607" t="e">
        <v>#N/A</v>
      </c>
      <c r="K531" s="609" t="e">
        <v>#N/A</v>
      </c>
      <c r="M531" s="429" t="e">
        <v>#N/A</v>
      </c>
      <c r="N531" s="303">
        <v>23.134714674745712</v>
      </c>
      <c r="O531" s="744" t="e">
        <v>#N/A</v>
      </c>
      <c r="Y531" s="602"/>
    </row>
    <row r="532" spans="1:25">
      <c r="A532" s="608">
        <v>43812</v>
      </c>
      <c r="B532" s="607">
        <v>76.5</v>
      </c>
      <c r="C532" s="607" t="e">
        <v>#N/A</v>
      </c>
      <c r="D532" s="607" t="e">
        <v>#N/A</v>
      </c>
      <c r="E532" s="607" t="e">
        <v>#N/A</v>
      </c>
      <c r="F532" s="607" t="e">
        <v>#N/A</v>
      </c>
      <c r="G532" s="607" t="e">
        <v>#N/A</v>
      </c>
      <c r="H532" s="607">
        <v>32.749999999999993</v>
      </c>
      <c r="I532" s="607" t="e">
        <v>#N/A</v>
      </c>
      <c r="J532" s="607" t="e">
        <v>#N/A</v>
      </c>
      <c r="K532" s="609" t="e">
        <v>#N/A</v>
      </c>
      <c r="M532" s="429" t="e">
        <v>#N/A</v>
      </c>
      <c r="N532" s="303" t="e">
        <v>#N/A</v>
      </c>
      <c r="O532" s="744">
        <v>32.749999999999993</v>
      </c>
      <c r="Y532" s="602"/>
    </row>
    <row r="533" spans="1:25">
      <c r="A533" s="608">
        <v>43817</v>
      </c>
      <c r="B533" s="607">
        <v>200</v>
      </c>
      <c r="C533" s="607" t="e">
        <v>#N/A</v>
      </c>
      <c r="D533" s="607">
        <v>14.64999999999999</v>
      </c>
      <c r="E533" s="607" t="e">
        <v>#N/A</v>
      </c>
      <c r="F533" s="607" t="e">
        <v>#N/A</v>
      </c>
      <c r="G533" s="607" t="e">
        <v>#N/A</v>
      </c>
      <c r="H533" s="607" t="e">
        <v>#N/A</v>
      </c>
      <c r="I533" s="607" t="e">
        <v>#N/A</v>
      </c>
      <c r="J533" s="607" t="e">
        <v>#N/A</v>
      </c>
      <c r="K533" s="609" t="e">
        <v>#N/A</v>
      </c>
      <c r="M533" s="429">
        <v>14.64999999999999</v>
      </c>
      <c r="N533" s="303" t="e">
        <v>#N/A</v>
      </c>
      <c r="O533" s="744" t="e">
        <v>#N/A</v>
      </c>
      <c r="Y533" s="602"/>
    </row>
    <row r="534" spans="1:25">
      <c r="A534" s="608">
        <v>43819</v>
      </c>
      <c r="B534" s="607">
        <v>14.4</v>
      </c>
      <c r="C534" s="607">
        <v>45.809999999999995</v>
      </c>
      <c r="D534" s="607" t="e">
        <v>#N/A</v>
      </c>
      <c r="E534" s="607" t="e">
        <v>#N/A</v>
      </c>
      <c r="F534" s="607" t="e">
        <v>#N/A</v>
      </c>
      <c r="G534" s="607" t="e">
        <v>#N/A</v>
      </c>
      <c r="H534" s="607" t="e">
        <v>#N/A</v>
      </c>
      <c r="I534" s="607" t="e">
        <v>#N/A</v>
      </c>
      <c r="J534" s="607" t="e">
        <v>#N/A</v>
      </c>
      <c r="K534" s="609" t="e">
        <v>#N/A</v>
      </c>
      <c r="M534" s="429">
        <v>45.809999999999995</v>
      </c>
      <c r="N534" s="303" t="e">
        <v>#N/A</v>
      </c>
      <c r="O534" s="744" t="e">
        <v>#N/A</v>
      </c>
      <c r="Y534" s="602"/>
    </row>
    <row r="535" spans="1:25">
      <c r="A535" s="608">
        <v>43936</v>
      </c>
      <c r="B535" s="607">
        <v>56.2</v>
      </c>
      <c r="C535" s="607" t="e">
        <v>#N/A</v>
      </c>
      <c r="D535" s="607" t="e">
        <v>#N/A</v>
      </c>
      <c r="E535" s="607" t="e">
        <v>#N/A</v>
      </c>
      <c r="F535" s="607" t="e">
        <v>#N/A</v>
      </c>
      <c r="G535" s="607" t="e">
        <v>#N/A</v>
      </c>
      <c r="H535" s="607">
        <v>34.149999999999984</v>
      </c>
      <c r="I535" s="607" t="e">
        <v>#N/A</v>
      </c>
      <c r="J535" s="607" t="e">
        <v>#N/A</v>
      </c>
      <c r="K535" s="609" t="e">
        <v>#N/A</v>
      </c>
      <c r="M535" s="429" t="e">
        <v>#N/A</v>
      </c>
      <c r="N535" s="303" t="e">
        <v>#N/A</v>
      </c>
      <c r="O535" s="744">
        <v>34.149999999999984</v>
      </c>
      <c r="Y535" s="602"/>
    </row>
    <row r="536" spans="1:25">
      <c r="A536" s="608">
        <v>43937</v>
      </c>
      <c r="B536" s="607">
        <v>50.1</v>
      </c>
      <c r="C536" s="607">
        <v>44.849999999999973</v>
      </c>
      <c r="D536" s="607" t="e">
        <v>#N/A</v>
      </c>
      <c r="E536" s="607" t="e">
        <v>#N/A</v>
      </c>
      <c r="F536" s="607" t="e">
        <v>#N/A</v>
      </c>
      <c r="G536" s="607" t="e">
        <v>#N/A</v>
      </c>
      <c r="H536" s="607" t="e">
        <v>#N/A</v>
      </c>
      <c r="I536" s="607" t="e">
        <v>#N/A</v>
      </c>
      <c r="J536" s="607" t="e">
        <v>#N/A</v>
      </c>
      <c r="K536" s="609" t="e">
        <v>#N/A</v>
      </c>
      <c r="M536" s="429">
        <v>44.849999999999973</v>
      </c>
      <c r="N536" s="303" t="e">
        <v>#N/A</v>
      </c>
      <c r="O536" s="744" t="e">
        <v>#N/A</v>
      </c>
      <c r="Y536" s="602"/>
    </row>
    <row r="537" spans="1:25">
      <c r="A537" s="608">
        <v>43978</v>
      </c>
      <c r="B537" s="607">
        <v>172.54842630833929</v>
      </c>
      <c r="C537" s="607" t="e">
        <v>#N/A</v>
      </c>
      <c r="D537" s="607" t="e">
        <v>#N/A</v>
      </c>
      <c r="E537" s="607" t="e">
        <v>#N/A</v>
      </c>
      <c r="F537" s="607">
        <v>16.699999999999989</v>
      </c>
      <c r="G537" s="607" t="e">
        <v>#N/A</v>
      </c>
      <c r="H537" s="607" t="e">
        <v>#N/A</v>
      </c>
      <c r="I537" s="607" t="e">
        <v>#N/A</v>
      </c>
      <c r="J537" s="607" t="e">
        <v>#N/A</v>
      </c>
      <c r="K537" s="609" t="e">
        <v>#N/A</v>
      </c>
      <c r="M537" s="429" t="e">
        <v>#N/A</v>
      </c>
      <c r="N537" s="303">
        <v>16.699999999999989</v>
      </c>
      <c r="O537" s="744" t="e">
        <v>#N/A</v>
      </c>
      <c r="Y537" s="602"/>
    </row>
    <row r="538" spans="1:25">
      <c r="A538" s="608">
        <v>43978</v>
      </c>
      <c r="B538" s="607">
        <v>26.321573691660728</v>
      </c>
      <c r="C538" s="607" t="e">
        <v>#N/A</v>
      </c>
      <c r="D538" s="607" t="e">
        <v>#N/A</v>
      </c>
      <c r="E538" s="607" t="e">
        <v>#N/A</v>
      </c>
      <c r="F538" s="607">
        <v>13.249999999999995</v>
      </c>
      <c r="G538" s="607" t="e">
        <v>#N/A</v>
      </c>
      <c r="H538" s="607" t="e">
        <v>#N/A</v>
      </c>
      <c r="I538" s="607" t="e">
        <v>#N/A</v>
      </c>
      <c r="J538" s="607" t="e">
        <v>#N/A</v>
      </c>
      <c r="K538" s="609" t="e">
        <v>#N/A</v>
      </c>
      <c r="M538" s="429" t="e">
        <v>#N/A</v>
      </c>
      <c r="N538" s="303">
        <v>13.249999999999995</v>
      </c>
      <c r="O538" s="744" t="e">
        <v>#N/A</v>
      </c>
      <c r="Y538" s="602"/>
    </row>
    <row r="539" spans="1:25">
      <c r="A539" s="608">
        <v>43986</v>
      </c>
      <c r="B539" s="607">
        <v>331</v>
      </c>
      <c r="C539" s="607" t="e">
        <v>#N/A</v>
      </c>
      <c r="D539" s="607">
        <v>40.999999999999979</v>
      </c>
      <c r="E539" s="607" t="e">
        <v>#N/A</v>
      </c>
      <c r="F539" s="607" t="e">
        <v>#N/A</v>
      </c>
      <c r="G539" s="607" t="e">
        <v>#N/A</v>
      </c>
      <c r="H539" s="607" t="e">
        <v>#N/A</v>
      </c>
      <c r="I539" s="607" t="e">
        <v>#N/A</v>
      </c>
      <c r="J539" s="607" t="e">
        <v>#N/A</v>
      </c>
      <c r="K539" s="609" t="e">
        <v>#N/A</v>
      </c>
      <c r="M539" s="429">
        <v>40.999999999999979</v>
      </c>
      <c r="N539" s="303" t="e">
        <v>#N/A</v>
      </c>
      <c r="O539" s="744" t="e">
        <v>#N/A</v>
      </c>
      <c r="Y539" s="602"/>
    </row>
    <row r="540" spans="1:25">
      <c r="A540" s="608">
        <v>44050</v>
      </c>
      <c r="B540" s="607">
        <v>53.6</v>
      </c>
      <c r="C540" s="607" t="e">
        <v>#N/A</v>
      </c>
      <c r="D540" s="607" t="e">
        <v>#N/A</v>
      </c>
      <c r="E540" s="607">
        <v>22.999999999999993</v>
      </c>
      <c r="F540" s="607" t="e">
        <v>#N/A</v>
      </c>
      <c r="G540" s="607" t="e">
        <v>#N/A</v>
      </c>
      <c r="H540" s="607" t="e">
        <v>#N/A</v>
      </c>
      <c r="I540" s="607" t="e">
        <v>#N/A</v>
      </c>
      <c r="J540" s="607" t="e">
        <v>#N/A</v>
      </c>
      <c r="K540" s="609" t="e">
        <v>#N/A</v>
      </c>
      <c r="M540" s="429" t="e">
        <v>#N/A</v>
      </c>
      <c r="N540" s="303">
        <v>22.999999999999993</v>
      </c>
      <c r="O540" s="744" t="e">
        <v>#N/A</v>
      </c>
      <c r="Y540" s="602"/>
    </row>
    <row r="541" spans="1:25">
      <c r="A541" s="608">
        <v>44068</v>
      </c>
      <c r="B541" s="607">
        <v>100</v>
      </c>
      <c r="C541" s="607" t="e">
        <v>#N/A</v>
      </c>
      <c r="D541" s="607">
        <v>44.109999999999992</v>
      </c>
      <c r="E541" s="607" t="e">
        <v>#N/A</v>
      </c>
      <c r="F541" s="607" t="e">
        <v>#N/A</v>
      </c>
      <c r="G541" s="607" t="e">
        <v>#N/A</v>
      </c>
      <c r="H541" s="607" t="e">
        <v>#N/A</v>
      </c>
      <c r="I541" s="607" t="e">
        <v>#N/A</v>
      </c>
      <c r="J541" s="607" t="e">
        <v>#N/A</v>
      </c>
      <c r="K541" s="609" t="e">
        <v>#N/A</v>
      </c>
      <c r="M541" s="429">
        <v>44.109999999999992</v>
      </c>
      <c r="N541" s="303" t="e">
        <v>#N/A</v>
      </c>
      <c r="O541" s="744" t="e">
        <v>#N/A</v>
      </c>
      <c r="Y541" s="602"/>
    </row>
    <row r="542" spans="1:25">
      <c r="A542" s="608">
        <v>44074</v>
      </c>
      <c r="B542" s="607">
        <v>225</v>
      </c>
      <c r="C542" s="607" t="e">
        <v>#N/A</v>
      </c>
      <c r="D542" s="607">
        <v>39.999999999999986</v>
      </c>
      <c r="E542" s="607" t="e">
        <v>#N/A</v>
      </c>
      <c r="F542" s="607" t="e">
        <v>#N/A</v>
      </c>
      <c r="G542" s="607" t="e">
        <v>#N/A</v>
      </c>
      <c r="H542" s="607" t="e">
        <v>#N/A</v>
      </c>
      <c r="I542" s="607" t="e">
        <v>#N/A</v>
      </c>
      <c r="J542" s="607" t="e">
        <v>#N/A</v>
      </c>
      <c r="K542" s="609" t="e">
        <v>#N/A</v>
      </c>
      <c r="M542" s="429">
        <v>39.999999999999986</v>
      </c>
      <c r="N542" s="303" t="e">
        <v>#N/A</v>
      </c>
      <c r="O542" s="744" t="e">
        <v>#N/A</v>
      </c>
      <c r="Y542" s="602"/>
    </row>
    <row r="543" spans="1:25">
      <c r="A543" s="608">
        <v>44090</v>
      </c>
      <c r="B543" s="607">
        <v>29.5</v>
      </c>
      <c r="C543" s="607">
        <v>37.999999999999979</v>
      </c>
      <c r="D543" s="607" t="e">
        <v>#N/A</v>
      </c>
      <c r="E543" s="607" t="e">
        <v>#N/A</v>
      </c>
      <c r="F543" s="607" t="e">
        <v>#N/A</v>
      </c>
      <c r="G543" s="607" t="e">
        <v>#N/A</v>
      </c>
      <c r="H543" s="607" t="e">
        <v>#N/A</v>
      </c>
      <c r="I543" s="607" t="e">
        <v>#N/A</v>
      </c>
      <c r="J543" s="607" t="e">
        <v>#N/A</v>
      </c>
      <c r="K543" s="609" t="e">
        <v>#N/A</v>
      </c>
      <c r="M543" s="429">
        <v>37.999999999999979</v>
      </c>
      <c r="N543" s="303" t="e">
        <v>#N/A</v>
      </c>
      <c r="O543" s="744" t="e">
        <v>#N/A</v>
      </c>
      <c r="Y543" s="602"/>
    </row>
    <row r="544" spans="1:25">
      <c r="A544" s="608">
        <v>44091</v>
      </c>
      <c r="B544" s="607">
        <v>300.60000000000002</v>
      </c>
      <c r="C544" s="607" t="e">
        <v>#N/A</v>
      </c>
      <c r="D544" s="607" t="e">
        <v>#N/A</v>
      </c>
      <c r="E544" s="607" t="e">
        <v>#N/A</v>
      </c>
      <c r="F544" s="607">
        <v>17.459999999999997</v>
      </c>
      <c r="G544" s="607" t="e">
        <v>#N/A</v>
      </c>
      <c r="H544" s="607" t="e">
        <v>#N/A</v>
      </c>
      <c r="I544" s="607" t="e">
        <v>#N/A</v>
      </c>
      <c r="J544" s="607" t="e">
        <v>#N/A</v>
      </c>
      <c r="K544" s="609" t="e">
        <v>#N/A</v>
      </c>
      <c r="M544" s="429" t="e">
        <v>#N/A</v>
      </c>
      <c r="N544" s="303">
        <v>17.459999999999997</v>
      </c>
      <c r="O544" s="744" t="e">
        <v>#N/A</v>
      </c>
      <c r="Y544" s="602"/>
    </row>
    <row r="545" spans="1:25">
      <c r="A545" s="608">
        <v>44091</v>
      </c>
      <c r="B545" s="607">
        <v>250.7</v>
      </c>
      <c r="C545" s="607" t="e">
        <v>#N/A</v>
      </c>
      <c r="D545" s="607" t="e">
        <v>#N/A</v>
      </c>
      <c r="E545" s="607" t="e">
        <v>#N/A</v>
      </c>
      <c r="F545" s="607">
        <v>16.239999999999984</v>
      </c>
      <c r="G545" s="607" t="e">
        <v>#N/A</v>
      </c>
      <c r="H545" s="607" t="e">
        <v>#N/A</v>
      </c>
      <c r="I545" s="607" t="e">
        <v>#N/A</v>
      </c>
      <c r="J545" s="607" t="e">
        <v>#N/A</v>
      </c>
      <c r="K545" s="609" t="e">
        <v>#N/A</v>
      </c>
      <c r="M545" s="429" t="e">
        <v>#N/A</v>
      </c>
      <c r="N545" s="303">
        <v>16.239999999999984</v>
      </c>
      <c r="O545" s="744" t="e">
        <v>#N/A</v>
      </c>
      <c r="Y545" s="602"/>
    </row>
    <row r="546" spans="1:25">
      <c r="A546" s="608">
        <v>44165</v>
      </c>
      <c r="B546" s="607">
        <v>33.799999999999997</v>
      </c>
      <c r="C546" s="607">
        <v>44.249999999999964</v>
      </c>
      <c r="D546" s="607" t="e">
        <v>#N/A</v>
      </c>
      <c r="E546" s="607" t="e">
        <v>#N/A</v>
      </c>
      <c r="F546" s="607" t="e">
        <v>#N/A</v>
      </c>
      <c r="G546" s="607" t="e">
        <v>#N/A</v>
      </c>
      <c r="H546" s="607" t="e">
        <v>#N/A</v>
      </c>
      <c r="I546" s="607" t="e">
        <v>#N/A</v>
      </c>
      <c r="J546" s="607" t="e">
        <v>#N/A</v>
      </c>
      <c r="K546" s="609" t="e">
        <v>#N/A</v>
      </c>
      <c r="M546" s="429">
        <v>44.249999999999964</v>
      </c>
      <c r="N546" s="303" t="e">
        <v>#N/A</v>
      </c>
      <c r="O546" s="744" t="e">
        <v>#N/A</v>
      </c>
      <c r="Y546" s="602"/>
    </row>
    <row r="547" spans="1:25">
      <c r="A547" s="608">
        <v>44218</v>
      </c>
      <c r="B547" s="607">
        <v>80</v>
      </c>
      <c r="C547" s="607" t="e">
        <v>#N/A</v>
      </c>
      <c r="D547" s="607" t="e">
        <v>#N/A</v>
      </c>
      <c r="E547" s="607">
        <v>24.879999999999995</v>
      </c>
      <c r="F547" s="607" t="e">
        <v>#N/A</v>
      </c>
      <c r="G547" s="607" t="e">
        <v>#N/A</v>
      </c>
      <c r="H547" s="607" t="e">
        <v>#N/A</v>
      </c>
      <c r="I547" s="607" t="e">
        <v>#N/A</v>
      </c>
      <c r="J547" s="607" t="e">
        <v>#N/A</v>
      </c>
      <c r="K547" s="609" t="e">
        <v>#N/A</v>
      </c>
      <c r="M547" s="429" t="e">
        <v>#N/A</v>
      </c>
      <c r="N547" s="303">
        <v>24.879999999999995</v>
      </c>
      <c r="O547" s="744" t="e">
        <v>#N/A</v>
      </c>
      <c r="Y547" s="602"/>
    </row>
    <row r="548" spans="1:25">
      <c r="A548" s="608">
        <v>44307</v>
      </c>
      <c r="B548" s="607">
        <v>50</v>
      </c>
      <c r="C548" s="607" t="e">
        <v>#N/A</v>
      </c>
      <c r="D548" s="607">
        <v>46.369999999999969</v>
      </c>
      <c r="E548" s="607" t="e">
        <v>#N/A</v>
      </c>
      <c r="F548" s="607" t="e">
        <v>#N/A</v>
      </c>
      <c r="G548" s="607" t="e">
        <v>#N/A</v>
      </c>
      <c r="H548" s="607" t="e">
        <v>#N/A</v>
      </c>
      <c r="I548" s="607" t="e">
        <v>#N/A</v>
      </c>
      <c r="J548" s="607" t="e">
        <v>#N/A</v>
      </c>
      <c r="K548" s="609" t="e">
        <v>#N/A</v>
      </c>
      <c r="M548" s="429">
        <v>46.369999999999969</v>
      </c>
      <c r="N548" s="303" t="e">
        <v>#N/A</v>
      </c>
      <c r="O548" s="744" t="e">
        <v>#N/A</v>
      </c>
      <c r="Y548" s="602"/>
    </row>
    <row r="549" spans="1:25">
      <c r="A549" s="608">
        <v>44307</v>
      </c>
      <c r="B549" s="607">
        <v>29.9</v>
      </c>
      <c r="C549" s="607" t="e">
        <v>#N/A</v>
      </c>
      <c r="D549" s="607">
        <v>43.129999999999981</v>
      </c>
      <c r="E549" s="607" t="e">
        <v>#N/A</v>
      </c>
      <c r="F549" s="607" t="e">
        <v>#N/A</v>
      </c>
      <c r="G549" s="607" t="e">
        <v>#N/A</v>
      </c>
      <c r="H549" s="607" t="e">
        <v>#N/A</v>
      </c>
      <c r="I549" s="607" t="e">
        <v>#N/A</v>
      </c>
      <c r="J549" s="607" t="e">
        <v>#N/A</v>
      </c>
      <c r="K549" s="609" t="e">
        <v>#N/A</v>
      </c>
      <c r="M549" s="429">
        <v>43.129999999999981</v>
      </c>
      <c r="N549" s="303" t="e">
        <v>#N/A</v>
      </c>
      <c r="O549" s="744" t="e">
        <v>#N/A</v>
      </c>
      <c r="Y549" s="602"/>
    </row>
    <row r="550" spans="1:25">
      <c r="A550" s="610">
        <v>44440</v>
      </c>
      <c r="B550" s="612">
        <v>197.4</v>
      </c>
      <c r="C550" s="612" t="e">
        <v>#N/A</v>
      </c>
      <c r="D550" s="612" t="e">
        <v>#N/A</v>
      </c>
      <c r="E550" s="612" t="e">
        <v>#N/A</v>
      </c>
      <c r="F550" s="612">
        <v>17.149999999999991</v>
      </c>
      <c r="G550" s="612" t="e">
        <v>#N/A</v>
      </c>
      <c r="H550" s="612" t="e">
        <v>#N/A</v>
      </c>
      <c r="I550" s="612" t="e">
        <v>#N/A</v>
      </c>
      <c r="J550" s="612" t="e">
        <v>#N/A</v>
      </c>
      <c r="K550" s="613" t="e">
        <v>#N/A</v>
      </c>
      <c r="M550" s="430" t="e">
        <v>#N/A</v>
      </c>
      <c r="N550" s="432">
        <v>17.149999999999991</v>
      </c>
      <c r="O550" s="745" t="e">
        <v>#N/A</v>
      </c>
      <c r="Y550" s="602"/>
    </row>
  </sheetData>
  <pageMargins left="0.75" right="0.75" top="1" bottom="1" header="0.5" footer="0.5"/>
  <pageSetup orientation="portrait" horizontalDpi="1200" verticalDpi="1200" r:id="rId1"/>
  <headerFooter alignWithMargins="0"/>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8">
    <tabColor theme="5" tint="0.39997558519241921"/>
  </sheetPr>
  <dimension ref="A1:S51"/>
  <sheetViews>
    <sheetView zoomScale="75" zoomScaleNormal="75" workbookViewId="0">
      <selection activeCell="B46" sqref="B46"/>
    </sheetView>
  </sheetViews>
  <sheetFormatPr defaultColWidth="8.6640625" defaultRowHeight="13.2"/>
  <cols>
    <col min="1" max="1" width="8.6640625" style="598"/>
    <col min="2" max="3" width="11.6640625" style="8" bestFit="1" customWidth="1"/>
    <col min="4" max="4" width="15.6640625" style="8" bestFit="1" customWidth="1"/>
    <col min="5" max="5" width="11.88671875" style="8" bestFit="1" customWidth="1"/>
    <col min="6" max="6" width="10" style="8" bestFit="1" customWidth="1"/>
    <col min="7" max="7" width="6.77734375" style="598" bestFit="1" customWidth="1"/>
    <col min="8" max="8" width="7.5546875" style="598" bestFit="1" customWidth="1"/>
    <col min="9" max="9" width="5.44140625" style="598" bestFit="1" customWidth="1"/>
    <col min="10" max="10" width="7.5546875" style="598" bestFit="1" customWidth="1"/>
    <col min="11" max="11" width="5.44140625" style="598" bestFit="1" customWidth="1"/>
    <col min="12" max="12" width="7.5546875" style="598" bestFit="1" customWidth="1"/>
    <col min="13" max="13" width="5.44140625" style="598" bestFit="1" customWidth="1"/>
    <col min="14" max="14" width="7.5546875" style="598" bestFit="1" customWidth="1"/>
    <col min="15" max="16384" width="8.6640625" style="598"/>
  </cols>
  <sheetData>
    <row r="1" spans="1:1" ht="14.4">
      <c r="A1" s="138" t="s">
        <v>524</v>
      </c>
    </row>
    <row r="2" spans="1:1">
      <c r="A2" s="113"/>
    </row>
    <row r="3" spans="1:1">
      <c r="A3" s="113"/>
    </row>
    <row r="4" spans="1:1">
      <c r="A4" s="113"/>
    </row>
    <row r="5" spans="1:1">
      <c r="A5" s="113"/>
    </row>
    <row r="6" spans="1:1">
      <c r="A6" s="113"/>
    </row>
    <row r="7" spans="1:1">
      <c r="A7" s="113"/>
    </row>
    <row r="8" spans="1:1">
      <c r="A8" s="113"/>
    </row>
    <row r="9" spans="1:1">
      <c r="A9" s="113"/>
    </row>
    <row r="10" spans="1:1">
      <c r="A10" s="113"/>
    </row>
    <row r="11" spans="1:1">
      <c r="A11" s="113"/>
    </row>
    <row r="12" spans="1:1">
      <c r="A12" s="113"/>
    </row>
    <row r="13" spans="1:1">
      <c r="A13" s="113"/>
    </row>
    <row r="14" spans="1:1">
      <c r="A14" s="113"/>
    </row>
    <row r="15" spans="1:1">
      <c r="A15" s="113"/>
    </row>
    <row r="16" spans="1:1">
      <c r="A16" s="113"/>
    </row>
    <row r="17" spans="1:19">
      <c r="A17" s="113"/>
    </row>
    <row r="18" spans="1:19">
      <c r="A18" s="113"/>
    </row>
    <row r="19" spans="1:19">
      <c r="A19" s="113"/>
    </row>
    <row r="20" spans="1:19">
      <c r="A20" s="113"/>
    </row>
    <row r="21" spans="1:19">
      <c r="A21" s="113"/>
    </row>
    <row r="22" spans="1:19">
      <c r="A22" s="245" t="s">
        <v>658</v>
      </c>
    </row>
    <row r="23" spans="1:19">
      <c r="A23" s="245" t="s">
        <v>659</v>
      </c>
    </row>
    <row r="25" spans="1:19">
      <c r="A25" s="301" t="s">
        <v>525</v>
      </c>
      <c r="B25" s="1150" t="s">
        <v>526</v>
      </c>
      <c r="C25" s="301" t="s">
        <v>101</v>
      </c>
      <c r="D25" s="301" t="s">
        <v>656</v>
      </c>
      <c r="E25" s="301" t="s">
        <v>657</v>
      </c>
      <c r="G25" s="1608" t="s">
        <v>526</v>
      </c>
      <c r="H25" s="1609"/>
      <c r="I25" s="1608" t="s">
        <v>101</v>
      </c>
      <c r="J25" s="1609"/>
      <c r="K25" s="1610" t="s">
        <v>656</v>
      </c>
      <c r="L25" s="1609"/>
      <c r="M25" s="1610" t="s">
        <v>657</v>
      </c>
      <c r="N25" s="1609"/>
    </row>
    <row r="26" spans="1:19">
      <c r="A26" s="250" t="s">
        <v>527</v>
      </c>
      <c r="B26" s="1146" t="s">
        <v>528</v>
      </c>
      <c r="C26" s="250" t="s">
        <v>528</v>
      </c>
      <c r="D26" s="250" t="s">
        <v>528</v>
      </c>
      <c r="E26" s="250" t="s">
        <v>528</v>
      </c>
      <c r="G26" s="1611" t="s">
        <v>365</v>
      </c>
      <c r="H26" s="1612"/>
      <c r="I26" s="1611" t="s">
        <v>365</v>
      </c>
      <c r="J26" s="1612"/>
      <c r="K26" s="1613" t="s">
        <v>365</v>
      </c>
      <c r="L26" s="1612"/>
      <c r="M26" s="1613" t="s">
        <v>365</v>
      </c>
      <c r="N26" s="1612"/>
    </row>
    <row r="27" spans="1:19">
      <c r="A27" s="585" t="s">
        <v>408</v>
      </c>
      <c r="B27" s="1148" t="s">
        <v>869</v>
      </c>
      <c r="C27" s="585" t="s">
        <v>869</v>
      </c>
      <c r="D27" s="585" t="s">
        <v>869</v>
      </c>
      <c r="E27" s="585" t="s">
        <v>869</v>
      </c>
      <c r="G27" s="592" t="s">
        <v>501</v>
      </c>
      <c r="H27" s="55" t="s">
        <v>368</v>
      </c>
      <c r="I27" s="592" t="s">
        <v>501</v>
      </c>
      <c r="J27" s="55" t="s">
        <v>368</v>
      </c>
      <c r="K27" s="611" t="s">
        <v>501</v>
      </c>
      <c r="L27" s="55" t="s">
        <v>368</v>
      </c>
      <c r="M27" s="611" t="s">
        <v>501</v>
      </c>
      <c r="N27" s="55" t="s">
        <v>368</v>
      </c>
    </row>
    <row r="28" spans="1:19">
      <c r="A28" s="250" t="s">
        <v>529</v>
      </c>
      <c r="B28" s="650">
        <v>45.325453137755225</v>
      </c>
      <c r="C28" s="648">
        <v>70.183458530396905</v>
      </c>
      <c r="D28" s="648">
        <v>42.861458128767055</v>
      </c>
      <c r="E28" s="648">
        <v>201.97138241816123</v>
      </c>
      <c r="F28" s="15"/>
      <c r="G28" s="56">
        <v>553</v>
      </c>
      <c r="H28" s="52">
        <v>10</v>
      </c>
      <c r="I28" s="56">
        <v>25.08</v>
      </c>
      <c r="J28" s="52">
        <v>1</v>
      </c>
      <c r="K28" s="48">
        <v>517.13</v>
      </c>
      <c r="L28" s="52">
        <v>8</v>
      </c>
      <c r="M28" s="48">
        <v>10.4</v>
      </c>
      <c r="N28" s="52">
        <v>1</v>
      </c>
      <c r="P28" s="468"/>
      <c r="Q28" s="468"/>
      <c r="R28" s="468"/>
      <c r="S28" s="468"/>
    </row>
    <row r="29" spans="1:19">
      <c r="A29" s="250" t="s">
        <v>384</v>
      </c>
      <c r="B29" s="650">
        <v>41.237465020019066</v>
      </c>
      <c r="C29" s="648">
        <v>41.501492182679264</v>
      </c>
      <c r="D29" s="648">
        <v>41.917656716833385</v>
      </c>
      <c r="E29" s="648">
        <v>54.269448953845576</v>
      </c>
      <c r="F29" s="15"/>
      <c r="G29" s="56">
        <v>1249</v>
      </c>
      <c r="H29" s="52">
        <v>17</v>
      </c>
      <c r="I29" s="56">
        <v>445.94</v>
      </c>
      <c r="J29" s="52">
        <v>5</v>
      </c>
      <c r="K29" s="48">
        <v>663.8</v>
      </c>
      <c r="L29" s="52">
        <v>9</v>
      </c>
      <c r="M29" s="48">
        <v>139.5</v>
      </c>
      <c r="N29" s="52">
        <v>3</v>
      </c>
      <c r="P29" s="468"/>
      <c r="Q29" s="468"/>
      <c r="R29" s="468"/>
      <c r="S29" s="468"/>
    </row>
    <row r="30" spans="1:19">
      <c r="A30" s="250" t="s">
        <v>385</v>
      </c>
      <c r="B30" s="650">
        <v>38.344040375586495</v>
      </c>
      <c r="C30" s="648">
        <v>41.618345771996985</v>
      </c>
      <c r="D30" s="648">
        <v>28.474520663797417</v>
      </c>
      <c r="E30" s="648">
        <v>58.810384310376847</v>
      </c>
      <c r="F30" s="15"/>
      <c r="G30" s="56">
        <v>1382</v>
      </c>
      <c r="H30" s="52">
        <v>24</v>
      </c>
      <c r="I30" s="56">
        <v>835.44</v>
      </c>
      <c r="J30" s="52">
        <v>9</v>
      </c>
      <c r="K30" s="48">
        <v>450.67</v>
      </c>
      <c r="L30" s="52">
        <v>11</v>
      </c>
      <c r="M30" s="48">
        <v>96</v>
      </c>
      <c r="N30" s="52">
        <v>4</v>
      </c>
      <c r="P30" s="468"/>
      <c r="Q30" s="468"/>
      <c r="R30" s="468"/>
      <c r="S30" s="468"/>
    </row>
    <row r="31" spans="1:19">
      <c r="A31" s="250" t="s">
        <v>386</v>
      </c>
      <c r="B31" s="650">
        <v>43.682496365981578</v>
      </c>
      <c r="C31" s="648">
        <v>57.283341235126912</v>
      </c>
      <c r="D31" s="648">
        <v>39.735206895990586</v>
      </c>
      <c r="E31" s="648">
        <v>47.521325470600495</v>
      </c>
      <c r="F31" s="15"/>
      <c r="G31" s="56">
        <v>2190</v>
      </c>
      <c r="H31" s="52">
        <v>30</v>
      </c>
      <c r="I31" s="56">
        <v>517.46</v>
      </c>
      <c r="J31" s="52">
        <v>11</v>
      </c>
      <c r="K31" s="48">
        <v>1615.5</v>
      </c>
      <c r="L31" s="52">
        <v>18</v>
      </c>
      <c r="M31" s="48">
        <v>56.7</v>
      </c>
      <c r="N31" s="52">
        <v>1</v>
      </c>
      <c r="P31" s="468"/>
      <c r="Q31" s="468"/>
      <c r="R31" s="468"/>
      <c r="S31" s="468"/>
    </row>
    <row r="32" spans="1:19">
      <c r="A32" s="250">
        <v>2006</v>
      </c>
      <c r="B32" s="650">
        <v>56.033460817570052</v>
      </c>
      <c r="C32" s="648">
        <v>60.260527611267364</v>
      </c>
      <c r="D32" s="648">
        <v>46.371090850232129</v>
      </c>
      <c r="E32" s="648">
        <v>62.764146388051067</v>
      </c>
      <c r="F32" s="15"/>
      <c r="G32" s="56">
        <v>2436</v>
      </c>
      <c r="H32" s="52">
        <v>31</v>
      </c>
      <c r="I32" s="56">
        <v>1324.7500000000002</v>
      </c>
      <c r="J32" s="52">
        <v>14</v>
      </c>
      <c r="K32" s="48">
        <v>869.55000000000007</v>
      </c>
      <c r="L32" s="52">
        <v>11</v>
      </c>
      <c r="M32" s="48">
        <v>241.20000000000002</v>
      </c>
      <c r="N32" s="52">
        <v>6</v>
      </c>
      <c r="P32" s="468"/>
      <c r="Q32" s="468"/>
      <c r="R32" s="468"/>
      <c r="S32" s="468"/>
    </row>
    <row r="33" spans="1:19">
      <c r="A33" s="250">
        <v>2007</v>
      </c>
      <c r="B33" s="650">
        <v>57.898837070045694</v>
      </c>
      <c r="C33" s="648">
        <v>80.173628894127589</v>
      </c>
      <c r="D33" s="648">
        <v>50.859562243767733</v>
      </c>
      <c r="E33" s="648">
        <v>69.449515196784205</v>
      </c>
      <c r="F33" s="15"/>
      <c r="G33" s="56">
        <v>1781</v>
      </c>
      <c r="H33" s="52">
        <v>26</v>
      </c>
      <c r="I33" s="56">
        <v>397.7</v>
      </c>
      <c r="J33" s="52">
        <v>4</v>
      </c>
      <c r="K33" s="48">
        <v>1109.2599999999998</v>
      </c>
      <c r="L33" s="52">
        <v>19</v>
      </c>
      <c r="M33" s="48">
        <v>274.43333333333334</v>
      </c>
      <c r="N33" s="52">
        <v>3</v>
      </c>
      <c r="P33" s="468"/>
      <c r="Q33" s="468"/>
      <c r="R33" s="468"/>
      <c r="S33" s="468"/>
    </row>
    <row r="34" spans="1:19">
      <c r="A34" s="250">
        <v>2008</v>
      </c>
      <c r="B34" s="650">
        <v>71.761936052288647</v>
      </c>
      <c r="C34" s="648">
        <v>82.972617788826682</v>
      </c>
      <c r="D34" s="648">
        <v>58.812925805828236</v>
      </c>
      <c r="E34" s="648">
        <v>85.563627044612076</v>
      </c>
      <c r="F34" s="15"/>
      <c r="G34" s="56">
        <v>3489</v>
      </c>
      <c r="H34" s="52">
        <v>40</v>
      </c>
      <c r="I34" s="56">
        <v>1611.4</v>
      </c>
      <c r="J34" s="52">
        <v>11</v>
      </c>
      <c r="K34" s="48">
        <v>1148.4000000000001</v>
      </c>
      <c r="L34" s="52">
        <v>18</v>
      </c>
      <c r="M34" s="48">
        <v>729.4666666666667</v>
      </c>
      <c r="N34" s="52">
        <v>11</v>
      </c>
      <c r="P34" s="468"/>
      <c r="Q34" s="468"/>
      <c r="R34" s="468"/>
      <c r="S34" s="468"/>
    </row>
    <row r="35" spans="1:19">
      <c r="A35" s="250">
        <v>2009</v>
      </c>
      <c r="B35" s="650">
        <v>75.819492701357191</v>
      </c>
      <c r="C35" s="648">
        <v>97.593807885366246</v>
      </c>
      <c r="D35" s="648">
        <v>61.263391339212795</v>
      </c>
      <c r="E35" s="648">
        <v>85.494559748946628</v>
      </c>
      <c r="F35" s="15"/>
      <c r="G35" s="56">
        <v>4048</v>
      </c>
      <c r="H35" s="52">
        <v>49</v>
      </c>
      <c r="I35" s="56">
        <v>1680</v>
      </c>
      <c r="J35" s="52">
        <v>21</v>
      </c>
      <c r="K35" s="48">
        <v>1858.4000000000003</v>
      </c>
      <c r="L35" s="52">
        <v>21</v>
      </c>
      <c r="M35" s="48">
        <v>510</v>
      </c>
      <c r="N35" s="52">
        <v>7</v>
      </c>
      <c r="P35" s="468"/>
      <c r="Q35" s="468"/>
      <c r="R35" s="468"/>
      <c r="S35" s="468"/>
    </row>
    <row r="36" spans="1:19">
      <c r="A36" s="250">
        <v>2010</v>
      </c>
      <c r="B36" s="650">
        <v>66.436864594594482</v>
      </c>
      <c r="C36" s="648">
        <v>90.711498798830036</v>
      </c>
      <c r="D36" s="648">
        <v>52.107006720736429</v>
      </c>
      <c r="E36" s="648">
        <v>79.777034681916433</v>
      </c>
      <c r="F36" s="15"/>
      <c r="G36" s="56">
        <v>4865</v>
      </c>
      <c r="H36" s="52">
        <v>51</v>
      </c>
      <c r="I36" s="56">
        <v>2136.9</v>
      </c>
      <c r="J36" s="52">
        <v>18</v>
      </c>
      <c r="K36" s="48">
        <v>2290.6000000000004</v>
      </c>
      <c r="L36" s="52">
        <v>23</v>
      </c>
      <c r="M36" s="48">
        <v>437.34</v>
      </c>
      <c r="N36" s="52">
        <v>10</v>
      </c>
      <c r="P36" s="468"/>
      <c r="Q36" s="468"/>
      <c r="R36" s="468"/>
      <c r="S36" s="468"/>
    </row>
    <row r="37" spans="1:19">
      <c r="A37" s="250">
        <v>2011</v>
      </c>
      <c r="B37" s="650">
        <v>48.482605492471613</v>
      </c>
      <c r="C37" s="648">
        <v>65.15149797963339</v>
      </c>
      <c r="D37" s="648">
        <v>42.232714347900277</v>
      </c>
      <c r="E37" s="648">
        <v>52.141908779203831</v>
      </c>
      <c r="F37" s="15"/>
      <c r="G37" s="56">
        <v>4634</v>
      </c>
      <c r="H37" s="52">
        <v>43</v>
      </c>
      <c r="I37" s="56">
        <v>1285.3999999999999</v>
      </c>
      <c r="J37" s="52">
        <v>10</v>
      </c>
      <c r="K37" s="48">
        <v>2842.31</v>
      </c>
      <c r="L37" s="52">
        <v>28</v>
      </c>
      <c r="M37" s="48">
        <v>506.15999999999997</v>
      </c>
      <c r="N37" s="52">
        <v>5</v>
      </c>
      <c r="P37" s="468"/>
      <c r="Q37" s="468"/>
      <c r="R37" s="468"/>
      <c r="S37" s="468"/>
    </row>
    <row r="38" spans="1:19">
      <c r="A38" s="250">
        <v>2012</v>
      </c>
      <c r="B38" s="650">
        <v>40.816150877511099</v>
      </c>
      <c r="C38" s="648">
        <v>50.309021928970417</v>
      </c>
      <c r="D38" s="648">
        <v>36.522823821599225</v>
      </c>
      <c r="E38" s="648">
        <v>54.153084806782616</v>
      </c>
      <c r="F38" s="15"/>
      <c r="G38" s="56">
        <v>1092</v>
      </c>
      <c r="H38" s="52">
        <v>13</v>
      </c>
      <c r="I38" s="56">
        <v>141</v>
      </c>
      <c r="J38" s="52">
        <v>2</v>
      </c>
      <c r="K38" s="48">
        <v>763.3</v>
      </c>
      <c r="L38" s="52">
        <v>7</v>
      </c>
      <c r="M38" s="48">
        <v>188</v>
      </c>
      <c r="N38" s="52">
        <v>4</v>
      </c>
      <c r="P38" s="468"/>
      <c r="Q38" s="468"/>
      <c r="R38" s="468"/>
      <c r="S38" s="468"/>
    </row>
    <row r="39" spans="1:19">
      <c r="A39" s="250">
        <v>2013</v>
      </c>
      <c r="B39" s="650">
        <v>29.116618126000603</v>
      </c>
      <c r="C39" s="648">
        <v>37.459473453617761</v>
      </c>
      <c r="D39" s="648">
        <v>24.359074356471751</v>
      </c>
      <c r="E39" s="648">
        <v>52.495786918211145</v>
      </c>
      <c r="F39" s="15"/>
      <c r="G39" s="56">
        <v>5412</v>
      </c>
      <c r="H39" s="52">
        <v>37</v>
      </c>
      <c r="I39" s="56">
        <v>1091.6999999999998</v>
      </c>
      <c r="J39" s="52">
        <v>10</v>
      </c>
      <c r="K39" s="48">
        <v>3702.2</v>
      </c>
      <c r="L39" s="52">
        <v>22</v>
      </c>
      <c r="M39" s="48">
        <v>617.59999999999991</v>
      </c>
      <c r="N39" s="52">
        <v>5</v>
      </c>
      <c r="P39" s="468"/>
      <c r="Q39" s="468"/>
      <c r="R39" s="468"/>
      <c r="S39" s="468"/>
    </row>
    <row r="40" spans="1:19">
      <c r="A40" s="250">
        <v>2014</v>
      </c>
      <c r="B40" s="650">
        <v>26.845889793028018</v>
      </c>
      <c r="C40" s="648">
        <v>66.885928135602825</v>
      </c>
      <c r="D40" s="648">
        <v>24.082938133417773</v>
      </c>
      <c r="E40" s="648">
        <v>38.996219924213953</v>
      </c>
      <c r="F40" s="15"/>
      <c r="G40" s="56">
        <v>2155</v>
      </c>
      <c r="H40" s="52">
        <v>18</v>
      </c>
      <c r="I40" s="56">
        <v>72.95</v>
      </c>
      <c r="J40" s="52">
        <v>2</v>
      </c>
      <c r="K40" s="48">
        <v>1766.7</v>
      </c>
      <c r="L40" s="52">
        <v>14</v>
      </c>
      <c r="M40" s="48">
        <v>315</v>
      </c>
      <c r="N40" s="52">
        <v>2</v>
      </c>
      <c r="P40" s="468"/>
      <c r="Q40" s="468"/>
      <c r="R40" s="468"/>
      <c r="S40" s="468"/>
    </row>
    <row r="41" spans="1:19">
      <c r="A41" s="250">
        <v>2015</v>
      </c>
      <c r="B41" s="650">
        <v>31.338610176073225</v>
      </c>
      <c r="C41" s="648">
        <v>46.45161964387438</v>
      </c>
      <c r="D41" s="648">
        <v>25.074669615183993</v>
      </c>
      <c r="E41" s="648">
        <v>46.288233236105683</v>
      </c>
      <c r="F41" s="15"/>
      <c r="G41" s="56">
        <v>3275</v>
      </c>
      <c r="H41" s="52">
        <v>25</v>
      </c>
      <c r="I41" s="56">
        <v>524</v>
      </c>
      <c r="J41" s="52">
        <v>2</v>
      </c>
      <c r="K41" s="48">
        <v>2182.41</v>
      </c>
      <c r="L41" s="52">
        <v>18</v>
      </c>
      <c r="M41" s="48">
        <v>568.29999999999995</v>
      </c>
      <c r="N41" s="52">
        <v>5</v>
      </c>
      <c r="P41" s="468"/>
      <c r="Q41" s="468"/>
      <c r="R41" s="468"/>
      <c r="S41" s="468"/>
    </row>
    <row r="42" spans="1:19">
      <c r="A42" s="250">
        <v>2016</v>
      </c>
      <c r="B42" s="650">
        <v>25.742925015296716</v>
      </c>
      <c r="C42" s="648">
        <v>41.144629543690684</v>
      </c>
      <c r="D42" s="648">
        <v>21.300388034119653</v>
      </c>
      <c r="E42" s="648">
        <v>36.261502397010581</v>
      </c>
      <c r="F42" s="15"/>
      <c r="G42" s="56">
        <v>2498</v>
      </c>
      <c r="H42" s="52">
        <v>22</v>
      </c>
      <c r="I42" s="56">
        <v>516.65</v>
      </c>
      <c r="J42" s="52">
        <v>5</v>
      </c>
      <c r="K42" s="48">
        <v>1754.13</v>
      </c>
      <c r="L42" s="52">
        <v>13</v>
      </c>
      <c r="M42" s="48">
        <v>226.89999999999998</v>
      </c>
      <c r="N42" s="52">
        <v>4</v>
      </c>
      <c r="P42" s="468"/>
      <c r="Q42" s="468"/>
      <c r="R42" s="468"/>
      <c r="S42" s="468"/>
    </row>
    <row r="43" spans="1:19">
      <c r="A43" s="250">
        <v>2017</v>
      </c>
      <c r="B43" s="650">
        <v>19.436062304276412</v>
      </c>
      <c r="C43" s="648">
        <v>29.851590679623875</v>
      </c>
      <c r="D43" s="648">
        <v>16.321022848494007</v>
      </c>
      <c r="E43" s="648">
        <v>24.172039477991486</v>
      </c>
      <c r="F43" s="15"/>
      <c r="G43" s="56">
        <v>3675</v>
      </c>
      <c r="H43" s="52">
        <v>32</v>
      </c>
      <c r="I43" s="56">
        <v>750.5</v>
      </c>
      <c r="J43" s="52">
        <v>7</v>
      </c>
      <c r="K43" s="48">
        <v>2616.2049999999999</v>
      </c>
      <c r="L43" s="52">
        <v>23</v>
      </c>
      <c r="M43" s="48">
        <v>308</v>
      </c>
      <c r="N43" s="52">
        <v>2</v>
      </c>
      <c r="P43" s="468"/>
      <c r="Q43" s="468"/>
      <c r="R43" s="468"/>
      <c r="S43" s="468"/>
    </row>
    <row r="44" spans="1:19">
      <c r="A44" s="250">
        <v>2018</v>
      </c>
      <c r="B44" s="650">
        <v>16.610631681361376</v>
      </c>
      <c r="C44" s="648">
        <v>16.157902347118135</v>
      </c>
      <c r="D44" s="648">
        <v>16.515146346670303</v>
      </c>
      <c r="E44" s="648">
        <v>30.140107901268909</v>
      </c>
      <c r="F44" s="15"/>
      <c r="G44" s="56">
        <v>2672</v>
      </c>
      <c r="H44" s="52">
        <v>17</v>
      </c>
      <c r="I44" s="56">
        <v>1095.02</v>
      </c>
      <c r="J44" s="52">
        <v>7</v>
      </c>
      <c r="K44" s="48">
        <v>1429.62</v>
      </c>
      <c r="L44" s="52">
        <v>7</v>
      </c>
      <c r="M44" s="48">
        <v>147.60000000000002</v>
      </c>
      <c r="N44" s="52">
        <v>3</v>
      </c>
      <c r="P44" s="468"/>
      <c r="Q44" s="468"/>
      <c r="R44" s="468"/>
      <c r="S44" s="468"/>
    </row>
    <row r="45" spans="1:19">
      <c r="A45" s="250">
        <v>2019</v>
      </c>
      <c r="B45" s="650">
        <v>22.677480567926363</v>
      </c>
      <c r="C45" s="648">
        <v>25.128982544305472</v>
      </c>
      <c r="D45" s="648">
        <v>18.22152499813761</v>
      </c>
      <c r="E45" s="648">
        <v>26.845844286330191</v>
      </c>
      <c r="F45" s="15"/>
      <c r="G45" s="56">
        <v>3533</v>
      </c>
      <c r="H45" s="52">
        <v>24</v>
      </c>
      <c r="I45" s="56">
        <v>1376.02</v>
      </c>
      <c r="J45" s="52">
        <v>10</v>
      </c>
      <c r="K45" s="48">
        <v>1591</v>
      </c>
      <c r="L45" s="52">
        <v>9</v>
      </c>
      <c r="M45" s="48">
        <v>566.4</v>
      </c>
      <c r="N45" s="52">
        <v>5</v>
      </c>
      <c r="P45" s="468"/>
      <c r="Q45" s="468"/>
      <c r="R45" s="468"/>
      <c r="S45" s="468"/>
    </row>
    <row r="46" spans="1:19">
      <c r="A46" s="585" t="s">
        <v>870</v>
      </c>
      <c r="B46" s="652">
        <v>25.477909971113554</v>
      </c>
      <c r="C46" s="652">
        <v>34.730181283658233</v>
      </c>
      <c r="D46" s="652">
        <v>15.298691849356008</v>
      </c>
      <c r="E46" s="652">
        <v>31.029277674758816</v>
      </c>
      <c r="F46" s="15"/>
      <c r="G46" s="632">
        <v>1987</v>
      </c>
      <c r="H46" s="54">
        <v>16</v>
      </c>
      <c r="I46" s="632">
        <v>849.30000000000007</v>
      </c>
      <c r="J46" s="54">
        <v>8</v>
      </c>
      <c r="K46" s="633">
        <v>1081.17</v>
      </c>
      <c r="L46" s="54">
        <v>7</v>
      </c>
      <c r="M46" s="633">
        <v>56.2</v>
      </c>
      <c r="N46" s="54">
        <v>1</v>
      </c>
      <c r="P46" s="468"/>
      <c r="Q46" s="468"/>
      <c r="R46" s="468"/>
      <c r="S46" s="468"/>
    </row>
    <row r="47" spans="1:19">
      <c r="B47" s="15"/>
      <c r="C47" s="15"/>
      <c r="D47" s="15"/>
      <c r="E47" s="15"/>
      <c r="F47" s="15"/>
      <c r="G47" s="110"/>
      <c r="H47" s="110"/>
      <c r="I47" s="110"/>
      <c r="J47" s="110"/>
      <c r="K47" s="110"/>
      <c r="L47" s="110"/>
      <c r="M47" s="110"/>
      <c r="N47" s="110"/>
      <c r="R47" s="468"/>
      <c r="S47" s="468"/>
    </row>
    <row r="48" spans="1:19">
      <c r="A48" s="896">
        <v>2020</v>
      </c>
      <c r="B48" s="657">
        <v>25.660178569426041</v>
      </c>
      <c r="C48" s="690">
        <v>34.483664113260964</v>
      </c>
      <c r="D48" s="690">
        <v>14.877795992076363</v>
      </c>
      <c r="E48" s="690">
        <v>31.029277674758816</v>
      </c>
      <c r="F48" s="15"/>
      <c r="G48" s="897">
        <v>1629</v>
      </c>
      <c r="H48" s="634">
        <v>12</v>
      </c>
      <c r="I48" s="897">
        <v>769.40000000000009</v>
      </c>
      <c r="J48" s="634">
        <v>6</v>
      </c>
      <c r="K48" s="635">
        <v>803.77</v>
      </c>
      <c r="L48" s="634">
        <v>5</v>
      </c>
      <c r="M48" s="635">
        <v>56.2</v>
      </c>
      <c r="N48" s="634">
        <v>1</v>
      </c>
      <c r="P48" s="468"/>
      <c r="Q48" s="468"/>
      <c r="R48" s="468"/>
      <c r="S48" s="468"/>
    </row>
    <row r="49" spans="1:19">
      <c r="A49" s="898">
        <v>2021</v>
      </c>
      <c r="B49" s="654">
        <v>23.73667900472698</v>
      </c>
      <c r="C49" s="652">
        <v>38.45040738826782</v>
      </c>
      <c r="D49" s="652">
        <v>17.733180448205324</v>
      </c>
      <c r="E49" s="652" t="e">
        <v>#N/A</v>
      </c>
      <c r="F49" s="15"/>
      <c r="G49" s="632">
        <v>357</v>
      </c>
      <c r="H49" s="54">
        <v>4</v>
      </c>
      <c r="I49" s="632">
        <v>79.900000000000006</v>
      </c>
      <c r="J49" s="54">
        <v>2</v>
      </c>
      <c r="K49" s="633">
        <v>277.39999999999998</v>
      </c>
      <c r="L49" s="54">
        <v>2</v>
      </c>
      <c r="M49" s="633">
        <v>0</v>
      </c>
      <c r="N49" s="54">
        <v>0</v>
      </c>
      <c r="P49" s="468"/>
      <c r="Q49" s="468"/>
      <c r="R49" s="468"/>
      <c r="S49" s="468"/>
    </row>
    <row r="51" spans="1:19">
      <c r="B51" s="899"/>
      <c r="C51" s="899"/>
      <c r="D51" s="899"/>
      <c r="E51" s="899"/>
    </row>
  </sheetData>
  <mergeCells count="8">
    <mergeCell ref="G25:H25"/>
    <mergeCell ref="I25:J25"/>
    <mergeCell ref="K25:L25"/>
    <mergeCell ref="M25:N25"/>
    <mergeCell ref="G26:H26"/>
    <mergeCell ref="I26:J26"/>
    <mergeCell ref="K26:L26"/>
    <mergeCell ref="M26:N26"/>
  </mergeCells>
  <pageMargins left="0.75" right="0.75" top="1" bottom="1" header="0.5" footer="0.5"/>
  <pageSetup orientation="portrait" horizontalDpi="1200" verticalDpi="1200" r:id="rId1"/>
  <headerFooter alignWithMargins="0"/>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3">
    <tabColor theme="5" tint="0.39997558519241921"/>
  </sheetPr>
  <dimension ref="A1:AD52"/>
  <sheetViews>
    <sheetView zoomScale="75" zoomScaleNormal="75" zoomScalePageLayoutView="75" workbookViewId="0">
      <selection activeCell="H24" sqref="H24"/>
    </sheetView>
  </sheetViews>
  <sheetFormatPr defaultColWidth="8.6640625" defaultRowHeight="13.2"/>
  <cols>
    <col min="1" max="3" width="11.6640625" style="229" customWidth="1"/>
    <col min="4" max="4" width="11.44140625" style="866" customWidth="1"/>
    <col min="5" max="6" width="8.6640625" style="866"/>
    <col min="7" max="7" width="10.33203125" style="866" customWidth="1"/>
    <col min="8" max="8" width="9.6640625" style="866" customWidth="1"/>
    <col min="9" max="9" width="9.33203125" style="866" customWidth="1"/>
    <col min="10" max="12" width="9.44140625" style="866" customWidth="1"/>
    <col min="13" max="17" width="9.44140625" style="229" customWidth="1"/>
    <col min="18" max="18" width="13.6640625" style="229" customWidth="1"/>
    <col min="19" max="19" width="11.6640625" style="229" customWidth="1"/>
    <col min="20" max="20" width="8.6640625" style="229" customWidth="1"/>
    <col min="21" max="16384" width="8.6640625" style="229"/>
  </cols>
  <sheetData>
    <row r="1" spans="1:30" ht="14.4">
      <c r="A1" s="6" t="s">
        <v>609</v>
      </c>
      <c r="B1" s="4"/>
      <c r="C1" s="4"/>
      <c r="J1" s="1445"/>
      <c r="K1" s="1446"/>
      <c r="L1" s="1446"/>
      <c r="M1" s="276"/>
      <c r="N1" s="276"/>
      <c r="O1" s="276"/>
      <c r="P1" s="276"/>
      <c r="Q1" s="276"/>
      <c r="R1" s="276"/>
      <c r="S1" s="276"/>
      <c r="T1" s="276"/>
      <c r="U1" s="276"/>
    </row>
    <row r="2" spans="1:30" ht="14.4">
      <c r="A2" s="4"/>
      <c r="B2" s="4"/>
      <c r="C2" s="4"/>
    </row>
    <row r="3" spans="1:30" ht="14.4">
      <c r="A3" s="4"/>
      <c r="B3" s="4"/>
      <c r="C3" s="4"/>
    </row>
    <row r="4" spans="1:30" ht="14.4">
      <c r="A4" s="4"/>
      <c r="B4" s="4"/>
      <c r="C4" s="4"/>
    </row>
    <row r="5" spans="1:30" ht="14.4">
      <c r="A5" s="4"/>
      <c r="B5" s="4"/>
      <c r="C5" s="4"/>
    </row>
    <row r="6" spans="1:30" ht="14.4">
      <c r="A6" s="4"/>
      <c r="B6" s="4"/>
      <c r="C6" s="4"/>
    </row>
    <row r="7" spans="1:30" ht="14.4">
      <c r="A7" s="4"/>
      <c r="B7" s="4"/>
      <c r="C7" s="4"/>
    </row>
    <row r="8" spans="1:30" ht="14.4">
      <c r="A8" s="4"/>
      <c r="B8" s="4"/>
      <c r="C8" s="4"/>
      <c r="AD8" s="1447"/>
    </row>
    <row r="9" spans="1:30" ht="14.4">
      <c r="A9" s="4"/>
      <c r="B9" s="4"/>
      <c r="C9" s="4"/>
    </row>
    <row r="10" spans="1:30" ht="14.4">
      <c r="A10" s="4"/>
      <c r="B10" s="4"/>
      <c r="C10" s="4"/>
    </row>
    <row r="11" spans="1:30" ht="14.4">
      <c r="A11" s="4"/>
      <c r="B11" s="4"/>
      <c r="C11" s="4"/>
    </row>
    <row r="12" spans="1:30" ht="14.4">
      <c r="A12" s="4"/>
      <c r="B12" s="4"/>
      <c r="C12" s="4"/>
    </row>
    <row r="13" spans="1:30" ht="14.4">
      <c r="A13" s="4"/>
      <c r="B13" s="4"/>
      <c r="C13" s="4"/>
    </row>
    <row r="14" spans="1:30" ht="14.4">
      <c r="A14" s="4"/>
      <c r="B14" s="4"/>
      <c r="C14" s="4"/>
    </row>
    <row r="15" spans="1:30" ht="14.4">
      <c r="A15" s="4"/>
      <c r="B15" s="4"/>
      <c r="C15" s="4"/>
    </row>
    <row r="16" spans="1:30" ht="14.4">
      <c r="A16" s="4"/>
      <c r="B16" s="4"/>
      <c r="C16" s="4"/>
    </row>
    <row r="17" spans="1:19" ht="14.4">
      <c r="A17" s="4"/>
      <c r="B17" s="4"/>
      <c r="C17" s="4"/>
    </row>
    <row r="18" spans="1:19" ht="14.4">
      <c r="A18" s="4"/>
      <c r="B18" s="4"/>
      <c r="C18" s="4"/>
    </row>
    <row r="19" spans="1:19" ht="14.4">
      <c r="A19" s="4"/>
      <c r="B19" s="4"/>
      <c r="C19" s="4"/>
    </row>
    <row r="20" spans="1:19" ht="14.4">
      <c r="A20" s="4"/>
      <c r="B20" s="4"/>
      <c r="C20" s="4"/>
    </row>
    <row r="21" spans="1:19" ht="14.4">
      <c r="A21" s="1448" t="s">
        <v>1004</v>
      </c>
      <c r="B21" s="4"/>
      <c r="C21" s="4"/>
      <c r="J21" s="1448" t="s">
        <v>1005</v>
      </c>
    </row>
    <row r="22" spans="1:19" ht="14.4">
      <c r="A22" s="1448" t="s">
        <v>1006</v>
      </c>
      <c r="B22" s="4"/>
      <c r="C22" s="4"/>
      <c r="J22" s="1448"/>
    </row>
    <row r="23" spans="1:19">
      <c r="A23" s="1449" t="s">
        <v>129</v>
      </c>
      <c r="B23" s="536"/>
      <c r="C23" s="536"/>
    </row>
    <row r="25" spans="1:19">
      <c r="A25" s="540"/>
      <c r="B25" s="1616" t="s">
        <v>226</v>
      </c>
      <c r="C25" s="1617"/>
      <c r="D25" s="1617"/>
      <c r="E25" s="1617"/>
      <c r="F25" s="1617"/>
      <c r="G25" s="1617"/>
      <c r="H25" s="1617"/>
      <c r="I25" s="1617"/>
      <c r="J25" s="1617"/>
      <c r="K25" s="1617"/>
      <c r="L25" s="1617"/>
      <c r="M25" s="1617"/>
      <c r="N25" s="1450"/>
      <c r="O25" s="1450"/>
      <c r="P25" s="1450"/>
      <c r="Q25" s="1450"/>
      <c r="R25" s="807"/>
      <c r="S25" s="807"/>
    </row>
    <row r="26" spans="1:19">
      <c r="A26" s="541"/>
      <c r="B26" s="1618" t="s">
        <v>672</v>
      </c>
      <c r="C26" s="1619"/>
      <c r="D26" s="1619"/>
      <c r="E26" s="1619"/>
      <c r="F26" s="1619"/>
      <c r="G26" s="1619"/>
      <c r="H26" s="1619"/>
      <c r="I26" s="1619"/>
      <c r="J26" s="1619"/>
      <c r="K26" s="1619"/>
      <c r="L26" s="1619"/>
      <c r="M26" s="1619"/>
      <c r="N26" s="1451"/>
      <c r="O26" s="1451"/>
      <c r="P26" s="1451"/>
      <c r="Q26" s="1451"/>
      <c r="R26" s="803"/>
      <c r="S26" s="803"/>
    </row>
    <row r="27" spans="1:19">
      <c r="A27" s="541"/>
      <c r="B27" s="1624" t="s">
        <v>1007</v>
      </c>
      <c r="C27" s="1625"/>
      <c r="D27" s="1625"/>
      <c r="E27" s="1625"/>
      <c r="F27" s="1625"/>
      <c r="G27" s="1625"/>
      <c r="H27" s="1625"/>
      <c r="I27" s="1625"/>
      <c r="J27" s="1625"/>
      <c r="K27" s="1625"/>
      <c r="L27" s="1619"/>
      <c r="M27" s="1619"/>
      <c r="N27" s="1451"/>
      <c r="O27" s="1451"/>
      <c r="P27" s="1451"/>
      <c r="Q27" s="1451"/>
      <c r="R27" s="414" t="s">
        <v>0</v>
      </c>
      <c r="S27" s="414" t="s">
        <v>0</v>
      </c>
    </row>
    <row r="28" spans="1:19">
      <c r="A28" s="541"/>
      <c r="B28" s="1623">
        <v>2018</v>
      </c>
      <c r="C28" s="1614"/>
      <c r="D28" s="1623">
        <v>2019</v>
      </c>
      <c r="E28" s="1614"/>
      <c r="F28" s="1614"/>
      <c r="G28" s="1615"/>
      <c r="H28" s="1614">
        <v>2020</v>
      </c>
      <c r="I28" s="1614"/>
      <c r="J28" s="1614"/>
      <c r="K28" s="1614"/>
      <c r="L28" s="1623">
        <v>2021</v>
      </c>
      <c r="M28" s="1614"/>
      <c r="N28" s="1614"/>
      <c r="O28" s="1615"/>
      <c r="P28" s="1614">
        <v>2022</v>
      </c>
      <c r="Q28" s="1615"/>
      <c r="R28" s="809" t="s">
        <v>224</v>
      </c>
      <c r="S28" s="414" t="s">
        <v>602</v>
      </c>
    </row>
    <row r="29" spans="1:19">
      <c r="A29" s="1452" t="s">
        <v>53</v>
      </c>
      <c r="B29" s="562" t="s">
        <v>765</v>
      </c>
      <c r="C29" s="1432" t="s">
        <v>766</v>
      </c>
      <c r="D29" s="1453" t="s">
        <v>767</v>
      </c>
      <c r="E29" s="1454" t="s">
        <v>768</v>
      </c>
      <c r="F29" s="1454" t="s">
        <v>765</v>
      </c>
      <c r="G29" s="1455" t="s">
        <v>766</v>
      </c>
      <c r="H29" s="1456" t="s">
        <v>767</v>
      </c>
      <c r="I29" s="1457" t="s">
        <v>768</v>
      </c>
      <c r="J29" s="1457" t="s">
        <v>765</v>
      </c>
      <c r="K29" s="1458" t="s">
        <v>766</v>
      </c>
      <c r="L29" s="1459" t="s">
        <v>767</v>
      </c>
      <c r="M29" s="1460" t="s">
        <v>768</v>
      </c>
      <c r="N29" s="527" t="s">
        <v>765</v>
      </c>
      <c r="O29" s="702" t="s">
        <v>766</v>
      </c>
      <c r="P29" s="527" t="s">
        <v>767</v>
      </c>
      <c r="Q29" s="527" t="s">
        <v>768</v>
      </c>
      <c r="R29" s="822" t="s">
        <v>225</v>
      </c>
      <c r="S29" s="1461" t="s">
        <v>796</v>
      </c>
    </row>
    <row r="30" spans="1:19">
      <c r="A30" s="541" t="s">
        <v>7</v>
      </c>
      <c r="B30" s="1462" t="e">
        <v>#N/A</v>
      </c>
      <c r="C30" s="1463" t="e">
        <v>#N/A</v>
      </c>
      <c r="D30" s="1464" t="e">
        <v>#N/A</v>
      </c>
      <c r="E30" s="1465" t="e">
        <v>#N/A</v>
      </c>
      <c r="F30" s="1465" t="e">
        <v>#N/A</v>
      </c>
      <c r="G30" s="1466" t="e">
        <v>#N/A</v>
      </c>
      <c r="H30" s="1464" t="e">
        <v>#N/A</v>
      </c>
      <c r="I30" s="1450" t="e">
        <v>#N/A</v>
      </c>
      <c r="J30" s="1450" t="e">
        <v>#N/A</v>
      </c>
      <c r="K30" s="1467" t="e">
        <v>#N/A</v>
      </c>
      <c r="L30" s="1468" t="e">
        <v>#N/A</v>
      </c>
      <c r="M30" s="1469" t="e">
        <v>#N/A</v>
      </c>
      <c r="N30" s="985" t="e">
        <v>#N/A</v>
      </c>
      <c r="O30" s="1470" t="e">
        <v>#N/A</v>
      </c>
      <c r="P30" s="985" t="e">
        <v>#N/A</v>
      </c>
      <c r="Q30" s="1470" t="e">
        <v>#N/A</v>
      </c>
      <c r="R30" s="1471" t="s">
        <v>74</v>
      </c>
      <c r="S30" s="1472" t="s">
        <v>74</v>
      </c>
    </row>
    <row r="31" spans="1:19">
      <c r="A31" s="541" t="s">
        <v>11</v>
      </c>
      <c r="B31" s="1473">
        <v>38</v>
      </c>
      <c r="C31" s="1474">
        <v>38</v>
      </c>
      <c r="D31" s="1475">
        <v>39.700000000000003</v>
      </c>
      <c r="E31" s="1476">
        <v>40</v>
      </c>
      <c r="F31" s="1476">
        <v>40</v>
      </c>
      <c r="G31" s="1477">
        <v>40</v>
      </c>
      <c r="H31" s="1475">
        <v>48.3</v>
      </c>
      <c r="I31" s="1476">
        <v>48</v>
      </c>
      <c r="J31" s="1476">
        <v>49.7</v>
      </c>
      <c r="K31" s="1477">
        <v>49</v>
      </c>
      <c r="L31" s="1478">
        <v>50.3</v>
      </c>
      <c r="M31" s="1479">
        <v>51.6</v>
      </c>
      <c r="N31" s="1480" t="e">
        <v>#N/A</v>
      </c>
      <c r="O31" s="1481" t="e">
        <v>#N/A</v>
      </c>
      <c r="P31" s="1479">
        <v>61</v>
      </c>
      <c r="Q31" s="1481">
        <v>61</v>
      </c>
      <c r="R31" s="1482" t="e">
        <f>AVERAGE(N31:Q31)</f>
        <v>#N/A</v>
      </c>
      <c r="S31" s="1482" t="e">
        <f>AVERAGE(L31:O31)</f>
        <v>#N/A</v>
      </c>
    </row>
    <row r="32" spans="1:19">
      <c r="A32" s="541" t="s">
        <v>1</v>
      </c>
      <c r="B32" s="1473">
        <v>30</v>
      </c>
      <c r="C32" s="1474">
        <v>31.5</v>
      </c>
      <c r="D32" s="1475">
        <v>32</v>
      </c>
      <c r="E32" s="1476">
        <v>31</v>
      </c>
      <c r="F32" s="1476">
        <v>28</v>
      </c>
      <c r="G32" s="1477">
        <v>28</v>
      </c>
      <c r="H32" s="1475">
        <v>29.1</v>
      </c>
      <c r="I32" s="1476">
        <v>35.299999999999997</v>
      </c>
      <c r="J32" s="1476">
        <v>35.6</v>
      </c>
      <c r="K32" s="1477">
        <v>35.5</v>
      </c>
      <c r="L32" s="1478">
        <v>35.5</v>
      </c>
      <c r="M32" s="1479">
        <v>34</v>
      </c>
      <c r="N32" s="1479">
        <v>43</v>
      </c>
      <c r="O32" s="1481">
        <v>47.7</v>
      </c>
      <c r="P32" s="1479">
        <v>55.1</v>
      </c>
      <c r="Q32" s="1481">
        <v>47</v>
      </c>
      <c r="R32" s="1482">
        <f>AVERAGE(N32:Q32)</f>
        <v>48.2</v>
      </c>
      <c r="S32" s="1482">
        <f>AVERAGE(L32:O32)</f>
        <v>40.049999999999997</v>
      </c>
    </row>
    <row r="33" spans="1:19">
      <c r="A33" s="541" t="s">
        <v>6</v>
      </c>
      <c r="B33" s="1483" t="e">
        <v>#N/A</v>
      </c>
      <c r="C33" s="1484" t="e">
        <v>#N/A</v>
      </c>
      <c r="D33" s="1485" t="e">
        <v>#N/A</v>
      </c>
      <c r="E33" s="1486" t="e">
        <v>#N/A</v>
      </c>
      <c r="F33" s="1486" t="e">
        <v>#N/A</v>
      </c>
      <c r="G33" s="1487" t="e">
        <v>#N/A</v>
      </c>
      <c r="H33" s="1485" t="e">
        <v>#N/A</v>
      </c>
      <c r="I33" s="1486" t="e">
        <v>#N/A</v>
      </c>
      <c r="J33" s="1486" t="e">
        <v>#N/A</v>
      </c>
      <c r="K33" s="1487" t="e">
        <v>#N/A</v>
      </c>
      <c r="L33" s="1488" t="e">
        <v>#N/A</v>
      </c>
      <c r="M33" s="988" t="e">
        <v>#N/A</v>
      </c>
      <c r="N33" s="901" t="e">
        <v>#N/A</v>
      </c>
      <c r="O33" s="1489" t="e">
        <v>#N/A</v>
      </c>
      <c r="P33" s="901" t="e">
        <v>#N/A</v>
      </c>
      <c r="Q33" s="1489" t="e">
        <v>#N/A</v>
      </c>
      <c r="R33" s="1490" t="s">
        <v>74</v>
      </c>
      <c r="S33" s="1472" t="s">
        <v>74</v>
      </c>
    </row>
    <row r="34" spans="1:19">
      <c r="A34" s="541" t="s">
        <v>5</v>
      </c>
      <c r="B34" s="1473">
        <v>17.8</v>
      </c>
      <c r="C34" s="1474">
        <v>21.6</v>
      </c>
      <c r="D34" s="1475">
        <v>22.2</v>
      </c>
      <c r="E34" s="1476">
        <v>22.5</v>
      </c>
      <c r="F34" s="1476">
        <v>27</v>
      </c>
      <c r="G34" s="1477">
        <v>27</v>
      </c>
      <c r="H34" s="1475">
        <v>27.4</v>
      </c>
      <c r="I34" s="1476">
        <v>25.2</v>
      </c>
      <c r="J34" s="1476">
        <v>30</v>
      </c>
      <c r="K34" s="1477">
        <v>33</v>
      </c>
      <c r="L34" s="1478">
        <v>28.4</v>
      </c>
      <c r="M34" s="1479">
        <v>33.9</v>
      </c>
      <c r="N34" s="1479">
        <v>35.9</v>
      </c>
      <c r="O34" s="1481">
        <v>35.9</v>
      </c>
      <c r="P34" s="1479">
        <v>38.799999999999997</v>
      </c>
      <c r="Q34" s="1481">
        <v>39.299999999999997</v>
      </c>
      <c r="R34" s="1482">
        <f>AVERAGE(N34:Q34)</f>
        <v>37.474999999999994</v>
      </c>
      <c r="S34" s="1482">
        <f>AVERAGE(L34:O34)</f>
        <v>33.524999999999999</v>
      </c>
    </row>
    <row r="35" spans="1:19">
      <c r="A35" s="541" t="s">
        <v>2</v>
      </c>
      <c r="B35" s="1473">
        <v>15.5</v>
      </c>
      <c r="C35" s="1479">
        <v>15.8</v>
      </c>
      <c r="D35" s="1475">
        <v>14.8</v>
      </c>
      <c r="E35" s="1476">
        <v>16</v>
      </c>
      <c r="F35" s="1476">
        <v>15.5</v>
      </c>
      <c r="G35" s="1477">
        <v>16</v>
      </c>
      <c r="H35" s="1475">
        <v>16</v>
      </c>
      <c r="I35" s="1476">
        <v>17</v>
      </c>
      <c r="J35" s="1476">
        <v>17</v>
      </c>
      <c r="K35" s="1477">
        <v>20.9</v>
      </c>
      <c r="L35" s="1478">
        <v>20</v>
      </c>
      <c r="M35" s="1479">
        <v>20.9</v>
      </c>
      <c r="N35" s="1479">
        <v>23</v>
      </c>
      <c r="O35" s="1481">
        <v>26.3</v>
      </c>
      <c r="P35" s="1479">
        <v>26.7</v>
      </c>
      <c r="Q35" s="1481">
        <v>29.1</v>
      </c>
      <c r="R35" s="1482">
        <f>AVERAGE(N35:Q35)</f>
        <v>26.274999999999999</v>
      </c>
      <c r="S35" s="1482">
        <f>AVERAGE(L35:O35)</f>
        <v>22.55</v>
      </c>
    </row>
    <row r="36" spans="1:19">
      <c r="A36" s="542" t="s">
        <v>3</v>
      </c>
      <c r="B36" s="1491">
        <v>14.5</v>
      </c>
      <c r="C36" s="1492">
        <v>14.2</v>
      </c>
      <c r="D36" s="1493">
        <v>14</v>
      </c>
      <c r="E36" s="1494">
        <v>14</v>
      </c>
      <c r="F36" s="1494">
        <v>16.8</v>
      </c>
      <c r="G36" s="1495">
        <v>16.899999999999999</v>
      </c>
      <c r="H36" s="1493">
        <v>19</v>
      </c>
      <c r="I36" s="1494">
        <v>16.5</v>
      </c>
      <c r="J36" s="1494">
        <v>20.399999999999999</v>
      </c>
      <c r="K36" s="1495">
        <v>19.7</v>
      </c>
      <c r="L36" s="1496">
        <v>18.600000000000001</v>
      </c>
      <c r="M36" s="1492">
        <v>22.8</v>
      </c>
      <c r="N36" s="1492">
        <v>21.3</v>
      </c>
      <c r="O36" s="1497">
        <v>21.3</v>
      </c>
      <c r="P36" s="1492">
        <v>27.9</v>
      </c>
      <c r="Q36" s="1497">
        <v>32.200000000000003</v>
      </c>
      <c r="R36" s="1498">
        <f>AVERAGE(N36:Q36)</f>
        <v>25.675000000000001</v>
      </c>
      <c r="S36" s="1498">
        <f>AVERAGE(L36:O36)</f>
        <v>21</v>
      </c>
    </row>
    <row r="37" spans="1:19">
      <c r="A37" s="571" t="s">
        <v>114</v>
      </c>
      <c r="B37" s="317" t="s">
        <v>74</v>
      </c>
      <c r="C37" s="702" t="s">
        <v>74</v>
      </c>
      <c r="D37" s="527" t="s">
        <v>74</v>
      </c>
      <c r="E37" s="527" t="s">
        <v>74</v>
      </c>
      <c r="F37" s="527" t="s">
        <v>74</v>
      </c>
      <c r="G37" s="527" t="s">
        <v>74</v>
      </c>
      <c r="H37" s="1459" t="s">
        <v>74</v>
      </c>
      <c r="I37" s="1460" t="s">
        <v>74</v>
      </c>
      <c r="J37" s="1499">
        <v>22.2</v>
      </c>
      <c r="K37" s="1500">
        <v>21.7</v>
      </c>
      <c r="L37" s="1500">
        <v>24.2</v>
      </c>
      <c r="M37" s="1500">
        <v>25</v>
      </c>
      <c r="N37" s="1500">
        <v>26.5</v>
      </c>
      <c r="O37" s="1500">
        <v>27.4</v>
      </c>
      <c r="P37" s="1501">
        <v>29</v>
      </c>
      <c r="Q37" s="1502">
        <v>33.909999999999997</v>
      </c>
      <c r="R37" s="1498">
        <f>AVERAGE(N37:Q37)</f>
        <v>29.202500000000001</v>
      </c>
      <c r="S37" s="1498">
        <f>AVERAGE(L37:O37)</f>
        <v>25.774999999999999</v>
      </c>
    </row>
    <row r="40" spans="1:19">
      <c r="A40" s="540"/>
      <c r="B40" s="1616" t="s">
        <v>226</v>
      </c>
      <c r="C40" s="1617"/>
      <c r="D40" s="1617"/>
      <c r="E40" s="1617"/>
      <c r="F40" s="1617"/>
      <c r="G40" s="1617"/>
      <c r="H40" s="1617"/>
      <c r="I40" s="1617"/>
      <c r="J40" s="1617"/>
      <c r="K40" s="1617"/>
      <c r="L40" s="1617"/>
      <c r="M40" s="1617"/>
      <c r="N40" s="1450"/>
      <c r="O40" s="1450"/>
      <c r="P40" s="1450"/>
      <c r="Q40" s="1450"/>
      <c r="R40" s="807"/>
      <c r="S40" s="807"/>
    </row>
    <row r="41" spans="1:19">
      <c r="A41" s="541"/>
      <c r="B41" s="1618" t="s">
        <v>672</v>
      </c>
      <c r="C41" s="1619"/>
      <c r="D41" s="1619"/>
      <c r="E41" s="1619"/>
      <c r="F41" s="1619"/>
      <c r="G41" s="1619"/>
      <c r="H41" s="1619"/>
      <c r="I41" s="1619"/>
      <c r="J41" s="1619"/>
      <c r="K41" s="1619"/>
      <c r="L41" s="1619"/>
      <c r="M41" s="1619"/>
      <c r="N41" s="1451"/>
      <c r="O41" s="1451"/>
      <c r="P41" s="1451"/>
      <c r="Q41" s="1451"/>
      <c r="R41" s="803"/>
      <c r="S41" s="803"/>
    </row>
    <row r="42" spans="1:19">
      <c r="A42" s="541"/>
      <c r="B42" s="1620" t="s">
        <v>1008</v>
      </c>
      <c r="C42" s="1621"/>
      <c r="D42" s="1621"/>
      <c r="E42" s="1621"/>
      <c r="F42" s="1621"/>
      <c r="G42" s="1621"/>
      <c r="H42" s="1621"/>
      <c r="I42" s="1621"/>
      <c r="J42" s="1621"/>
      <c r="K42" s="1621"/>
      <c r="L42" s="1622"/>
      <c r="M42" s="1622"/>
      <c r="N42" s="1451"/>
      <c r="O42" s="1451"/>
      <c r="P42" s="1451"/>
      <c r="Q42" s="1451"/>
      <c r="R42" s="414" t="s">
        <v>0</v>
      </c>
      <c r="S42" s="414" t="s">
        <v>0</v>
      </c>
    </row>
    <row r="43" spans="1:19">
      <c r="A43" s="541"/>
      <c r="B43" s="1623">
        <v>2018</v>
      </c>
      <c r="C43" s="1614"/>
      <c r="D43" s="1623">
        <v>2019</v>
      </c>
      <c r="E43" s="1614"/>
      <c r="F43" s="1614"/>
      <c r="G43" s="1615"/>
      <c r="H43" s="1614">
        <v>2020</v>
      </c>
      <c r="I43" s="1614"/>
      <c r="J43" s="1614"/>
      <c r="K43" s="1614"/>
      <c r="L43" s="1623">
        <v>2021</v>
      </c>
      <c r="M43" s="1614"/>
      <c r="N43" s="1614"/>
      <c r="O43" s="1615"/>
      <c r="P43" s="1614">
        <v>2022</v>
      </c>
      <c r="Q43" s="1615"/>
      <c r="R43" s="809" t="s">
        <v>224</v>
      </c>
      <c r="S43" s="414" t="s">
        <v>602</v>
      </c>
    </row>
    <row r="44" spans="1:19">
      <c r="A44" s="1452" t="s">
        <v>53</v>
      </c>
      <c r="B44" s="562" t="s">
        <v>765</v>
      </c>
      <c r="C44" s="1432" t="s">
        <v>766</v>
      </c>
      <c r="D44" s="1453" t="s">
        <v>767</v>
      </c>
      <c r="E44" s="1454" t="s">
        <v>768</v>
      </c>
      <c r="F44" s="1454" t="s">
        <v>765</v>
      </c>
      <c r="G44" s="1455" t="s">
        <v>766</v>
      </c>
      <c r="H44" s="1456" t="s">
        <v>767</v>
      </c>
      <c r="I44" s="1457" t="s">
        <v>768</v>
      </c>
      <c r="J44" s="1457" t="s">
        <v>765</v>
      </c>
      <c r="K44" s="1458" t="s">
        <v>766</v>
      </c>
      <c r="L44" s="1459" t="s">
        <v>767</v>
      </c>
      <c r="M44" s="1460" t="s">
        <v>768</v>
      </c>
      <c r="N44" s="527" t="s">
        <v>765</v>
      </c>
      <c r="O44" s="702" t="s">
        <v>766</v>
      </c>
      <c r="P44" s="527" t="s">
        <v>767</v>
      </c>
      <c r="Q44" s="527" t="s">
        <v>768</v>
      </c>
      <c r="R44" s="822" t="s">
        <v>225</v>
      </c>
      <c r="S44" s="1461" t="s">
        <v>796</v>
      </c>
    </row>
    <row r="45" spans="1:19">
      <c r="A45" s="541" t="s">
        <v>7</v>
      </c>
      <c r="B45" s="1462" t="e">
        <v>#N/A</v>
      </c>
      <c r="C45" s="1463" t="e">
        <v>#N/A</v>
      </c>
      <c r="D45" s="1464" t="e">
        <v>#N/A</v>
      </c>
      <c r="E45" s="1465" t="e">
        <v>#N/A</v>
      </c>
      <c r="F45" s="1465" t="e">
        <v>#N/A</v>
      </c>
      <c r="G45" s="1466" t="e">
        <v>#N/A</v>
      </c>
      <c r="H45" s="1464" t="e">
        <v>#N/A</v>
      </c>
      <c r="I45" s="1450" t="e">
        <v>#N/A</v>
      </c>
      <c r="J45" s="1450" t="e">
        <v>#N/A</v>
      </c>
      <c r="K45" s="1467" t="e">
        <v>#N/A</v>
      </c>
      <c r="L45" s="1468" t="e">
        <v>#N/A</v>
      </c>
      <c r="M45" s="1469" t="e">
        <v>#N/A</v>
      </c>
      <c r="N45" s="985" t="e">
        <v>#N/A</v>
      </c>
      <c r="O45" s="1470" t="e">
        <v>#N/A</v>
      </c>
      <c r="P45" s="985" t="e">
        <v>#N/A</v>
      </c>
      <c r="Q45" s="1470" t="e">
        <v>#N/A</v>
      </c>
      <c r="R45" s="1471" t="s">
        <v>74</v>
      </c>
      <c r="S45" s="1472" t="s">
        <v>74</v>
      </c>
    </row>
    <row r="46" spans="1:19">
      <c r="A46" s="541" t="s">
        <v>11</v>
      </c>
      <c r="B46" s="1473">
        <v>35.689545709172243</v>
      </c>
      <c r="C46" s="1474">
        <v>35.689545709172243</v>
      </c>
      <c r="D46" s="1475">
        <v>36.41513725568722</v>
      </c>
      <c r="E46" s="1476">
        <v>36.690314615301993</v>
      </c>
      <c r="F46" s="1476">
        <v>36.690314615301993</v>
      </c>
      <c r="G46" s="1477">
        <v>36.690314615301993</v>
      </c>
      <c r="H46" s="1475">
        <v>43.210625106693037</v>
      </c>
      <c r="I46" s="1476">
        <v>42.942236130875067</v>
      </c>
      <c r="J46" s="1476">
        <v>44.46310699384356</v>
      </c>
      <c r="K46" s="1477">
        <v>43.836866050268299</v>
      </c>
      <c r="L46" s="1478">
        <v>43.982587742965528</v>
      </c>
      <c r="M46" s="1479">
        <v>45.119314662763834</v>
      </c>
      <c r="N46" s="1480" t="e">
        <v>#N/A</v>
      </c>
      <c r="O46" s="1481" t="e">
        <v>#N/A</v>
      </c>
      <c r="P46" s="1479">
        <v>52.141553934273325</v>
      </c>
      <c r="Q46" s="1481">
        <v>52.141553934273325</v>
      </c>
      <c r="R46" s="1482" t="e">
        <f>AVERAGE(N46:Q46)</f>
        <v>#N/A</v>
      </c>
      <c r="S46" s="1482" t="e">
        <f>AVERAGE(L46:O46)</f>
        <v>#N/A</v>
      </c>
    </row>
    <row r="47" spans="1:19">
      <c r="A47" s="541" t="s">
        <v>1</v>
      </c>
      <c r="B47" s="1473">
        <v>28.175957138820195</v>
      </c>
      <c r="C47" s="1474">
        <v>29.584754995761195</v>
      </c>
      <c r="D47" s="1475">
        <v>29.352251692241595</v>
      </c>
      <c r="E47" s="1476">
        <v>28.434993826859046</v>
      </c>
      <c r="F47" s="1476">
        <v>25.683220230711392</v>
      </c>
      <c r="G47" s="1477">
        <v>25.683220230711392</v>
      </c>
      <c r="H47" s="1475">
        <v>26.033730654343014</v>
      </c>
      <c r="I47" s="1476">
        <v>31.58043615458104</v>
      </c>
      <c r="J47" s="1476">
        <v>31.84882513039901</v>
      </c>
      <c r="K47" s="1477">
        <v>31.759362138459689</v>
      </c>
      <c r="L47" s="1478">
        <v>31.041388963723193</v>
      </c>
      <c r="M47" s="1479">
        <v>29.729780979340514</v>
      </c>
      <c r="N47" s="1479">
        <v>37.599428885636534</v>
      </c>
      <c r="O47" s="1481">
        <v>41.709133903368894</v>
      </c>
      <c r="P47" s="1479">
        <v>47.09835445538458</v>
      </c>
      <c r="Q47" s="1481">
        <v>40.174639916571259</v>
      </c>
      <c r="R47" s="1482">
        <f>AVERAGE(N47:Q47)</f>
        <v>41.645389290240317</v>
      </c>
      <c r="S47" s="1482">
        <f>AVERAGE(L47:O47)</f>
        <v>35.019933183017287</v>
      </c>
    </row>
    <row r="48" spans="1:19">
      <c r="A48" s="541" t="s">
        <v>6</v>
      </c>
      <c r="B48" s="1483" t="e">
        <v>#N/A</v>
      </c>
      <c r="C48" s="1484" t="e">
        <v>#N/A</v>
      </c>
      <c r="D48" s="1485" t="e">
        <v>#N/A</v>
      </c>
      <c r="E48" s="1486" t="e">
        <v>#N/A</v>
      </c>
      <c r="F48" s="1486" t="e">
        <v>#N/A</v>
      </c>
      <c r="G48" s="1487" t="e">
        <v>#N/A</v>
      </c>
      <c r="H48" s="1485" t="e">
        <v>#N/A</v>
      </c>
      <c r="I48" s="1486" t="e">
        <v>#N/A</v>
      </c>
      <c r="J48" s="1486" t="e">
        <v>#N/A</v>
      </c>
      <c r="K48" s="1487" t="e">
        <v>#N/A</v>
      </c>
      <c r="L48" s="1488" t="e">
        <v>#N/A</v>
      </c>
      <c r="M48" s="988" t="e">
        <v>#N/A</v>
      </c>
      <c r="N48" s="901" t="e">
        <v>#N/A</v>
      </c>
      <c r="O48" s="1489" t="e">
        <v>#N/A</v>
      </c>
      <c r="P48" s="901" t="e">
        <v>#N/A</v>
      </c>
      <c r="Q48" s="1489" t="e">
        <v>#N/A</v>
      </c>
      <c r="R48" s="1490" t="s">
        <v>74</v>
      </c>
      <c r="S48" s="1472" t="s">
        <v>74</v>
      </c>
    </row>
    <row r="49" spans="1:19">
      <c r="A49" s="541" t="s">
        <v>5</v>
      </c>
      <c r="B49" s="1473">
        <v>16.717734569033311</v>
      </c>
      <c r="C49" s="1474">
        <v>20.286689139950539</v>
      </c>
      <c r="D49" s="1475">
        <v>20.363124611492609</v>
      </c>
      <c r="E49" s="1476">
        <v>20.638301971107367</v>
      </c>
      <c r="F49" s="1476">
        <v>24.765962365328843</v>
      </c>
      <c r="G49" s="1477">
        <v>24.765962365328843</v>
      </c>
      <c r="H49" s="1475">
        <v>24.512859791374513</v>
      </c>
      <c r="I49" s="1476">
        <v>22.544673968709407</v>
      </c>
      <c r="J49" s="1476">
        <v>26.838897581796914</v>
      </c>
      <c r="K49" s="1477">
        <v>29.52278733997661</v>
      </c>
      <c r="L49" s="1478">
        <v>24.833111170978547</v>
      </c>
      <c r="M49" s="1479">
        <v>29.642340447048333</v>
      </c>
      <c r="N49" s="1479">
        <v>31.391151092891882</v>
      </c>
      <c r="O49" s="1481">
        <v>31.391151092891882</v>
      </c>
      <c r="P49" s="1479">
        <v>33.165447420488611</v>
      </c>
      <c r="Q49" s="1481">
        <v>33.592837206835114</v>
      </c>
      <c r="R49" s="1482">
        <f>AVERAGE(N49:Q49)</f>
        <v>32.385146703276874</v>
      </c>
      <c r="S49" s="1482">
        <f>AVERAGE(L49:O49)</f>
        <v>29.314438450952657</v>
      </c>
    </row>
    <row r="50" spans="1:19">
      <c r="A50" s="541" t="s">
        <v>2</v>
      </c>
      <c r="B50" s="1473">
        <v>14.557577855057101</v>
      </c>
      <c r="C50" s="1479">
        <v>14.839337426445303</v>
      </c>
      <c r="D50" s="1475">
        <v>13.575416407661734</v>
      </c>
      <c r="E50" s="1476">
        <v>14.676125846120797</v>
      </c>
      <c r="F50" s="1476">
        <v>14.217496913429523</v>
      </c>
      <c r="G50" s="1477">
        <v>14.676125846120797</v>
      </c>
      <c r="H50" s="1475">
        <v>14.314078710291692</v>
      </c>
      <c r="I50" s="1476">
        <v>15.208708629684921</v>
      </c>
      <c r="J50" s="1476">
        <v>15.208708629684921</v>
      </c>
      <c r="K50" s="1477">
        <v>18.697765315318517</v>
      </c>
      <c r="L50" s="1478">
        <v>17.488106458435595</v>
      </c>
      <c r="M50" s="1479">
        <v>18.275071249065192</v>
      </c>
      <c r="N50" s="1479">
        <v>20.111322427200939</v>
      </c>
      <c r="O50" s="1481">
        <v>22.996859992842808</v>
      </c>
      <c r="P50" s="1479">
        <v>22.822614590903239</v>
      </c>
      <c r="Q50" s="1481">
        <v>24.87408556536646</v>
      </c>
      <c r="R50" s="1482">
        <f>AVERAGE(N50:Q50)</f>
        <v>22.701220644078361</v>
      </c>
      <c r="S50" s="1482">
        <f>AVERAGE(L50:O50)</f>
        <v>19.717840031886134</v>
      </c>
    </row>
    <row r="51" spans="1:19">
      <c r="A51" s="542" t="s">
        <v>3</v>
      </c>
      <c r="B51" s="1491">
        <v>13.618379283763092</v>
      </c>
      <c r="C51" s="1492">
        <v>13.33661971237489</v>
      </c>
      <c r="D51" s="1493">
        <v>12.841610115355696</v>
      </c>
      <c r="E51" s="1494">
        <v>12.841610115355696</v>
      </c>
      <c r="F51" s="1494">
        <v>15.409932138426838</v>
      </c>
      <c r="G51" s="1495">
        <v>15.501657924965089</v>
      </c>
      <c r="H51" s="1493">
        <v>16.997968468471377</v>
      </c>
      <c r="I51" s="1494">
        <v>14.761393669988305</v>
      </c>
      <c r="J51" s="1494">
        <v>18.250450355621904</v>
      </c>
      <c r="K51" s="1495">
        <v>17.624209412046643</v>
      </c>
      <c r="L51" s="1496">
        <v>16.263939006345105</v>
      </c>
      <c r="M51" s="1492">
        <v>19.936441362616581</v>
      </c>
      <c r="N51" s="1492">
        <v>18.624833378233912</v>
      </c>
      <c r="O51" s="1497">
        <v>18.624833378233912</v>
      </c>
      <c r="P51" s="1492">
        <v>23.848350078134853</v>
      </c>
      <c r="Q51" s="1497">
        <v>27.523902240714776</v>
      </c>
      <c r="R51" s="1498">
        <f>AVERAGE(N51:Q51)</f>
        <v>22.155479768829363</v>
      </c>
      <c r="S51" s="1498">
        <f>AVERAGE(L51:O51)</f>
        <v>18.36251178135738</v>
      </c>
    </row>
    <row r="52" spans="1:19">
      <c r="A52" s="571" t="s">
        <v>114</v>
      </c>
      <c r="B52" s="317" t="s">
        <v>74</v>
      </c>
      <c r="C52" s="702" t="s">
        <v>74</v>
      </c>
      <c r="D52" s="527" t="s">
        <v>74</v>
      </c>
      <c r="E52" s="527" t="s">
        <v>74</v>
      </c>
      <c r="F52" s="527" t="s">
        <v>74</v>
      </c>
      <c r="G52" s="527" t="s">
        <v>74</v>
      </c>
      <c r="H52" s="1459" t="s">
        <v>74</v>
      </c>
      <c r="I52" s="1460" t="s">
        <v>74</v>
      </c>
      <c r="J52" s="1499">
        <v>19.860784210529722</v>
      </c>
      <c r="K52" s="1500">
        <v>19.413469250833099</v>
      </c>
      <c r="L52" s="1500">
        <v>21.160608814707068</v>
      </c>
      <c r="M52" s="1500">
        <v>21.860133073044494</v>
      </c>
      <c r="N52" s="1500">
        <v>23.171741057427163</v>
      </c>
      <c r="O52" s="1500">
        <v>23.958705848056766</v>
      </c>
      <c r="P52" s="1501">
        <v>24.788607608097156</v>
      </c>
      <c r="Q52" s="1502">
        <v>28.985575310019808</v>
      </c>
      <c r="R52" s="1498">
        <f>AVERAGE(N52:Q52)</f>
        <v>25.226157455900225</v>
      </c>
      <c r="S52" s="1498">
        <f>AVERAGE(L52:O52)</f>
        <v>22.537797198308873</v>
      </c>
    </row>
  </sheetData>
  <mergeCells count="16">
    <mergeCell ref="B25:M25"/>
    <mergeCell ref="B26:M26"/>
    <mergeCell ref="B27:M27"/>
    <mergeCell ref="B28:C28"/>
    <mergeCell ref="D28:G28"/>
    <mergeCell ref="H28:K28"/>
    <mergeCell ref="L28:O28"/>
    <mergeCell ref="P28:Q28"/>
    <mergeCell ref="B40:M40"/>
    <mergeCell ref="B41:M41"/>
    <mergeCell ref="B42:M42"/>
    <mergeCell ref="B43:C43"/>
    <mergeCell ref="D43:G43"/>
    <mergeCell ref="H43:K43"/>
    <mergeCell ref="L43:O43"/>
    <mergeCell ref="P43:Q43"/>
  </mergeCells>
  <pageMargins left="0.7" right="0.7" top="0.75" bottom="0.75" header="0.3" footer="0.3"/>
  <pageSetup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2">
    <tabColor theme="5" tint="0.39997558519241921"/>
  </sheetPr>
  <dimension ref="A1:AF941"/>
  <sheetViews>
    <sheetView zoomScale="80" zoomScaleNormal="80" workbookViewId="0"/>
  </sheetViews>
  <sheetFormatPr defaultColWidth="8.6640625" defaultRowHeight="13.2"/>
  <cols>
    <col min="1" max="1" width="11.44140625" style="598" customWidth="1"/>
    <col min="2" max="2" width="11.33203125" style="598" customWidth="1"/>
    <col min="3" max="3" width="8.6640625" style="598"/>
    <col min="4" max="4" width="11.33203125" style="598" customWidth="1"/>
    <col min="5" max="5" width="11.6640625" style="598" customWidth="1"/>
    <col min="6" max="12" width="8.6640625" style="598"/>
    <col min="13" max="13" width="8" style="598" bestFit="1" customWidth="1"/>
    <col min="14" max="14" width="4.88671875" style="598" bestFit="1" customWidth="1"/>
    <col min="15" max="15" width="11.5546875" style="598" bestFit="1" customWidth="1"/>
    <col min="16" max="16" width="6.5546875" style="598" customWidth="1"/>
    <col min="17" max="16384" width="8.6640625" style="598"/>
  </cols>
  <sheetData>
    <row r="1" spans="1:1" ht="14.4">
      <c r="A1" s="138" t="s">
        <v>541</v>
      </c>
    </row>
    <row r="21" spans="1:32">
      <c r="R21" s="110"/>
      <c r="S21" s="110"/>
      <c r="T21" s="110"/>
      <c r="U21" s="110"/>
      <c r="V21" s="110"/>
      <c r="W21" s="110"/>
      <c r="X21" s="110"/>
      <c r="Y21" s="110"/>
      <c r="Z21" s="110"/>
      <c r="AA21" s="110"/>
      <c r="AB21" s="110"/>
      <c r="AC21" s="110"/>
      <c r="AD21" s="110"/>
      <c r="AE21" s="110"/>
      <c r="AF21" s="110"/>
    </row>
    <row r="22" spans="1:32">
      <c r="A22" s="1091" t="s">
        <v>787</v>
      </c>
      <c r="K22" s="1091" t="s">
        <v>787</v>
      </c>
      <c r="R22" s="110"/>
      <c r="S22" s="110"/>
      <c r="T22" s="110"/>
      <c r="U22" s="110"/>
      <c r="V22" s="1091" t="s">
        <v>787</v>
      </c>
      <c r="W22" s="110"/>
      <c r="X22" s="110"/>
      <c r="Y22" s="110"/>
      <c r="Z22" s="110"/>
      <c r="AA22" s="110"/>
      <c r="AB22" s="110"/>
      <c r="AC22" s="110"/>
      <c r="AD22" s="110"/>
      <c r="AE22" s="110"/>
      <c r="AF22" s="110"/>
    </row>
    <row r="23" spans="1:32">
      <c r="A23" s="245" t="s">
        <v>128</v>
      </c>
      <c r="C23" s="110"/>
      <c r="D23" s="110"/>
      <c r="E23" s="110"/>
      <c r="F23" s="110"/>
      <c r="G23" s="110"/>
      <c r="K23" s="664" t="s">
        <v>128</v>
      </c>
      <c r="R23" s="110"/>
      <c r="S23" s="110"/>
      <c r="T23" s="110"/>
      <c r="U23" s="79"/>
      <c r="V23" s="664" t="s">
        <v>128</v>
      </c>
      <c r="W23" s="79"/>
      <c r="X23" s="79"/>
      <c r="Y23" s="79"/>
      <c r="Z23" s="79"/>
      <c r="AA23" s="79"/>
      <c r="AB23" s="110"/>
      <c r="AC23" s="110"/>
      <c r="AD23" s="110"/>
      <c r="AE23" s="110"/>
      <c r="AF23" s="110"/>
    </row>
    <row r="25" spans="1:32">
      <c r="A25" s="636" t="s">
        <v>542</v>
      </c>
      <c r="B25" s="637">
        <v>112.38</v>
      </c>
      <c r="C25" s="637">
        <v>25.55367</v>
      </c>
      <c r="D25" s="637">
        <v>24.017925000000002</v>
      </c>
      <c r="E25" s="637">
        <v>25.66544</v>
      </c>
      <c r="F25" s="637">
        <v>18.886585</v>
      </c>
      <c r="G25" s="637">
        <v>9.5526900000000001</v>
      </c>
      <c r="H25" s="637">
        <v>1.3947499999999999</v>
      </c>
      <c r="I25" s="637">
        <v>4.697820000000001</v>
      </c>
      <c r="J25" s="637">
        <v>2.105235</v>
      </c>
      <c r="K25" s="638">
        <v>0.50549999999999995</v>
      </c>
      <c r="M25" s="1195"/>
      <c r="N25" s="1197"/>
      <c r="O25" s="1197" t="s">
        <v>652</v>
      </c>
      <c r="P25" s="1196" t="s">
        <v>363</v>
      </c>
    </row>
    <row r="26" spans="1:32">
      <c r="A26" s="639" t="s">
        <v>543</v>
      </c>
      <c r="B26" s="611">
        <v>914</v>
      </c>
      <c r="C26" s="611">
        <v>148</v>
      </c>
      <c r="D26" s="611">
        <v>172</v>
      </c>
      <c r="E26" s="611">
        <v>225</v>
      </c>
      <c r="F26" s="611">
        <v>181</v>
      </c>
      <c r="G26" s="611">
        <v>81</v>
      </c>
      <c r="H26" s="611">
        <v>29</v>
      </c>
      <c r="I26" s="611">
        <v>51</v>
      </c>
      <c r="J26" s="611">
        <v>24</v>
      </c>
      <c r="K26" s="55">
        <v>3</v>
      </c>
      <c r="M26" s="1198" t="s">
        <v>662</v>
      </c>
      <c r="N26" s="1200" t="s">
        <v>363</v>
      </c>
      <c r="O26" s="1200" t="s">
        <v>653</v>
      </c>
      <c r="P26" s="1199" t="s">
        <v>408</v>
      </c>
    </row>
    <row r="27" spans="1:32">
      <c r="A27" s="640"/>
      <c r="B27" s="641" t="s">
        <v>526</v>
      </c>
      <c r="C27" s="641" t="s">
        <v>2</v>
      </c>
      <c r="D27" s="641" t="s">
        <v>3</v>
      </c>
      <c r="E27" s="641" t="s">
        <v>5</v>
      </c>
      <c r="F27" s="641" t="s">
        <v>442</v>
      </c>
      <c r="G27" s="641" t="s">
        <v>1</v>
      </c>
      <c r="H27" s="641" t="s">
        <v>7</v>
      </c>
      <c r="I27" s="641" t="s">
        <v>11</v>
      </c>
      <c r="J27" s="641" t="s">
        <v>6</v>
      </c>
      <c r="K27" s="641" t="s">
        <v>443</v>
      </c>
      <c r="M27" s="592" t="s">
        <v>501</v>
      </c>
      <c r="N27" s="611" t="s">
        <v>408</v>
      </c>
      <c r="O27" s="611" t="s">
        <v>869</v>
      </c>
      <c r="P27" s="55" t="s">
        <v>367</v>
      </c>
    </row>
    <row r="28" spans="1:32">
      <c r="A28" s="246" t="s">
        <v>229</v>
      </c>
      <c r="B28" s="686">
        <v>106.15034418590369</v>
      </c>
      <c r="C28" s="686">
        <v>107.26420657874041</v>
      </c>
      <c r="D28" s="686" t="e">
        <v>#N/A</v>
      </c>
      <c r="E28" s="686">
        <v>109.53501946844459</v>
      </c>
      <c r="F28" s="686">
        <v>92.033281359627594</v>
      </c>
      <c r="G28" s="686" t="e">
        <v>#N/A</v>
      </c>
      <c r="H28" s="686" t="e">
        <v>#N/A</v>
      </c>
      <c r="I28" s="686">
        <v>106.13695584224297</v>
      </c>
      <c r="J28" s="686" t="e">
        <v>#N/A</v>
      </c>
      <c r="K28" s="686" t="e">
        <v>#N/A</v>
      </c>
      <c r="M28" s="1198">
        <v>107.25</v>
      </c>
      <c r="N28" s="1200">
        <v>1998</v>
      </c>
      <c r="O28" s="408">
        <v>100.25705442248639</v>
      </c>
      <c r="P28" s="1199">
        <v>1</v>
      </c>
    </row>
    <row r="29" spans="1:32">
      <c r="A29" s="248" t="s">
        <v>384</v>
      </c>
      <c r="B29" s="687">
        <v>89.393333133911554</v>
      </c>
      <c r="C29" s="687">
        <v>88.599538068456127</v>
      </c>
      <c r="D29" s="687">
        <v>74.151568917447591</v>
      </c>
      <c r="E29" s="687">
        <v>97.906181983839801</v>
      </c>
      <c r="F29" s="687">
        <v>91.906932820125832</v>
      </c>
      <c r="G29" s="687">
        <v>149.85199282086205</v>
      </c>
      <c r="H29" s="687" t="e">
        <v>#N/A</v>
      </c>
      <c r="I29" s="687">
        <v>86.879533985384526</v>
      </c>
      <c r="J29" s="687">
        <v>123.88470019116652</v>
      </c>
      <c r="K29" s="687" t="e">
        <v>#N/A</v>
      </c>
      <c r="M29" s="1198">
        <v>25.08</v>
      </c>
      <c r="N29" s="1200">
        <v>1998</v>
      </c>
      <c r="O29" s="408">
        <v>87.277107475122236</v>
      </c>
      <c r="P29" s="1199">
        <v>1</v>
      </c>
    </row>
    <row r="30" spans="1:32">
      <c r="A30" s="248" t="s">
        <v>385</v>
      </c>
      <c r="B30" s="687">
        <v>82.942341640965893</v>
      </c>
      <c r="C30" s="687">
        <v>73.654041246816234</v>
      </c>
      <c r="D30" s="687">
        <v>71.904159403467105</v>
      </c>
      <c r="E30" s="687">
        <v>75.204095216092909</v>
      </c>
      <c r="F30" s="687">
        <v>81.508366050435413</v>
      </c>
      <c r="G30" s="687">
        <v>100.19665680116067</v>
      </c>
      <c r="H30" s="687" t="e">
        <v>#N/A</v>
      </c>
      <c r="I30" s="687">
        <v>99.400796164749195</v>
      </c>
      <c r="J30" s="687" t="e">
        <v>#N/A</v>
      </c>
      <c r="K30" s="687" t="e">
        <v>#N/A</v>
      </c>
      <c r="M30" s="1198">
        <v>74.900000000000006</v>
      </c>
      <c r="N30" s="1200">
        <v>1999</v>
      </c>
      <c r="O30" s="408">
        <v>93.494924052999849</v>
      </c>
      <c r="P30" s="1199">
        <v>1</v>
      </c>
    </row>
    <row r="31" spans="1:32">
      <c r="A31" s="248" t="s">
        <v>386</v>
      </c>
      <c r="B31" s="687">
        <v>70.08596391505877</v>
      </c>
      <c r="C31" s="687">
        <v>65.701541520147458</v>
      </c>
      <c r="D31" s="687">
        <v>64.103845342413493</v>
      </c>
      <c r="E31" s="687">
        <v>70.702791599703033</v>
      </c>
      <c r="F31" s="687">
        <v>76.448363909687146</v>
      </c>
      <c r="G31" s="687">
        <v>83.400029678778992</v>
      </c>
      <c r="H31" s="687" t="e">
        <v>#N/A</v>
      </c>
      <c r="I31" s="687">
        <v>81.986634304144886</v>
      </c>
      <c r="J31" s="687" t="e">
        <v>#N/A</v>
      </c>
      <c r="K31" s="687">
        <v>122.78288891535982</v>
      </c>
      <c r="M31" s="1198">
        <v>41.25</v>
      </c>
      <c r="N31" s="1200">
        <v>1999</v>
      </c>
      <c r="O31" s="408">
        <v>102.96621558843172</v>
      </c>
      <c r="P31" s="1199">
        <v>1</v>
      </c>
    </row>
    <row r="32" spans="1:32">
      <c r="A32" s="248">
        <v>2006</v>
      </c>
      <c r="B32" s="687">
        <v>82.513222240894862</v>
      </c>
      <c r="C32" s="687">
        <v>79.338392935435934</v>
      </c>
      <c r="D32" s="687">
        <v>82.631194057995714</v>
      </c>
      <c r="E32" s="687">
        <v>70.288065772576715</v>
      </c>
      <c r="F32" s="687">
        <v>94.001879053329233</v>
      </c>
      <c r="G32" s="687">
        <v>90.551588042460466</v>
      </c>
      <c r="H32" s="687">
        <v>96.492187289095583</v>
      </c>
      <c r="I32" s="687">
        <v>78.807822899727313</v>
      </c>
      <c r="J32" s="687">
        <v>79.508419373575336</v>
      </c>
      <c r="K32" s="687" t="e">
        <v>#N/A</v>
      </c>
      <c r="M32" s="1198">
        <v>41.4</v>
      </c>
      <c r="N32" s="1200">
        <v>1999</v>
      </c>
      <c r="O32" s="408">
        <v>79.312847831115249</v>
      </c>
      <c r="P32" s="1199">
        <v>1</v>
      </c>
    </row>
    <row r="33" spans="1:16">
      <c r="A33" s="248">
        <v>2007</v>
      </c>
      <c r="B33" s="687">
        <v>82.186974417954573</v>
      </c>
      <c r="C33" s="687">
        <v>83.063046397069343</v>
      </c>
      <c r="D33" s="687">
        <v>75.106372116588034</v>
      </c>
      <c r="E33" s="687">
        <v>72.73960347675667</v>
      </c>
      <c r="F33" s="687">
        <v>87.565849169748319</v>
      </c>
      <c r="G33" s="687">
        <v>88.447474428682966</v>
      </c>
      <c r="H33" s="687" t="e">
        <v>#N/A</v>
      </c>
      <c r="I33" s="687" t="e">
        <v>#N/A</v>
      </c>
      <c r="J33" s="687">
        <v>128.55303709588563</v>
      </c>
      <c r="K33" s="687" t="e">
        <v>#N/A</v>
      </c>
      <c r="M33" s="1198">
        <v>60</v>
      </c>
      <c r="N33" s="1200">
        <v>1999</v>
      </c>
      <c r="O33" s="408">
        <v>86.200075114271257</v>
      </c>
      <c r="P33" s="1199">
        <v>1</v>
      </c>
    </row>
    <row r="34" spans="1:16">
      <c r="A34" s="248">
        <v>2008</v>
      </c>
      <c r="B34" s="687">
        <v>90.374559277904808</v>
      </c>
      <c r="C34" s="687">
        <v>88.920133067758997</v>
      </c>
      <c r="D34" s="687">
        <v>81.04792139246365</v>
      </c>
      <c r="E34" s="687">
        <v>89.873561375840822</v>
      </c>
      <c r="F34" s="687">
        <v>86.334814966375419</v>
      </c>
      <c r="G34" s="687">
        <v>96.731275402522883</v>
      </c>
      <c r="H34" s="687" t="e">
        <v>#N/A</v>
      </c>
      <c r="I34" s="687">
        <v>68.492909141283064</v>
      </c>
      <c r="J34" s="687">
        <v>137.48812838052183</v>
      </c>
      <c r="K34" s="687" t="e">
        <v>#N/A</v>
      </c>
      <c r="M34" s="1198">
        <v>16.5</v>
      </c>
      <c r="N34" s="1200">
        <v>1999</v>
      </c>
      <c r="O34" s="408">
        <v>131.50067535429653</v>
      </c>
      <c r="P34" s="1199">
        <v>1</v>
      </c>
    </row>
    <row r="35" spans="1:16">
      <c r="A35" s="248">
        <v>2009</v>
      </c>
      <c r="B35" s="687">
        <v>97.037531827825674</v>
      </c>
      <c r="C35" s="687">
        <v>89.507989228953235</v>
      </c>
      <c r="D35" s="687">
        <v>80.006295698350826</v>
      </c>
      <c r="E35" s="687">
        <v>92.810003449100137</v>
      </c>
      <c r="F35" s="687">
        <v>103.6650358970587</v>
      </c>
      <c r="G35" s="687">
        <v>102.23700038227082</v>
      </c>
      <c r="H35" s="687">
        <v>125.25323489727036</v>
      </c>
      <c r="I35" s="687">
        <v>108.09215747987375</v>
      </c>
      <c r="J35" s="687">
        <v>132.38596711504485</v>
      </c>
      <c r="K35" s="687" t="e">
        <v>#N/A</v>
      </c>
      <c r="M35" s="1198">
        <v>103.5</v>
      </c>
      <c r="N35" s="1200">
        <v>1999</v>
      </c>
      <c r="O35" s="408">
        <v>93.815004929511332</v>
      </c>
      <c r="P35" s="1199">
        <v>1</v>
      </c>
    </row>
    <row r="36" spans="1:16">
      <c r="A36" s="248">
        <v>2010</v>
      </c>
      <c r="B36" s="687">
        <v>93.680714640263432</v>
      </c>
      <c r="C36" s="687">
        <v>93.854718132290756</v>
      </c>
      <c r="D36" s="687">
        <v>80.113323887755286</v>
      </c>
      <c r="E36" s="687">
        <v>87.518892630807571</v>
      </c>
      <c r="F36" s="687">
        <v>94.508519724194983</v>
      </c>
      <c r="G36" s="687">
        <v>101.19394859730684</v>
      </c>
      <c r="H36" s="687">
        <v>128.00271134896906</v>
      </c>
      <c r="I36" s="687">
        <v>117.25276499549764</v>
      </c>
      <c r="J36" s="687" t="e">
        <v>#N/A</v>
      </c>
      <c r="K36" s="687" t="e">
        <v>#N/A</v>
      </c>
      <c r="M36" s="1198">
        <v>9.24</v>
      </c>
      <c r="N36" s="1200">
        <v>1999</v>
      </c>
      <c r="O36" s="408">
        <v>155.65216321589179</v>
      </c>
      <c r="P36" s="1199">
        <v>1</v>
      </c>
    </row>
    <row r="37" spans="1:16">
      <c r="A37" s="248">
        <v>2011</v>
      </c>
      <c r="B37" s="687">
        <v>92.692767211534985</v>
      </c>
      <c r="C37" s="687">
        <v>84.452586405141588</v>
      </c>
      <c r="D37" s="687">
        <v>70.672482687918901</v>
      </c>
      <c r="E37" s="687">
        <v>90.669262878052194</v>
      </c>
      <c r="F37" s="687">
        <v>90.041453445635128</v>
      </c>
      <c r="G37" s="687">
        <v>109.36737722126891</v>
      </c>
      <c r="H37" s="687">
        <v>116.8353530890345</v>
      </c>
      <c r="I37" s="687">
        <v>129.37207789157952</v>
      </c>
      <c r="J37" s="687">
        <v>120.0381963918133</v>
      </c>
      <c r="K37" s="687" t="e">
        <v>#N/A</v>
      </c>
      <c r="M37" s="1198">
        <v>16.5</v>
      </c>
      <c r="N37" s="1200">
        <v>1999</v>
      </c>
      <c r="O37" s="408">
        <v>137.07134769599358</v>
      </c>
      <c r="P37" s="1199">
        <v>1</v>
      </c>
    </row>
    <row r="38" spans="1:16">
      <c r="A38" s="248">
        <v>2012</v>
      </c>
      <c r="B38" s="687">
        <v>77.943275817102602</v>
      </c>
      <c r="C38" s="687">
        <v>84.855509412597215</v>
      </c>
      <c r="D38" s="687">
        <v>61.145138806580185</v>
      </c>
      <c r="E38" s="687">
        <v>67.143424973435245</v>
      </c>
      <c r="F38" s="687">
        <v>93.215515326801764</v>
      </c>
      <c r="G38" s="687">
        <v>78.105376879573214</v>
      </c>
      <c r="H38" s="687">
        <v>96.177156537923921</v>
      </c>
      <c r="I38" s="687">
        <v>97.832575863006454</v>
      </c>
      <c r="J38" s="687">
        <v>97.406372304370066</v>
      </c>
      <c r="K38" s="687" t="e">
        <v>#N/A</v>
      </c>
      <c r="M38" s="1198">
        <v>28.5</v>
      </c>
      <c r="N38" s="1200">
        <v>1999</v>
      </c>
      <c r="O38" s="408">
        <v>141.53569203777982</v>
      </c>
      <c r="P38" s="1199">
        <v>1</v>
      </c>
    </row>
    <row r="39" spans="1:16">
      <c r="A39" s="248">
        <v>2013</v>
      </c>
      <c r="B39" s="687">
        <v>62.191566704339735</v>
      </c>
      <c r="C39" s="687" t="e">
        <v>#N/A</v>
      </c>
      <c r="D39" s="687">
        <v>46.338934326683074</v>
      </c>
      <c r="E39" s="687">
        <v>60.270191133889178</v>
      </c>
      <c r="F39" s="687">
        <v>58.314757907786863</v>
      </c>
      <c r="G39" s="687" t="e">
        <v>#N/A</v>
      </c>
      <c r="H39" s="687" t="e">
        <v>#N/A</v>
      </c>
      <c r="I39" s="687">
        <v>95.069941747737573</v>
      </c>
      <c r="J39" s="687" t="e">
        <v>#N/A</v>
      </c>
      <c r="K39" s="687" t="e">
        <v>#N/A</v>
      </c>
      <c r="M39" s="1198">
        <v>10.199999999999999</v>
      </c>
      <c r="N39" s="1200">
        <v>1999</v>
      </c>
      <c r="O39" s="408">
        <v>117.20210070410923</v>
      </c>
      <c r="P39" s="1199">
        <v>1</v>
      </c>
    </row>
    <row r="40" spans="1:16">
      <c r="A40" s="248">
        <v>2014</v>
      </c>
      <c r="B40" s="687">
        <v>52.170320795284972</v>
      </c>
      <c r="C40" s="687">
        <v>47.605180006907069</v>
      </c>
      <c r="D40" s="687">
        <v>47.472549052235927</v>
      </c>
      <c r="E40" s="687">
        <v>59.67319095770759</v>
      </c>
      <c r="F40" s="687">
        <v>52.616687910407386</v>
      </c>
      <c r="G40" s="687">
        <v>62.748149291889732</v>
      </c>
      <c r="H40" s="687">
        <v>83.578739746441514</v>
      </c>
      <c r="I40" s="687">
        <v>75.898756754090826</v>
      </c>
      <c r="J40" s="687">
        <v>69.336615787080888</v>
      </c>
      <c r="K40" s="687" t="e">
        <v>#N/A</v>
      </c>
      <c r="M40" s="1198">
        <v>79.5</v>
      </c>
      <c r="N40" s="1200">
        <v>1999</v>
      </c>
      <c r="O40" s="408">
        <v>115.22143123938274</v>
      </c>
      <c r="P40" s="1199">
        <v>1</v>
      </c>
    </row>
    <row r="41" spans="1:16">
      <c r="A41" s="248">
        <v>2015</v>
      </c>
      <c r="B41" s="687">
        <v>47.008210701590166</v>
      </c>
      <c r="C41" s="687">
        <v>47.532984915171284</v>
      </c>
      <c r="D41" s="687">
        <v>41.275259534164036</v>
      </c>
      <c r="E41" s="687">
        <v>50.032633959229045</v>
      </c>
      <c r="F41" s="687">
        <v>45.217714987120985</v>
      </c>
      <c r="G41" s="687">
        <v>63.17081958810089</v>
      </c>
      <c r="H41" s="687">
        <v>79.235550466634152</v>
      </c>
      <c r="I41" s="687">
        <v>69.641797338346237</v>
      </c>
      <c r="J41" s="687" t="e">
        <v>#N/A</v>
      </c>
      <c r="K41" s="687" t="e">
        <v>#N/A</v>
      </c>
      <c r="M41" s="1198">
        <v>11.22</v>
      </c>
      <c r="N41" s="1200">
        <v>1999</v>
      </c>
      <c r="O41" s="408">
        <v>149.90402482982839</v>
      </c>
      <c r="P41" s="1199">
        <v>1</v>
      </c>
    </row>
    <row r="42" spans="1:16">
      <c r="A42" s="248">
        <v>2016</v>
      </c>
      <c r="B42" s="687">
        <v>43.946307928139085</v>
      </c>
      <c r="C42" s="687">
        <v>42.562057322925476</v>
      </c>
      <c r="D42" s="687">
        <v>40.135643467309308</v>
      </c>
      <c r="E42" s="687">
        <v>46.55767264619675</v>
      </c>
      <c r="F42" s="687">
        <v>43.202687823761984</v>
      </c>
      <c r="G42" s="687">
        <v>54.736683779272511</v>
      </c>
      <c r="H42" s="687">
        <v>81.168403341642588</v>
      </c>
      <c r="I42" s="687" t="e">
        <v>#N/A</v>
      </c>
      <c r="J42" s="687">
        <v>65.535262948121925</v>
      </c>
      <c r="K42" s="687" t="e">
        <v>#N/A</v>
      </c>
      <c r="M42" s="1198">
        <v>24.75</v>
      </c>
      <c r="N42" s="1200">
        <v>1999</v>
      </c>
      <c r="O42" s="408">
        <v>91.363393782688149</v>
      </c>
      <c r="P42" s="1199">
        <v>1</v>
      </c>
    </row>
    <row r="43" spans="1:16">
      <c r="A43" s="248">
        <v>2017</v>
      </c>
      <c r="B43" s="687">
        <v>40.280435387178002</v>
      </c>
      <c r="C43" s="687">
        <v>40.303742160824036</v>
      </c>
      <c r="D43" s="687">
        <v>36.922996231005285</v>
      </c>
      <c r="E43" s="687">
        <v>40.855852702759229</v>
      </c>
      <c r="F43" s="687">
        <v>41.121598232286978</v>
      </c>
      <c r="G43" s="687">
        <v>49.200487132762461</v>
      </c>
      <c r="H43" s="687">
        <v>57.155536816124346</v>
      </c>
      <c r="I43" s="687">
        <v>45.996045796720914</v>
      </c>
      <c r="J43" s="687" t="e">
        <v>#N/A</v>
      </c>
      <c r="K43" s="687" t="e">
        <v>#N/A</v>
      </c>
      <c r="M43" s="146">
        <v>34.32</v>
      </c>
      <c r="N43" s="147">
        <v>1999</v>
      </c>
      <c r="O43" s="747">
        <v>116.29933285977819</v>
      </c>
      <c r="P43" s="1199">
        <v>1</v>
      </c>
    </row>
    <row r="44" spans="1:16">
      <c r="A44" s="248">
        <v>2018</v>
      </c>
      <c r="B44" s="687">
        <v>34.331144631041944</v>
      </c>
      <c r="C44" s="687">
        <v>30.097492067278036</v>
      </c>
      <c r="D44" s="687">
        <v>29.757449914619958</v>
      </c>
      <c r="E44" s="687">
        <v>38.504360431553543</v>
      </c>
      <c r="F44" s="687">
        <v>36.478038243656151</v>
      </c>
      <c r="G44" s="687">
        <v>46.175841450368132</v>
      </c>
      <c r="H44" s="687" t="e">
        <v>#N/A</v>
      </c>
      <c r="I44" s="687">
        <v>46.424984411225637</v>
      </c>
      <c r="J44" s="687">
        <v>52.906185423905228</v>
      </c>
      <c r="K44" s="687" t="e">
        <v>#N/A</v>
      </c>
      <c r="M44" s="146">
        <v>11.25</v>
      </c>
      <c r="N44" s="147">
        <v>1999</v>
      </c>
      <c r="O44" s="747">
        <v>108.08913044083467</v>
      </c>
      <c r="P44" s="1199">
        <v>1</v>
      </c>
    </row>
    <row r="45" spans="1:16">
      <c r="A45" s="248">
        <v>2019</v>
      </c>
      <c r="B45" s="687">
        <v>35.303965813091281</v>
      </c>
      <c r="C45" s="687">
        <v>34.666089297839726</v>
      </c>
      <c r="D45" s="687">
        <v>30.999546423234481</v>
      </c>
      <c r="E45" s="687">
        <v>35.738812515795075</v>
      </c>
      <c r="F45" s="687">
        <v>36.577280859576689</v>
      </c>
      <c r="G45" s="687">
        <v>43.794840864186362</v>
      </c>
      <c r="H45" s="687">
        <v>64.344366478329704</v>
      </c>
      <c r="I45" s="687">
        <v>51.633983777586025</v>
      </c>
      <c r="J45" s="687" t="e">
        <v>#N/A</v>
      </c>
      <c r="K45" s="687" t="e">
        <v>#N/A</v>
      </c>
      <c r="M45" s="146">
        <v>39.75</v>
      </c>
      <c r="N45" s="147">
        <v>1999</v>
      </c>
      <c r="O45" s="747">
        <v>140.64242768783274</v>
      </c>
      <c r="P45" s="1199">
        <v>1</v>
      </c>
    </row>
    <row r="46" spans="1:16">
      <c r="A46" s="248">
        <v>2020</v>
      </c>
      <c r="B46" s="687">
        <v>32.780310938758703</v>
      </c>
      <c r="C46" s="687">
        <v>29.261342207211442</v>
      </c>
      <c r="D46" s="687">
        <v>31.837772223381432</v>
      </c>
      <c r="E46" s="687">
        <v>35.516536631879291</v>
      </c>
      <c r="F46" s="687">
        <v>32.232167889188254</v>
      </c>
      <c r="G46" s="687">
        <v>37.456141404405606</v>
      </c>
      <c r="H46" s="687">
        <v>49.588831457539179</v>
      </c>
      <c r="I46" s="687" t="e">
        <v>#N/A</v>
      </c>
      <c r="J46" s="687" t="e">
        <v>#N/A</v>
      </c>
      <c r="K46" s="687">
        <v>31.292910121603619</v>
      </c>
      <c r="M46" s="146">
        <v>5.0999999999999996</v>
      </c>
      <c r="N46" s="147">
        <v>1999</v>
      </c>
      <c r="O46" s="747">
        <v>200.85483708202199</v>
      </c>
      <c r="P46" s="1199">
        <v>1</v>
      </c>
    </row>
    <row r="47" spans="1:16">
      <c r="A47" s="642">
        <v>2021</v>
      </c>
      <c r="B47" s="688">
        <v>31.601969761021149</v>
      </c>
      <c r="C47" s="688">
        <v>28.263001245112296</v>
      </c>
      <c r="D47" s="688">
        <v>30.230284409245776</v>
      </c>
      <c r="E47" s="688">
        <v>34.25526186143216</v>
      </c>
      <c r="F47" s="688">
        <v>28.709750424098875</v>
      </c>
      <c r="G47" s="688">
        <v>34.727627047542072</v>
      </c>
      <c r="H47" s="688" t="e">
        <v>#N/A</v>
      </c>
      <c r="I47" s="688" t="e">
        <v>#N/A</v>
      </c>
      <c r="J47" s="688">
        <v>37.823403496148572</v>
      </c>
      <c r="K47" s="688" t="e">
        <v>#N/A</v>
      </c>
      <c r="M47" s="1198">
        <v>11.88</v>
      </c>
      <c r="N47" s="1200">
        <v>1999</v>
      </c>
      <c r="O47" s="408">
        <v>98.617533688152179</v>
      </c>
      <c r="P47" s="1199">
        <v>1</v>
      </c>
    </row>
    <row r="48" spans="1:16">
      <c r="M48" s="1198">
        <v>43.4</v>
      </c>
      <c r="N48" s="1200">
        <v>1999</v>
      </c>
      <c r="O48" s="408">
        <v>104.07051146778778</v>
      </c>
      <c r="P48" s="1199">
        <v>1</v>
      </c>
    </row>
    <row r="49" spans="13:16">
      <c r="M49" s="1198">
        <v>108.75</v>
      </c>
      <c r="N49" s="1200">
        <v>1999</v>
      </c>
      <c r="O49" s="408">
        <v>128.77352245477925</v>
      </c>
      <c r="P49" s="1199">
        <v>1</v>
      </c>
    </row>
    <row r="50" spans="13:16">
      <c r="M50" s="1198">
        <v>6.6</v>
      </c>
      <c r="N50" s="1200">
        <v>2000</v>
      </c>
      <c r="O50" s="408">
        <v>128.69473281723629</v>
      </c>
      <c r="P50" s="1199">
        <v>2</v>
      </c>
    </row>
    <row r="51" spans="13:16">
      <c r="M51" s="1198">
        <v>16.8</v>
      </c>
      <c r="N51" s="1200">
        <v>2000</v>
      </c>
      <c r="O51" s="408">
        <v>80.71568254971325</v>
      </c>
      <c r="P51" s="1199">
        <v>2</v>
      </c>
    </row>
    <row r="52" spans="13:16">
      <c r="M52" s="1198">
        <v>10.4</v>
      </c>
      <c r="N52" s="1200">
        <v>2000</v>
      </c>
      <c r="O52" s="408">
        <v>321.70602481529698</v>
      </c>
      <c r="P52" s="1199">
        <v>2</v>
      </c>
    </row>
    <row r="53" spans="13:16">
      <c r="M53" s="1198">
        <v>11.55</v>
      </c>
      <c r="N53" s="1200">
        <v>2000</v>
      </c>
      <c r="O53" s="408">
        <v>160.07793448593802</v>
      </c>
      <c r="P53" s="1199">
        <v>2</v>
      </c>
    </row>
    <row r="54" spans="13:16">
      <c r="M54" s="1198">
        <v>112.2</v>
      </c>
      <c r="N54" s="1200">
        <v>2001</v>
      </c>
      <c r="O54" s="408">
        <v>73.283429599870658</v>
      </c>
      <c r="P54" s="1199">
        <v>2</v>
      </c>
    </row>
    <row r="55" spans="13:16">
      <c r="M55" s="1198">
        <v>176.88</v>
      </c>
      <c r="N55" s="1200">
        <v>2001</v>
      </c>
      <c r="O55" s="408">
        <v>89.44749061251801</v>
      </c>
      <c r="P55" s="1199">
        <v>2</v>
      </c>
    </row>
    <row r="56" spans="13:16">
      <c r="M56" s="1198">
        <v>83.16</v>
      </c>
      <c r="N56" s="1200">
        <v>2001</v>
      </c>
      <c r="O56" s="408">
        <v>93.786620203431909</v>
      </c>
      <c r="P56" s="1199">
        <v>2</v>
      </c>
    </row>
    <row r="57" spans="13:16">
      <c r="M57" s="1198">
        <v>159.72</v>
      </c>
      <c r="N57" s="1200">
        <v>2001</v>
      </c>
      <c r="O57" s="408">
        <v>92.162405278141961</v>
      </c>
      <c r="P57" s="1199">
        <v>2</v>
      </c>
    </row>
    <row r="58" spans="13:16">
      <c r="M58" s="1198">
        <v>150</v>
      </c>
      <c r="N58" s="1200">
        <v>2001</v>
      </c>
      <c r="O58" s="408">
        <v>70.809635802563662</v>
      </c>
      <c r="P58" s="1199">
        <v>2</v>
      </c>
    </row>
    <row r="59" spans="13:16">
      <c r="M59" s="1198">
        <v>80.099999999999994</v>
      </c>
      <c r="N59" s="1200">
        <v>2001</v>
      </c>
      <c r="O59" s="408">
        <v>92.007192807956429</v>
      </c>
      <c r="P59" s="1199">
        <v>2</v>
      </c>
    </row>
    <row r="60" spans="13:16">
      <c r="M60" s="1198">
        <v>82.5</v>
      </c>
      <c r="N60" s="1200">
        <v>2001</v>
      </c>
      <c r="O60" s="408">
        <v>86.217464149330624</v>
      </c>
      <c r="P60" s="1199">
        <v>2</v>
      </c>
    </row>
    <row r="61" spans="13:16">
      <c r="M61" s="1198">
        <v>80</v>
      </c>
      <c r="N61" s="1200">
        <v>2001</v>
      </c>
      <c r="O61" s="408">
        <v>75.306058937483797</v>
      </c>
      <c r="P61" s="1199">
        <v>2</v>
      </c>
    </row>
    <row r="62" spans="13:16">
      <c r="M62" s="1198">
        <v>30</v>
      </c>
      <c r="N62" s="1200">
        <v>2001</v>
      </c>
      <c r="O62" s="408">
        <v>117.16994453344576</v>
      </c>
      <c r="P62" s="1199">
        <v>2</v>
      </c>
    </row>
    <row r="63" spans="13:16">
      <c r="M63" s="1198">
        <v>278.2</v>
      </c>
      <c r="N63" s="1200">
        <v>2001</v>
      </c>
      <c r="O63" s="408">
        <v>104.60377724514765</v>
      </c>
      <c r="P63" s="1199">
        <v>2</v>
      </c>
    </row>
    <row r="64" spans="13:16">
      <c r="M64" s="1198">
        <v>160.5</v>
      </c>
      <c r="N64" s="1200">
        <v>2001</v>
      </c>
      <c r="O64" s="408">
        <v>83.086561994990333</v>
      </c>
      <c r="P64" s="1199">
        <v>2</v>
      </c>
    </row>
    <row r="65" spans="13:16">
      <c r="M65" s="1198">
        <v>24</v>
      </c>
      <c r="N65" s="1200">
        <v>2001</v>
      </c>
      <c r="O65" s="408">
        <v>98.394153578283351</v>
      </c>
      <c r="P65" s="1199">
        <v>2</v>
      </c>
    </row>
    <row r="66" spans="13:16">
      <c r="M66" s="1198">
        <v>30</v>
      </c>
      <c r="N66" s="1200">
        <v>2001</v>
      </c>
      <c r="O66" s="408">
        <v>111.42607334397904</v>
      </c>
      <c r="P66" s="1199">
        <v>2</v>
      </c>
    </row>
    <row r="67" spans="13:16">
      <c r="M67" s="1198">
        <v>29.7</v>
      </c>
      <c r="N67" s="1200">
        <v>2001</v>
      </c>
      <c r="O67" s="408">
        <v>89.516769182901783</v>
      </c>
      <c r="P67" s="1199">
        <v>2</v>
      </c>
    </row>
    <row r="68" spans="13:16">
      <c r="M68" s="1198">
        <v>24.6</v>
      </c>
      <c r="N68" s="1200">
        <v>2001</v>
      </c>
      <c r="O68" s="408">
        <v>123.11996676853032</v>
      </c>
      <c r="P68" s="1199">
        <v>2</v>
      </c>
    </row>
    <row r="69" spans="13:16">
      <c r="M69" s="1198">
        <v>15</v>
      </c>
      <c r="N69" s="1200">
        <v>2001</v>
      </c>
      <c r="O69" s="408">
        <v>106.83621601157139</v>
      </c>
      <c r="P69" s="1199">
        <v>2</v>
      </c>
    </row>
    <row r="70" spans="13:16">
      <c r="M70" s="1198">
        <v>50</v>
      </c>
      <c r="N70" s="1200">
        <v>2001</v>
      </c>
      <c r="O70" s="408">
        <v>83.677761688626092</v>
      </c>
      <c r="P70" s="1199">
        <v>2</v>
      </c>
    </row>
    <row r="71" spans="13:16">
      <c r="M71" s="1198">
        <v>9.9</v>
      </c>
      <c r="N71" s="1200">
        <v>2001</v>
      </c>
      <c r="O71" s="408">
        <v>134.98524469855704</v>
      </c>
      <c r="P71" s="1199">
        <v>2</v>
      </c>
    </row>
    <row r="72" spans="13:16">
      <c r="M72" s="1198">
        <v>66.599999999999994</v>
      </c>
      <c r="N72" s="1200">
        <v>2001</v>
      </c>
      <c r="O72" s="408">
        <v>86.879533985384526</v>
      </c>
      <c r="P72" s="1199">
        <v>2</v>
      </c>
    </row>
    <row r="73" spans="13:16">
      <c r="M73" s="1198">
        <v>39.6</v>
      </c>
      <c r="N73" s="1200">
        <v>2002</v>
      </c>
      <c r="O73" s="408">
        <v>88.89014044697241</v>
      </c>
      <c r="P73" s="1199">
        <v>3</v>
      </c>
    </row>
    <row r="74" spans="13:16">
      <c r="M74" s="1198">
        <v>97.68</v>
      </c>
      <c r="N74" s="1200">
        <v>2002</v>
      </c>
      <c r="O74" s="408">
        <v>80.664526322984187</v>
      </c>
      <c r="P74" s="1199">
        <v>3</v>
      </c>
    </row>
    <row r="75" spans="13:16">
      <c r="M75" s="1198">
        <v>66</v>
      </c>
      <c r="N75" s="1200">
        <v>2002</v>
      </c>
      <c r="O75" s="408">
        <v>93.760097020980368</v>
      </c>
      <c r="P75" s="1199">
        <v>3</v>
      </c>
    </row>
    <row r="76" spans="13:16">
      <c r="M76" s="1198">
        <v>25.2</v>
      </c>
      <c r="N76" s="1200">
        <v>2002</v>
      </c>
      <c r="O76" s="408">
        <v>119.60388244414418</v>
      </c>
      <c r="P76" s="1199">
        <v>3</v>
      </c>
    </row>
    <row r="77" spans="13:16">
      <c r="M77" s="1198">
        <v>10.5</v>
      </c>
      <c r="N77" s="1200">
        <v>2002</v>
      </c>
      <c r="O77" s="408">
        <v>101.89494220389594</v>
      </c>
      <c r="P77" s="1199">
        <v>3</v>
      </c>
    </row>
    <row r="78" spans="13:16">
      <c r="M78" s="1198">
        <v>48.1</v>
      </c>
      <c r="N78" s="1200">
        <v>2002</v>
      </c>
      <c r="O78" s="408">
        <v>105.72663287043116</v>
      </c>
      <c r="P78" s="1199">
        <v>3</v>
      </c>
    </row>
    <row r="79" spans="13:16">
      <c r="M79" s="1198">
        <v>61.5</v>
      </c>
      <c r="N79" s="1200">
        <v>2002</v>
      </c>
      <c r="O79" s="408">
        <v>99.597458997040576</v>
      </c>
      <c r="P79" s="1199">
        <v>3</v>
      </c>
    </row>
    <row r="80" spans="13:16">
      <c r="M80" s="1198">
        <v>40.92</v>
      </c>
      <c r="N80" s="1200">
        <v>2002</v>
      </c>
      <c r="O80" s="408">
        <v>166.21250006116736</v>
      </c>
      <c r="P80" s="1199">
        <v>3</v>
      </c>
    </row>
    <row r="81" spans="13:16">
      <c r="M81" s="1198">
        <v>204</v>
      </c>
      <c r="N81" s="1200">
        <v>2003</v>
      </c>
      <c r="O81" s="408">
        <v>76.058081900694148</v>
      </c>
      <c r="P81" s="1199">
        <v>3</v>
      </c>
    </row>
    <row r="82" spans="13:16">
      <c r="M82" s="1198">
        <v>40.5</v>
      </c>
      <c r="N82" s="1200">
        <v>2003</v>
      </c>
      <c r="O82" s="408">
        <v>61.593884225945622</v>
      </c>
      <c r="P82" s="1199">
        <v>3</v>
      </c>
    </row>
    <row r="83" spans="13:16">
      <c r="M83" s="1198">
        <v>40.5</v>
      </c>
      <c r="N83" s="1200">
        <v>2003</v>
      </c>
      <c r="O83" s="408">
        <v>73.097938169831622</v>
      </c>
      <c r="P83" s="1199">
        <v>3</v>
      </c>
    </row>
    <row r="84" spans="13:16">
      <c r="M84" s="1198">
        <v>21</v>
      </c>
      <c r="N84" s="1200">
        <v>2003</v>
      </c>
      <c r="O84" s="408">
        <v>73.097938169831636</v>
      </c>
      <c r="P84" s="1199">
        <v>3</v>
      </c>
    </row>
    <row r="85" spans="13:16">
      <c r="M85" s="1198">
        <v>160</v>
      </c>
      <c r="N85" s="1200">
        <v>2003</v>
      </c>
      <c r="O85" s="408">
        <v>73.654041246816234</v>
      </c>
      <c r="P85" s="1199">
        <v>3</v>
      </c>
    </row>
    <row r="86" spans="13:16">
      <c r="M86" s="1198">
        <v>144</v>
      </c>
      <c r="N86" s="1200">
        <v>2003</v>
      </c>
      <c r="O86" s="408">
        <v>83.378660698298177</v>
      </c>
      <c r="P86" s="1199">
        <v>3</v>
      </c>
    </row>
    <row r="87" spans="13:16">
      <c r="M87" s="1198">
        <v>51</v>
      </c>
      <c r="N87" s="1200">
        <v>2003</v>
      </c>
      <c r="O87" s="408">
        <v>71.403525550842005</v>
      </c>
      <c r="P87" s="1199">
        <v>3</v>
      </c>
    </row>
    <row r="88" spans="13:16">
      <c r="M88" s="1198">
        <v>43.5</v>
      </c>
      <c r="N88" s="1200">
        <v>2003</v>
      </c>
      <c r="O88" s="408">
        <v>63.792829667325194</v>
      </c>
      <c r="P88" s="1199">
        <v>3</v>
      </c>
    </row>
    <row r="89" spans="13:16">
      <c r="M89" s="1198">
        <v>102</v>
      </c>
      <c r="N89" s="1200">
        <v>2003</v>
      </c>
      <c r="O89" s="408">
        <v>77.70660999840004</v>
      </c>
      <c r="P89" s="1199">
        <v>3</v>
      </c>
    </row>
    <row r="90" spans="13:16">
      <c r="M90" s="1198">
        <v>162</v>
      </c>
      <c r="N90" s="1200">
        <v>2003</v>
      </c>
      <c r="O90" s="408">
        <v>91.160372347436734</v>
      </c>
      <c r="P90" s="1199">
        <v>3</v>
      </c>
    </row>
    <row r="91" spans="13:16">
      <c r="M91" s="1198">
        <v>74.25</v>
      </c>
      <c r="N91" s="1200">
        <v>2003</v>
      </c>
      <c r="O91" s="408">
        <v>65.560607334115545</v>
      </c>
      <c r="P91" s="1199">
        <v>3</v>
      </c>
    </row>
    <row r="92" spans="13:16">
      <c r="M92" s="1198">
        <v>41</v>
      </c>
      <c r="N92" s="1200">
        <v>2003</v>
      </c>
      <c r="O92" s="408">
        <v>82.355784415721118</v>
      </c>
      <c r="P92" s="1199">
        <v>3</v>
      </c>
    </row>
    <row r="93" spans="13:16">
      <c r="M93" s="1198">
        <v>30</v>
      </c>
      <c r="N93" s="1200">
        <v>2003</v>
      </c>
      <c r="O93" s="408">
        <v>85.401981466878127</v>
      </c>
      <c r="P93" s="1199">
        <v>3</v>
      </c>
    </row>
    <row r="94" spans="13:16">
      <c r="M94" s="1198">
        <v>162</v>
      </c>
      <c r="N94" s="1200">
        <v>2003</v>
      </c>
      <c r="O94" s="408">
        <v>77.148208501651922</v>
      </c>
      <c r="P94" s="1199">
        <v>3</v>
      </c>
    </row>
    <row r="95" spans="13:16">
      <c r="M95" s="1198">
        <v>85.5</v>
      </c>
      <c r="N95" s="1200">
        <v>2003</v>
      </c>
      <c r="O95" s="408">
        <v>79.938797448309302</v>
      </c>
      <c r="P95" s="1199">
        <v>3</v>
      </c>
    </row>
    <row r="96" spans="13:16">
      <c r="M96" s="1198">
        <v>64.5</v>
      </c>
      <c r="N96" s="1200">
        <v>2003</v>
      </c>
      <c r="O96" s="408">
        <v>98.143139597584522</v>
      </c>
      <c r="P96" s="1199">
        <v>3</v>
      </c>
    </row>
    <row r="97" spans="13:16">
      <c r="M97" s="1198">
        <v>50.4</v>
      </c>
      <c r="N97" s="1200">
        <v>2003</v>
      </c>
      <c r="O97" s="408">
        <v>127.5103678965731</v>
      </c>
      <c r="P97" s="1199">
        <v>3</v>
      </c>
    </row>
    <row r="98" spans="13:16">
      <c r="M98" s="1198">
        <v>15.6</v>
      </c>
      <c r="N98" s="1200">
        <v>2003</v>
      </c>
      <c r="O98" s="408">
        <v>100.35930176123485</v>
      </c>
      <c r="P98" s="1199">
        <v>3</v>
      </c>
    </row>
    <row r="99" spans="13:16">
      <c r="M99" s="1198">
        <v>10.56</v>
      </c>
      <c r="N99" s="1200">
        <v>2003</v>
      </c>
      <c r="O99" s="408">
        <v>101.02327387747066</v>
      </c>
      <c r="P99" s="1199">
        <v>3</v>
      </c>
    </row>
    <row r="100" spans="13:16">
      <c r="M100" s="1198">
        <v>22.44</v>
      </c>
      <c r="N100" s="1200">
        <v>2003</v>
      </c>
      <c r="O100" s="408">
        <v>78.260232564592016</v>
      </c>
      <c r="P100" s="1199">
        <v>3</v>
      </c>
    </row>
    <row r="101" spans="13:16">
      <c r="M101" s="1198">
        <v>160.5</v>
      </c>
      <c r="N101" s="1200">
        <v>2004</v>
      </c>
      <c r="O101" s="408">
        <v>70.565838708497964</v>
      </c>
      <c r="P101" s="1199">
        <v>4</v>
      </c>
    </row>
    <row r="102" spans="13:16">
      <c r="M102" s="1198">
        <v>27</v>
      </c>
      <c r="N102" s="1200">
        <v>2004</v>
      </c>
      <c r="O102" s="408">
        <v>122.78288891535983</v>
      </c>
      <c r="P102" s="1199">
        <v>4</v>
      </c>
    </row>
    <row r="103" spans="13:16">
      <c r="M103" s="1198">
        <v>20.46</v>
      </c>
      <c r="N103" s="1200">
        <v>2004</v>
      </c>
      <c r="O103" s="408">
        <v>70.36862677093761</v>
      </c>
      <c r="P103" s="1199">
        <v>4</v>
      </c>
    </row>
    <row r="104" spans="13:16">
      <c r="M104" s="1198">
        <v>114</v>
      </c>
      <c r="N104" s="1200">
        <v>2005</v>
      </c>
      <c r="O104" s="408">
        <v>52.690506692666148</v>
      </c>
      <c r="P104" s="1199">
        <v>4</v>
      </c>
    </row>
    <row r="105" spans="13:16">
      <c r="M105" s="1198">
        <v>10.5</v>
      </c>
      <c r="N105" s="1200">
        <v>2005</v>
      </c>
      <c r="O105" s="408">
        <v>71.689424491604825</v>
      </c>
      <c r="P105" s="1199">
        <v>4</v>
      </c>
    </row>
    <row r="106" spans="13:16">
      <c r="M106" s="1198">
        <v>40.5</v>
      </c>
      <c r="N106" s="1200">
        <v>2005</v>
      </c>
      <c r="O106" s="408">
        <v>47.501180179481509</v>
      </c>
      <c r="P106" s="1199">
        <v>4</v>
      </c>
    </row>
    <row r="107" spans="13:16">
      <c r="M107" s="1198">
        <v>106.5</v>
      </c>
      <c r="N107" s="1200">
        <v>2005</v>
      </c>
      <c r="O107" s="408">
        <v>47.501180179481509</v>
      </c>
      <c r="P107" s="1199">
        <v>4</v>
      </c>
    </row>
    <row r="108" spans="13:16">
      <c r="M108" s="1198">
        <v>150</v>
      </c>
      <c r="N108" s="1200">
        <v>2005</v>
      </c>
      <c r="O108" s="408">
        <v>72.61811159360596</v>
      </c>
      <c r="P108" s="1199">
        <v>4</v>
      </c>
    </row>
    <row r="109" spans="13:16">
      <c r="M109" s="1198">
        <v>91.5</v>
      </c>
      <c r="N109" s="1200">
        <v>2005</v>
      </c>
      <c r="O109" s="408">
        <v>61.489565241514363</v>
      </c>
      <c r="P109" s="1199">
        <v>4</v>
      </c>
    </row>
    <row r="110" spans="13:16">
      <c r="M110" s="1198">
        <v>100.5</v>
      </c>
      <c r="N110" s="1200">
        <v>2005</v>
      </c>
      <c r="O110" s="408">
        <v>64.296234560382914</v>
      </c>
      <c r="P110" s="1199">
        <v>4</v>
      </c>
    </row>
    <row r="111" spans="13:16">
      <c r="M111" s="1198">
        <v>75</v>
      </c>
      <c r="N111" s="1200">
        <v>2005</v>
      </c>
      <c r="O111" s="408">
        <v>71.165043145886457</v>
      </c>
      <c r="P111" s="1199">
        <v>4</v>
      </c>
    </row>
    <row r="112" spans="13:16">
      <c r="M112" s="1198">
        <v>64.5</v>
      </c>
      <c r="N112" s="1200">
        <v>2005</v>
      </c>
      <c r="O112" s="408">
        <v>78.011693622170341</v>
      </c>
      <c r="P112" s="1199">
        <v>4</v>
      </c>
    </row>
    <row r="113" spans="13:16">
      <c r="M113" s="1198">
        <v>15</v>
      </c>
      <c r="N113" s="1200">
        <v>2005</v>
      </c>
      <c r="O113" s="408">
        <v>77.529373504549099</v>
      </c>
      <c r="P113" s="1199">
        <v>4</v>
      </c>
    </row>
    <row r="114" spans="13:16">
      <c r="M114" s="1198">
        <v>35</v>
      </c>
      <c r="N114" s="1200">
        <v>2005</v>
      </c>
      <c r="O114" s="408">
        <v>82.903540739498311</v>
      </c>
      <c r="P114" s="1199">
        <v>4</v>
      </c>
    </row>
    <row r="115" spans="13:16">
      <c r="M115" s="1198">
        <v>120</v>
      </c>
      <c r="N115" s="1200">
        <v>2005</v>
      </c>
      <c r="O115" s="408">
        <v>62.969207435374543</v>
      </c>
      <c r="P115" s="1199">
        <v>4</v>
      </c>
    </row>
    <row r="116" spans="13:16">
      <c r="M116" s="1198">
        <v>149.4</v>
      </c>
      <c r="N116" s="1200">
        <v>2005</v>
      </c>
      <c r="O116" s="408">
        <v>83.673547823351399</v>
      </c>
      <c r="P116" s="1199">
        <v>4</v>
      </c>
    </row>
    <row r="117" spans="13:16">
      <c r="M117" s="1198">
        <v>120.6</v>
      </c>
      <c r="N117" s="1200">
        <v>2005</v>
      </c>
      <c r="O117" s="408">
        <v>77.673766789493925</v>
      </c>
      <c r="P117" s="1199">
        <v>4</v>
      </c>
    </row>
    <row r="118" spans="13:16">
      <c r="M118" s="1198">
        <v>135</v>
      </c>
      <c r="N118" s="1200">
        <v>2005</v>
      </c>
      <c r="O118" s="408">
        <v>70.106001810490127</v>
      </c>
      <c r="P118" s="1199">
        <v>4</v>
      </c>
    </row>
    <row r="119" spans="13:16">
      <c r="M119" s="1198">
        <v>54.45</v>
      </c>
      <c r="N119" s="1200">
        <v>2005</v>
      </c>
      <c r="O119" s="408">
        <v>81.704475499333057</v>
      </c>
      <c r="P119" s="1199">
        <v>4</v>
      </c>
    </row>
    <row r="120" spans="13:16">
      <c r="M120" s="1198">
        <v>59.4</v>
      </c>
      <c r="N120" s="1200">
        <v>2005</v>
      </c>
      <c r="O120" s="408">
        <v>77.886684004086547</v>
      </c>
      <c r="P120" s="1199">
        <v>4</v>
      </c>
    </row>
    <row r="121" spans="13:16">
      <c r="M121" s="1198">
        <v>50</v>
      </c>
      <c r="N121" s="1200">
        <v>2005</v>
      </c>
      <c r="O121" s="408">
        <v>87.107557208874169</v>
      </c>
      <c r="P121" s="1199">
        <v>4</v>
      </c>
    </row>
    <row r="122" spans="13:16">
      <c r="M122" s="1198">
        <v>150</v>
      </c>
      <c r="N122" s="1200">
        <v>2005</v>
      </c>
      <c r="O122" s="408">
        <v>78.933630638851966</v>
      </c>
      <c r="P122" s="1199">
        <v>4</v>
      </c>
    </row>
    <row r="123" spans="13:16">
      <c r="M123" s="1198">
        <v>135</v>
      </c>
      <c r="N123" s="1200">
        <v>2005</v>
      </c>
      <c r="O123" s="408">
        <v>72.655938446585608</v>
      </c>
      <c r="P123" s="1199">
        <v>4</v>
      </c>
    </row>
    <row r="124" spans="13:16">
      <c r="M124" s="1198">
        <v>7.5</v>
      </c>
      <c r="N124" s="1200">
        <v>2005</v>
      </c>
      <c r="O124" s="408">
        <v>95.569321158158658</v>
      </c>
      <c r="P124" s="1199">
        <v>4</v>
      </c>
    </row>
    <row r="125" spans="13:16">
      <c r="M125" s="1198">
        <v>11.88</v>
      </c>
      <c r="N125" s="1200">
        <v>2006</v>
      </c>
      <c r="O125" s="408">
        <v>60.85473517886988</v>
      </c>
      <c r="P125" s="1199">
        <v>5</v>
      </c>
    </row>
    <row r="126" spans="13:16">
      <c r="M126" s="1198">
        <v>38</v>
      </c>
      <c r="N126" s="1200">
        <v>2006</v>
      </c>
      <c r="O126" s="408">
        <v>73.678969483490064</v>
      </c>
      <c r="P126" s="1199">
        <v>5</v>
      </c>
    </row>
    <row r="127" spans="13:16">
      <c r="M127" s="1198">
        <v>321.75</v>
      </c>
      <c r="N127" s="1200">
        <v>2006</v>
      </c>
      <c r="O127" s="408">
        <v>79.508419373575336</v>
      </c>
      <c r="P127" s="1199">
        <v>5</v>
      </c>
    </row>
    <row r="128" spans="13:16">
      <c r="M128" s="1198">
        <v>6.25</v>
      </c>
      <c r="N128" s="1200">
        <v>2006</v>
      </c>
      <c r="O128" s="408">
        <v>80.465015987081543</v>
      </c>
      <c r="P128" s="1199">
        <v>5</v>
      </c>
    </row>
    <row r="129" spans="13:16">
      <c r="M129" s="1198">
        <v>49.5</v>
      </c>
      <c r="N129" s="1200">
        <v>2006</v>
      </c>
      <c r="O129" s="408">
        <v>61.649325434074257</v>
      </c>
      <c r="P129" s="1199">
        <v>5</v>
      </c>
    </row>
    <row r="130" spans="13:16">
      <c r="M130" s="1198">
        <v>24</v>
      </c>
      <c r="N130" s="1200">
        <v>2006</v>
      </c>
      <c r="O130" s="408">
        <v>81.127501882677748</v>
      </c>
      <c r="P130" s="1199">
        <v>5</v>
      </c>
    </row>
    <row r="131" spans="13:16">
      <c r="M131" s="1198">
        <v>199.5</v>
      </c>
      <c r="N131" s="1200">
        <v>2006</v>
      </c>
      <c r="O131" s="408">
        <v>85.248504885573041</v>
      </c>
      <c r="P131" s="1199">
        <v>5</v>
      </c>
    </row>
    <row r="132" spans="13:16">
      <c r="M132" s="1198">
        <v>150</v>
      </c>
      <c r="N132" s="1200">
        <v>2006</v>
      </c>
      <c r="O132" s="408">
        <v>79.64966568640935</v>
      </c>
      <c r="P132" s="1199">
        <v>5</v>
      </c>
    </row>
    <row r="133" spans="13:16">
      <c r="M133" s="1198">
        <v>100.5</v>
      </c>
      <c r="N133" s="1200">
        <v>2006</v>
      </c>
      <c r="O133" s="408">
        <v>73.821339146013017</v>
      </c>
      <c r="P133" s="1199">
        <v>5</v>
      </c>
    </row>
    <row r="134" spans="13:16">
      <c r="M134" s="1198">
        <v>26</v>
      </c>
      <c r="N134" s="1200">
        <v>2006</v>
      </c>
      <c r="O134" s="408">
        <v>83.422078450176599</v>
      </c>
      <c r="P134" s="1199">
        <v>5</v>
      </c>
    </row>
    <row r="135" spans="13:16">
      <c r="M135" s="1198">
        <v>98.9</v>
      </c>
      <c r="N135" s="1200">
        <v>2006</v>
      </c>
      <c r="O135" s="408">
        <v>75.817080450429586</v>
      </c>
      <c r="P135" s="1199">
        <v>5</v>
      </c>
    </row>
    <row r="136" spans="13:16">
      <c r="M136" s="1198">
        <v>50.6</v>
      </c>
      <c r="N136" s="1200">
        <v>2006</v>
      </c>
      <c r="O136" s="408">
        <v>70.84158623386547</v>
      </c>
      <c r="P136" s="1199">
        <v>5</v>
      </c>
    </row>
    <row r="137" spans="13:16">
      <c r="M137" s="1198">
        <v>124.2</v>
      </c>
      <c r="N137" s="1200">
        <v>2006</v>
      </c>
      <c r="O137" s="408">
        <v>79.338392935435934</v>
      </c>
      <c r="P137" s="1199">
        <v>5</v>
      </c>
    </row>
    <row r="138" spans="13:16">
      <c r="M138" s="1198">
        <v>120</v>
      </c>
      <c r="N138" s="1200">
        <v>2006</v>
      </c>
      <c r="O138" s="408">
        <v>90.956327223306488</v>
      </c>
      <c r="P138" s="1199">
        <v>5</v>
      </c>
    </row>
    <row r="139" spans="13:16">
      <c r="M139" s="1198">
        <v>228.6</v>
      </c>
      <c r="N139" s="1200">
        <v>2006</v>
      </c>
      <c r="O139" s="408">
        <v>94.619420667256975</v>
      </c>
      <c r="P139" s="1199">
        <v>5</v>
      </c>
    </row>
    <row r="140" spans="13:16">
      <c r="M140" s="1198">
        <v>24</v>
      </c>
      <c r="N140" s="1200">
        <v>2006</v>
      </c>
      <c r="O140" s="408">
        <v>98.844488445374282</v>
      </c>
      <c r="P140" s="1199">
        <v>5</v>
      </c>
    </row>
    <row r="141" spans="13:16">
      <c r="M141" s="1198">
        <v>99</v>
      </c>
      <c r="N141" s="1200">
        <v>2006</v>
      </c>
      <c r="O141" s="408">
        <v>69.675561808513237</v>
      </c>
      <c r="P141" s="1199">
        <v>5</v>
      </c>
    </row>
    <row r="142" spans="13:16">
      <c r="M142" s="1198">
        <v>100.5</v>
      </c>
      <c r="N142" s="1200">
        <v>2006</v>
      </c>
      <c r="O142" s="408">
        <v>111.71604207374261</v>
      </c>
      <c r="P142" s="1199">
        <v>5</v>
      </c>
    </row>
    <row r="143" spans="13:16">
      <c r="M143" s="1198">
        <v>42</v>
      </c>
      <c r="N143" s="1200">
        <v>2006</v>
      </c>
      <c r="O143" s="408">
        <v>96.492187289095583</v>
      </c>
      <c r="P143" s="1199">
        <v>5</v>
      </c>
    </row>
    <row r="144" spans="13:16">
      <c r="M144" s="1198">
        <v>80.5</v>
      </c>
      <c r="N144" s="1200">
        <v>2007</v>
      </c>
      <c r="O144" s="408">
        <v>68.860507645963096</v>
      </c>
      <c r="P144" s="1199">
        <v>6</v>
      </c>
    </row>
    <row r="145" spans="13:16">
      <c r="M145" s="1198">
        <v>80</v>
      </c>
      <c r="N145" s="1200">
        <v>2007</v>
      </c>
      <c r="O145" s="408">
        <v>81.242265817172907</v>
      </c>
      <c r="P145" s="1199">
        <v>6</v>
      </c>
    </row>
    <row r="146" spans="13:16">
      <c r="M146" s="1198">
        <v>75</v>
      </c>
      <c r="N146" s="1200">
        <v>2007</v>
      </c>
      <c r="O146" s="408">
        <v>58.408759541194563</v>
      </c>
      <c r="P146" s="1199">
        <v>6</v>
      </c>
    </row>
    <row r="147" spans="13:16">
      <c r="M147" s="1198">
        <v>94.5</v>
      </c>
      <c r="N147" s="1200">
        <v>2007</v>
      </c>
      <c r="O147" s="408">
        <v>80.946243984743191</v>
      </c>
      <c r="P147" s="1199">
        <v>6</v>
      </c>
    </row>
    <row r="148" spans="13:16">
      <c r="M148" s="1198">
        <v>14.7</v>
      </c>
      <c r="N148" s="1200">
        <v>2007</v>
      </c>
      <c r="O148" s="408">
        <v>71.3740923570966</v>
      </c>
      <c r="P148" s="1199">
        <v>6</v>
      </c>
    </row>
    <row r="149" spans="13:16">
      <c r="M149" s="1198">
        <v>56.7</v>
      </c>
      <c r="N149" s="1200">
        <v>2007</v>
      </c>
      <c r="O149" s="408">
        <v>109.76712607696011</v>
      </c>
      <c r="P149" s="1199">
        <v>6</v>
      </c>
    </row>
    <row r="150" spans="13:16">
      <c r="M150" s="1198">
        <v>200</v>
      </c>
      <c r="N150" s="1200">
        <v>2007</v>
      </c>
      <c r="O150" s="408">
        <v>81.283525259756075</v>
      </c>
      <c r="P150" s="1199">
        <v>6</v>
      </c>
    </row>
    <row r="151" spans="13:16">
      <c r="M151" s="1198">
        <v>232.5</v>
      </c>
      <c r="N151" s="1200">
        <v>2007</v>
      </c>
      <c r="O151" s="408">
        <v>85.562494328040984</v>
      </c>
      <c r="P151" s="1199">
        <v>6</v>
      </c>
    </row>
    <row r="152" spans="13:16">
      <c r="M152" s="1198">
        <v>21</v>
      </c>
      <c r="N152" s="1200">
        <v>2007</v>
      </c>
      <c r="O152" s="408">
        <v>69.255550796941975</v>
      </c>
      <c r="P152" s="1199">
        <v>6</v>
      </c>
    </row>
    <row r="153" spans="13:16">
      <c r="M153" s="1198">
        <v>159</v>
      </c>
      <c r="N153" s="1200">
        <v>2007</v>
      </c>
      <c r="O153" s="408">
        <v>52.726922702953921</v>
      </c>
      <c r="P153" s="1199">
        <v>6</v>
      </c>
    </row>
    <row r="154" spans="13:16">
      <c r="M154" s="1198">
        <v>80</v>
      </c>
      <c r="N154" s="1200">
        <v>2007</v>
      </c>
      <c r="O154" s="408">
        <v>90.019317106234311</v>
      </c>
      <c r="P154" s="1199">
        <v>6</v>
      </c>
    </row>
    <row r="155" spans="13:16">
      <c r="M155" s="1198">
        <v>48</v>
      </c>
      <c r="N155" s="1200">
        <v>2007</v>
      </c>
      <c r="O155" s="408">
        <v>66.116681578639316</v>
      </c>
      <c r="P155" s="1199">
        <v>6</v>
      </c>
    </row>
    <row r="156" spans="13:16">
      <c r="M156" s="1198">
        <v>300.5</v>
      </c>
      <c r="N156" s="1200">
        <v>2007</v>
      </c>
      <c r="O156" s="408">
        <v>84.97369044433735</v>
      </c>
      <c r="P156" s="1199">
        <v>6</v>
      </c>
    </row>
    <row r="157" spans="13:16">
      <c r="M157" s="1198">
        <v>140.4</v>
      </c>
      <c r="N157" s="1200">
        <v>2007</v>
      </c>
      <c r="O157" s="408">
        <v>98.585175433565993</v>
      </c>
      <c r="P157" s="1199">
        <v>6</v>
      </c>
    </row>
    <row r="158" spans="13:16">
      <c r="M158" s="1198">
        <v>150</v>
      </c>
      <c r="N158" s="1200">
        <v>2007</v>
      </c>
      <c r="O158" s="408">
        <v>71.02268491385496</v>
      </c>
      <c r="P158" s="1199">
        <v>6</v>
      </c>
    </row>
    <row r="159" spans="13:16">
      <c r="M159" s="1198">
        <v>161</v>
      </c>
      <c r="N159" s="1200">
        <v>2007</v>
      </c>
      <c r="O159" s="408">
        <v>66.040275215011022</v>
      </c>
      <c r="P159" s="1199">
        <v>6</v>
      </c>
    </row>
    <row r="160" spans="13:16">
      <c r="M160" s="1198">
        <v>400.5</v>
      </c>
      <c r="N160" s="1200">
        <v>2007</v>
      </c>
      <c r="O160" s="408">
        <v>86.171190620933046</v>
      </c>
      <c r="P160" s="1199">
        <v>6</v>
      </c>
    </row>
    <row r="161" spans="13:16">
      <c r="M161" s="1198">
        <v>20</v>
      </c>
      <c r="N161" s="1200">
        <v>2007</v>
      </c>
      <c r="O161" s="408">
        <v>129.70664943283697</v>
      </c>
      <c r="P161" s="1199">
        <v>6</v>
      </c>
    </row>
    <row r="162" spans="13:16">
      <c r="M162" s="1198">
        <v>130.5</v>
      </c>
      <c r="N162" s="1200">
        <v>2007</v>
      </c>
      <c r="O162" s="408">
        <v>80.889460831588679</v>
      </c>
      <c r="P162" s="1199">
        <v>6</v>
      </c>
    </row>
    <row r="163" spans="13:16">
      <c r="M163" s="1198">
        <v>204.7</v>
      </c>
      <c r="N163" s="1200">
        <v>2007</v>
      </c>
      <c r="O163" s="408">
        <v>94.603026257561822</v>
      </c>
      <c r="P163" s="1199">
        <v>6</v>
      </c>
    </row>
    <row r="164" spans="13:16">
      <c r="M164" s="1198">
        <v>34.5</v>
      </c>
      <c r="N164" s="1200">
        <v>2007</v>
      </c>
      <c r="O164" s="408">
        <v>92.226972672024402</v>
      </c>
      <c r="P164" s="1199">
        <v>6</v>
      </c>
    </row>
    <row r="165" spans="13:16">
      <c r="M165" s="1198">
        <v>90</v>
      </c>
      <c r="N165" s="1200">
        <v>2007</v>
      </c>
      <c r="O165" s="408">
        <v>96.245177781663642</v>
      </c>
      <c r="P165" s="1199">
        <v>6</v>
      </c>
    </row>
    <row r="166" spans="13:16">
      <c r="M166" s="1198">
        <v>125.4</v>
      </c>
      <c r="N166" s="1200">
        <v>2007</v>
      </c>
      <c r="O166" s="408">
        <v>99.316559067789058</v>
      </c>
      <c r="P166" s="1199">
        <v>6</v>
      </c>
    </row>
    <row r="167" spans="13:16">
      <c r="M167" s="1198">
        <v>205.5</v>
      </c>
      <c r="N167" s="1200">
        <v>2007</v>
      </c>
      <c r="O167" s="408">
        <v>81.625250680653892</v>
      </c>
      <c r="P167" s="1199">
        <v>6</v>
      </c>
    </row>
    <row r="168" spans="13:16">
      <c r="M168" s="1198">
        <v>34.5</v>
      </c>
      <c r="N168" s="1200">
        <v>2007</v>
      </c>
      <c r="O168" s="408">
        <v>127.92890980011465</v>
      </c>
      <c r="P168" s="1199">
        <v>6</v>
      </c>
    </row>
    <row r="169" spans="13:16">
      <c r="M169" s="1198">
        <v>123</v>
      </c>
      <c r="N169" s="1200">
        <v>2007</v>
      </c>
      <c r="O169" s="408">
        <v>90.692244920557499</v>
      </c>
      <c r="P169" s="1199">
        <v>6</v>
      </c>
    </row>
    <row r="170" spans="13:16">
      <c r="M170" s="1198">
        <v>75</v>
      </c>
      <c r="N170" s="1200">
        <v>2007</v>
      </c>
      <c r="O170" s="408">
        <v>90.692244920557499</v>
      </c>
      <c r="P170" s="1199">
        <v>6</v>
      </c>
    </row>
    <row r="171" spans="13:16">
      <c r="M171" s="1198">
        <v>198</v>
      </c>
      <c r="N171" s="1200">
        <v>2007</v>
      </c>
      <c r="O171" s="408">
        <v>89.702184757451036</v>
      </c>
      <c r="P171" s="1199">
        <v>6</v>
      </c>
    </row>
    <row r="172" spans="13:16">
      <c r="M172" s="1198">
        <v>59.8</v>
      </c>
      <c r="N172" s="1200">
        <v>2007</v>
      </c>
      <c r="O172" s="408">
        <v>84.961588246951806</v>
      </c>
      <c r="P172" s="1199">
        <v>6</v>
      </c>
    </row>
    <row r="173" spans="13:16">
      <c r="M173" s="1198">
        <v>100</v>
      </c>
      <c r="N173" s="1200">
        <v>2008</v>
      </c>
      <c r="O173" s="408">
        <v>71.719086457602387</v>
      </c>
      <c r="P173" s="1199">
        <v>7</v>
      </c>
    </row>
    <row r="174" spans="13:16">
      <c r="M174" s="1198">
        <v>112.5</v>
      </c>
      <c r="N174" s="1200">
        <v>2008</v>
      </c>
      <c r="O174" s="408">
        <v>60.089746769449832</v>
      </c>
      <c r="P174" s="1199">
        <v>7</v>
      </c>
    </row>
    <row r="175" spans="13:16">
      <c r="M175" s="1198">
        <v>10</v>
      </c>
      <c r="N175" s="1200">
        <v>2008</v>
      </c>
      <c r="O175" s="408">
        <v>91.155736193817475</v>
      </c>
      <c r="P175" s="1199">
        <v>7</v>
      </c>
    </row>
    <row r="176" spans="13:16">
      <c r="M176" s="1198">
        <v>10</v>
      </c>
      <c r="N176" s="1200">
        <v>2008</v>
      </c>
      <c r="O176" s="408">
        <v>83.689787347658978</v>
      </c>
      <c r="P176" s="1199">
        <v>7</v>
      </c>
    </row>
    <row r="177" spans="13:16">
      <c r="M177" s="1198">
        <v>50.4</v>
      </c>
      <c r="N177" s="1200">
        <v>2008</v>
      </c>
      <c r="O177" s="408">
        <v>100.5228369719736</v>
      </c>
      <c r="P177" s="1199">
        <v>7</v>
      </c>
    </row>
    <row r="178" spans="13:16">
      <c r="M178" s="1198">
        <v>100.65</v>
      </c>
      <c r="N178" s="1200">
        <v>2008</v>
      </c>
      <c r="O178" s="408">
        <v>68.14564353653995</v>
      </c>
      <c r="P178" s="1199">
        <v>7</v>
      </c>
    </row>
    <row r="179" spans="13:16">
      <c r="M179" s="1198">
        <v>200</v>
      </c>
      <c r="N179" s="1200">
        <v>2008</v>
      </c>
      <c r="O179" s="408">
        <v>74.040938560153108</v>
      </c>
      <c r="P179" s="1199">
        <v>7</v>
      </c>
    </row>
    <row r="180" spans="13:16">
      <c r="M180" s="1198">
        <v>69</v>
      </c>
      <c r="N180" s="1200">
        <v>2008</v>
      </c>
      <c r="O180" s="408">
        <v>84.965965601703473</v>
      </c>
      <c r="P180" s="1199">
        <v>7</v>
      </c>
    </row>
    <row r="181" spans="13:16">
      <c r="M181" s="1198">
        <v>142.5</v>
      </c>
      <c r="N181" s="1200">
        <v>2008</v>
      </c>
      <c r="O181" s="408">
        <v>65.812321872607342</v>
      </c>
      <c r="P181" s="1199">
        <v>7</v>
      </c>
    </row>
    <row r="182" spans="13:16">
      <c r="M182" s="1198">
        <v>130.5</v>
      </c>
      <c r="N182" s="1200">
        <v>2008</v>
      </c>
      <c r="O182" s="408">
        <v>90.159410466962257</v>
      </c>
      <c r="P182" s="1199">
        <v>7</v>
      </c>
    </row>
    <row r="183" spans="13:16">
      <c r="M183" s="1198">
        <v>170.2</v>
      </c>
      <c r="N183" s="1200">
        <v>2008</v>
      </c>
      <c r="O183" s="408">
        <v>85.017866162249476</v>
      </c>
      <c r="P183" s="1199">
        <v>7</v>
      </c>
    </row>
    <row r="184" spans="13:16">
      <c r="M184" s="1198">
        <v>45</v>
      </c>
      <c r="N184" s="1200">
        <v>2008</v>
      </c>
      <c r="O184" s="408">
        <v>68.492909141283064</v>
      </c>
      <c r="P184" s="1199">
        <v>7</v>
      </c>
    </row>
    <row r="185" spans="13:16">
      <c r="M185" s="1198">
        <v>105</v>
      </c>
      <c r="N185" s="1200">
        <v>2008</v>
      </c>
      <c r="O185" s="408">
        <v>81.468704924341736</v>
      </c>
      <c r="P185" s="1199">
        <v>7</v>
      </c>
    </row>
    <row r="186" spans="13:16">
      <c r="M186" s="1198">
        <v>96</v>
      </c>
      <c r="N186" s="1200">
        <v>2008</v>
      </c>
      <c r="O186" s="408">
        <v>81.468704924341736</v>
      </c>
      <c r="P186" s="1199">
        <v>7</v>
      </c>
    </row>
    <row r="187" spans="13:16">
      <c r="M187" s="1198">
        <v>60</v>
      </c>
      <c r="N187" s="1200">
        <v>2008</v>
      </c>
      <c r="O187" s="408">
        <v>89.426743676636647</v>
      </c>
      <c r="P187" s="1199">
        <v>7</v>
      </c>
    </row>
    <row r="188" spans="13:16">
      <c r="M188" s="1198">
        <v>18.899999999999999</v>
      </c>
      <c r="N188" s="1200">
        <v>2008</v>
      </c>
      <c r="O188" s="408">
        <v>90.543384147289913</v>
      </c>
      <c r="P188" s="1199">
        <v>7</v>
      </c>
    </row>
    <row r="189" spans="13:16">
      <c r="M189" s="1198">
        <v>29.4</v>
      </c>
      <c r="N189" s="1200">
        <v>2008</v>
      </c>
      <c r="O189" s="408">
        <v>77.465597122565725</v>
      </c>
      <c r="P189" s="1199">
        <v>7</v>
      </c>
    </row>
    <row r="190" spans="13:16">
      <c r="M190" s="1198">
        <v>52.8</v>
      </c>
      <c r="N190" s="1200">
        <v>2008</v>
      </c>
      <c r="O190" s="408">
        <v>92.426986636690884</v>
      </c>
      <c r="P190" s="1199">
        <v>7</v>
      </c>
    </row>
    <row r="191" spans="13:16">
      <c r="M191" s="1198">
        <v>60.9</v>
      </c>
      <c r="N191" s="1200">
        <v>2008</v>
      </c>
      <c r="O191" s="408">
        <v>86.364506252779137</v>
      </c>
      <c r="P191" s="1199">
        <v>7</v>
      </c>
    </row>
    <row r="192" spans="13:16">
      <c r="M192" s="1198">
        <v>37.799999999999997</v>
      </c>
      <c r="N192" s="1200">
        <v>2008</v>
      </c>
      <c r="O192" s="408">
        <v>81.316505266398792</v>
      </c>
      <c r="P192" s="1199">
        <v>7</v>
      </c>
    </row>
    <row r="193" spans="13:16">
      <c r="M193" s="1198">
        <v>29.4</v>
      </c>
      <c r="N193" s="1200">
        <v>2008</v>
      </c>
      <c r="O193" s="408">
        <v>114.18808670827833</v>
      </c>
      <c r="P193" s="1199">
        <v>7</v>
      </c>
    </row>
    <row r="194" spans="13:16">
      <c r="M194" s="1198">
        <v>32.200000000000003</v>
      </c>
      <c r="N194" s="1200">
        <v>2008</v>
      </c>
      <c r="O194" s="408">
        <v>101.10061898822457</v>
      </c>
      <c r="P194" s="1199">
        <v>7</v>
      </c>
    </row>
    <row r="195" spans="13:16">
      <c r="M195" s="1198">
        <v>180</v>
      </c>
      <c r="N195" s="1200">
        <v>2008</v>
      </c>
      <c r="O195" s="408">
        <v>127.85524472789608</v>
      </c>
      <c r="P195" s="1199">
        <v>7</v>
      </c>
    </row>
    <row r="196" spans="13:16">
      <c r="M196" s="1198">
        <v>70.2</v>
      </c>
      <c r="N196" s="1200">
        <v>2008</v>
      </c>
      <c r="O196" s="408">
        <v>97.109402906906524</v>
      </c>
      <c r="P196" s="1199">
        <v>7</v>
      </c>
    </row>
    <row r="197" spans="13:16">
      <c r="M197" s="1198">
        <v>80</v>
      </c>
      <c r="N197" s="1200">
        <v>2008</v>
      </c>
      <c r="O197" s="408">
        <v>96.407509455908695</v>
      </c>
      <c r="P197" s="1199">
        <v>7</v>
      </c>
    </row>
    <row r="198" spans="13:16">
      <c r="M198" s="1198">
        <v>164</v>
      </c>
      <c r="N198" s="1200">
        <v>2008</v>
      </c>
      <c r="O198" s="408">
        <v>105.21158739197273</v>
      </c>
      <c r="P198" s="1199">
        <v>7</v>
      </c>
    </row>
    <row r="199" spans="13:16">
      <c r="M199" s="1198">
        <v>126.5</v>
      </c>
      <c r="N199" s="1200">
        <v>2008</v>
      </c>
      <c r="O199" s="408">
        <v>84.467416934149625</v>
      </c>
      <c r="P199" s="1199">
        <v>7</v>
      </c>
    </row>
    <row r="200" spans="13:16">
      <c r="M200" s="1198">
        <v>58.5</v>
      </c>
      <c r="N200" s="1200">
        <v>2008</v>
      </c>
      <c r="O200" s="408">
        <v>86.859961021280455</v>
      </c>
      <c r="P200" s="1199">
        <v>7</v>
      </c>
    </row>
    <row r="201" spans="13:16">
      <c r="M201" s="1198">
        <v>75</v>
      </c>
      <c r="N201" s="1200">
        <v>2008</v>
      </c>
      <c r="O201" s="408">
        <v>82.967845102259417</v>
      </c>
      <c r="P201" s="1199">
        <v>7</v>
      </c>
    </row>
    <row r="202" spans="13:16">
      <c r="M202" s="1198">
        <v>169.5</v>
      </c>
      <c r="N202" s="1200">
        <v>2008</v>
      </c>
      <c r="O202" s="408">
        <v>94.79966978208941</v>
      </c>
      <c r="P202" s="1199">
        <v>7</v>
      </c>
    </row>
    <row r="203" spans="13:16">
      <c r="M203" s="1198">
        <v>198</v>
      </c>
      <c r="N203" s="1200">
        <v>2008</v>
      </c>
      <c r="O203" s="408">
        <v>84.10846825280187</v>
      </c>
      <c r="P203" s="1199">
        <v>7</v>
      </c>
    </row>
    <row r="204" spans="13:16">
      <c r="M204" s="1198">
        <v>19.5</v>
      </c>
      <c r="N204" s="1200">
        <v>2008</v>
      </c>
      <c r="O204" s="408">
        <v>75.954064534799912</v>
      </c>
      <c r="P204" s="1199">
        <v>7</v>
      </c>
    </row>
    <row r="205" spans="13:16">
      <c r="M205" s="1198">
        <v>40.5</v>
      </c>
      <c r="N205" s="1200">
        <v>2008</v>
      </c>
      <c r="O205" s="408">
        <v>68.015489876516341</v>
      </c>
      <c r="P205" s="1199">
        <v>7</v>
      </c>
    </row>
    <row r="206" spans="13:16">
      <c r="M206" s="1198">
        <v>7.2</v>
      </c>
      <c r="N206" s="1200">
        <v>2008</v>
      </c>
      <c r="O206" s="408">
        <v>95.234164554068684</v>
      </c>
      <c r="P206" s="1199">
        <v>7</v>
      </c>
    </row>
    <row r="207" spans="13:16">
      <c r="M207" s="1198">
        <v>174.8</v>
      </c>
      <c r="N207" s="1200">
        <v>2008</v>
      </c>
      <c r="O207" s="408">
        <v>89.292524143152264</v>
      </c>
      <c r="P207" s="1199">
        <v>7</v>
      </c>
    </row>
    <row r="208" spans="13:16">
      <c r="M208" s="1198">
        <v>209</v>
      </c>
      <c r="N208" s="1200">
        <v>2008</v>
      </c>
      <c r="O208" s="408">
        <v>96.679162108007489</v>
      </c>
      <c r="P208" s="1199">
        <v>7</v>
      </c>
    </row>
    <row r="209" spans="13:16">
      <c r="M209" s="1198">
        <v>94</v>
      </c>
      <c r="N209" s="1200">
        <v>2008</v>
      </c>
      <c r="O209" s="408">
        <v>104.90288836103416</v>
      </c>
      <c r="P209" s="1199">
        <v>7</v>
      </c>
    </row>
    <row r="210" spans="13:16">
      <c r="M210" s="1198">
        <v>118.5</v>
      </c>
      <c r="N210" s="1200">
        <v>2008</v>
      </c>
      <c r="O210" s="408">
        <v>71.977644296134017</v>
      </c>
      <c r="P210" s="1199">
        <v>7</v>
      </c>
    </row>
    <row r="211" spans="13:16">
      <c r="M211" s="1198">
        <v>150</v>
      </c>
      <c r="N211" s="1200">
        <v>2008</v>
      </c>
      <c r="O211" s="408">
        <v>81.400292007425378</v>
      </c>
      <c r="P211" s="1199">
        <v>7</v>
      </c>
    </row>
    <row r="212" spans="13:16">
      <c r="M212" s="1198">
        <v>198</v>
      </c>
      <c r="N212" s="1200">
        <v>2008</v>
      </c>
      <c r="O212" s="408">
        <v>86.20509140763825</v>
      </c>
      <c r="P212" s="1199">
        <v>7</v>
      </c>
    </row>
    <row r="213" spans="13:16">
      <c r="M213" s="1198">
        <v>24</v>
      </c>
      <c r="N213" s="1200">
        <v>2008</v>
      </c>
      <c r="O213" s="408">
        <v>90.026268414778272</v>
      </c>
      <c r="P213" s="1199">
        <v>7</v>
      </c>
    </row>
    <row r="214" spans="13:16">
      <c r="M214" s="1198">
        <v>99</v>
      </c>
      <c r="N214" s="1200">
        <v>2008</v>
      </c>
      <c r="O214" s="408">
        <v>84.860070056727011</v>
      </c>
      <c r="P214" s="1199">
        <v>7</v>
      </c>
    </row>
    <row r="215" spans="13:16">
      <c r="M215" s="1198">
        <v>129</v>
      </c>
      <c r="N215" s="1200">
        <v>2008</v>
      </c>
      <c r="O215" s="408">
        <v>98.020942340463691</v>
      </c>
      <c r="P215" s="1199">
        <v>7</v>
      </c>
    </row>
    <row r="216" spans="13:16">
      <c r="M216" s="1198">
        <v>29.7</v>
      </c>
      <c r="N216" s="1200">
        <v>2008</v>
      </c>
      <c r="O216" s="408">
        <v>101.46899912468196</v>
      </c>
      <c r="P216" s="1199">
        <v>7</v>
      </c>
    </row>
    <row r="217" spans="13:16">
      <c r="M217" s="1198">
        <v>100.5</v>
      </c>
      <c r="N217" s="1200">
        <v>2008</v>
      </c>
      <c r="O217" s="408">
        <v>147.14818695149233</v>
      </c>
      <c r="P217" s="1199">
        <v>7</v>
      </c>
    </row>
    <row r="218" spans="13:16">
      <c r="M218" s="1198">
        <v>25</v>
      </c>
      <c r="N218" s="1200">
        <v>2008</v>
      </c>
      <c r="O218" s="408">
        <v>108.16874313389336</v>
      </c>
      <c r="P218" s="1199">
        <v>7</v>
      </c>
    </row>
    <row r="219" spans="13:16">
      <c r="M219" s="1198">
        <v>120</v>
      </c>
      <c r="N219" s="1200">
        <v>2008</v>
      </c>
      <c r="O219" s="408">
        <v>93.509289106124115</v>
      </c>
      <c r="P219" s="1199">
        <v>7</v>
      </c>
    </row>
    <row r="220" spans="13:16">
      <c r="M220" s="1198">
        <v>100</v>
      </c>
      <c r="N220" s="1200">
        <v>2008</v>
      </c>
      <c r="O220" s="408">
        <v>112.84444963463429</v>
      </c>
      <c r="P220" s="1199">
        <v>7</v>
      </c>
    </row>
    <row r="221" spans="13:16">
      <c r="M221" s="1198">
        <v>58.8</v>
      </c>
      <c r="N221" s="1200">
        <v>2008</v>
      </c>
      <c r="O221" s="408">
        <v>107.76684632053197</v>
      </c>
      <c r="P221" s="1199">
        <v>7</v>
      </c>
    </row>
    <row r="222" spans="13:16">
      <c r="M222" s="1198">
        <v>100.5</v>
      </c>
      <c r="N222" s="1200">
        <v>2008</v>
      </c>
      <c r="O222" s="408">
        <v>131.6823938672986</v>
      </c>
      <c r="P222" s="1199">
        <v>7</v>
      </c>
    </row>
    <row r="223" spans="13:16">
      <c r="M223" s="1198">
        <v>145.19999999999999</v>
      </c>
      <c r="N223" s="1200">
        <v>2008</v>
      </c>
      <c r="O223" s="408">
        <v>112.04563654820558</v>
      </c>
      <c r="P223" s="1199">
        <v>7</v>
      </c>
    </row>
    <row r="224" spans="13:16">
      <c r="M224" s="1198">
        <v>99</v>
      </c>
      <c r="N224" s="1200">
        <v>2008</v>
      </c>
      <c r="O224" s="408">
        <v>100.54695829743888</v>
      </c>
      <c r="P224" s="1199">
        <v>7</v>
      </c>
    </row>
    <row r="225" spans="13:16">
      <c r="M225" s="1198">
        <v>165.6</v>
      </c>
      <c r="N225" s="1200">
        <v>2008</v>
      </c>
      <c r="O225" s="408">
        <v>100.12508924722393</v>
      </c>
      <c r="P225" s="1199">
        <v>7</v>
      </c>
    </row>
    <row r="226" spans="13:16">
      <c r="M226" s="1198">
        <v>180</v>
      </c>
      <c r="N226" s="1200">
        <v>2008</v>
      </c>
      <c r="O226" s="408">
        <v>77.225110015554563</v>
      </c>
      <c r="P226" s="1199">
        <v>7</v>
      </c>
    </row>
    <row r="227" spans="13:16">
      <c r="M227" s="1198">
        <v>150</v>
      </c>
      <c r="N227" s="1200">
        <v>2008</v>
      </c>
      <c r="O227" s="408">
        <v>77.764775196120723</v>
      </c>
      <c r="P227" s="1199">
        <v>7</v>
      </c>
    </row>
    <row r="228" spans="13:16">
      <c r="M228" s="1198">
        <v>100.5</v>
      </c>
      <c r="N228" s="1200">
        <v>2008</v>
      </c>
      <c r="O228" s="408">
        <v>97.491970408815106</v>
      </c>
      <c r="P228" s="1199">
        <v>7</v>
      </c>
    </row>
    <row r="229" spans="13:16">
      <c r="M229" s="1198">
        <v>123</v>
      </c>
      <c r="N229" s="1200">
        <v>2008</v>
      </c>
      <c r="O229" s="408">
        <v>81.142910603885312</v>
      </c>
      <c r="P229" s="1199">
        <v>7</v>
      </c>
    </row>
    <row r="230" spans="13:16">
      <c r="M230" s="1198">
        <v>153</v>
      </c>
      <c r="N230" s="1200">
        <v>2008</v>
      </c>
      <c r="O230" s="408">
        <v>93.206213236778638</v>
      </c>
      <c r="P230" s="1199">
        <v>7</v>
      </c>
    </row>
    <row r="231" spans="13:16">
      <c r="M231" s="1198">
        <v>67.650000000000006</v>
      </c>
      <c r="N231" s="1200">
        <v>2008</v>
      </c>
      <c r="O231" s="408">
        <v>101.80903258045107</v>
      </c>
      <c r="P231" s="1199">
        <v>7</v>
      </c>
    </row>
    <row r="232" spans="13:16">
      <c r="M232" s="1198">
        <v>81</v>
      </c>
      <c r="N232" s="1200">
        <v>2008</v>
      </c>
      <c r="O232" s="408">
        <v>134.27489590396215</v>
      </c>
      <c r="P232" s="1199">
        <v>7</v>
      </c>
    </row>
    <row r="233" spans="13:16">
      <c r="M233" s="1198">
        <v>106.5</v>
      </c>
      <c r="N233" s="1200">
        <v>2008</v>
      </c>
      <c r="O233" s="408">
        <v>104.70913942763538</v>
      </c>
      <c r="P233" s="1199">
        <v>7</v>
      </c>
    </row>
    <row r="234" spans="13:16">
      <c r="M234" s="1198">
        <v>150</v>
      </c>
      <c r="N234" s="1200">
        <v>2008</v>
      </c>
      <c r="O234" s="408">
        <v>112.41172460937693</v>
      </c>
      <c r="P234" s="1199">
        <v>7</v>
      </c>
    </row>
    <row r="235" spans="13:16">
      <c r="M235" s="1198">
        <v>196.5</v>
      </c>
      <c r="N235" s="1200">
        <v>2008</v>
      </c>
      <c r="O235" s="408">
        <v>94.215915207473515</v>
      </c>
      <c r="P235" s="1199">
        <v>7</v>
      </c>
    </row>
    <row r="236" spans="13:16">
      <c r="M236" s="1198">
        <v>49.5</v>
      </c>
      <c r="N236" s="1200">
        <v>2009</v>
      </c>
      <c r="O236" s="408">
        <v>48.825918034113336</v>
      </c>
      <c r="P236" s="1199">
        <v>8</v>
      </c>
    </row>
    <row r="237" spans="13:16">
      <c r="M237" s="1198">
        <v>6.5</v>
      </c>
      <c r="N237" s="1200">
        <v>2009</v>
      </c>
      <c r="O237" s="408">
        <v>76.795129041022506</v>
      </c>
      <c r="P237" s="1199">
        <v>8</v>
      </c>
    </row>
    <row r="238" spans="13:16">
      <c r="M238" s="1198">
        <v>10</v>
      </c>
      <c r="N238" s="1200">
        <v>2009</v>
      </c>
      <c r="O238" s="408">
        <v>83.234763297487135</v>
      </c>
      <c r="P238" s="1199">
        <v>8</v>
      </c>
    </row>
    <row r="239" spans="13:16">
      <c r="M239" s="1198">
        <v>10</v>
      </c>
      <c r="N239" s="1200">
        <v>2009</v>
      </c>
      <c r="O239" s="408">
        <v>76.376758174720223</v>
      </c>
      <c r="P239" s="1199">
        <v>8</v>
      </c>
    </row>
    <row r="240" spans="13:16">
      <c r="M240" s="1198">
        <v>10</v>
      </c>
      <c r="N240" s="1200">
        <v>2009</v>
      </c>
      <c r="O240" s="408">
        <v>77.533353408025661</v>
      </c>
      <c r="P240" s="1199">
        <v>8</v>
      </c>
    </row>
    <row r="241" spans="13:16">
      <c r="M241" s="1198">
        <v>10</v>
      </c>
      <c r="N241" s="1200">
        <v>2009</v>
      </c>
      <c r="O241" s="408">
        <v>74.791510565124881</v>
      </c>
      <c r="P241" s="1199">
        <v>8</v>
      </c>
    </row>
    <row r="242" spans="13:16">
      <c r="M242" s="1198">
        <v>42</v>
      </c>
      <c r="N242" s="1200">
        <v>2009</v>
      </c>
      <c r="O242" s="408">
        <v>108.65171012136548</v>
      </c>
      <c r="P242" s="1199">
        <v>8</v>
      </c>
    </row>
    <row r="243" spans="13:16">
      <c r="M243" s="1198">
        <v>42</v>
      </c>
      <c r="N243" s="1200">
        <v>2009</v>
      </c>
      <c r="O243" s="408">
        <v>70.218312653614873</v>
      </c>
      <c r="P243" s="1199">
        <v>8</v>
      </c>
    </row>
    <row r="244" spans="13:16">
      <c r="M244" s="1198">
        <v>197</v>
      </c>
      <c r="N244" s="1200">
        <v>2009</v>
      </c>
      <c r="O244" s="408">
        <v>84.263561265075509</v>
      </c>
      <c r="P244" s="1199">
        <v>8</v>
      </c>
    </row>
    <row r="245" spans="13:16">
      <c r="M245" s="1198">
        <v>29.4</v>
      </c>
      <c r="N245" s="1200">
        <v>2009</v>
      </c>
      <c r="O245" s="408">
        <v>94.209237444933024</v>
      </c>
      <c r="P245" s="1199">
        <v>8</v>
      </c>
    </row>
    <row r="246" spans="13:16">
      <c r="M246" s="1198">
        <v>249</v>
      </c>
      <c r="N246" s="1200">
        <v>2009</v>
      </c>
      <c r="O246" s="408">
        <v>76.427545454814265</v>
      </c>
      <c r="P246" s="1199">
        <v>8</v>
      </c>
    </row>
    <row r="247" spans="13:16">
      <c r="M247" s="1198">
        <v>149.1</v>
      </c>
      <c r="N247" s="1200">
        <v>2009</v>
      </c>
      <c r="O247" s="408">
        <v>83.395322515196952</v>
      </c>
      <c r="P247" s="1199">
        <v>8</v>
      </c>
    </row>
    <row r="248" spans="13:16">
      <c r="M248" s="1198">
        <v>81</v>
      </c>
      <c r="N248" s="1200">
        <v>2009</v>
      </c>
      <c r="O248" s="408">
        <v>80.156301334983851</v>
      </c>
      <c r="P248" s="1199">
        <v>8</v>
      </c>
    </row>
    <row r="249" spans="13:16">
      <c r="M249" s="1198">
        <v>96.6</v>
      </c>
      <c r="N249" s="1200">
        <v>2009</v>
      </c>
      <c r="O249" s="408">
        <v>95.959708025674104</v>
      </c>
      <c r="P249" s="1199">
        <v>8</v>
      </c>
    </row>
    <row r="250" spans="13:16">
      <c r="M250" s="1198">
        <v>100.8</v>
      </c>
      <c r="N250" s="1200">
        <v>2009</v>
      </c>
      <c r="O250" s="408">
        <v>102.30588508332221</v>
      </c>
      <c r="P250" s="1199">
        <v>8</v>
      </c>
    </row>
    <row r="251" spans="13:16">
      <c r="M251" s="1198">
        <v>63</v>
      </c>
      <c r="N251" s="1200">
        <v>2009</v>
      </c>
      <c r="O251" s="408">
        <v>121.69947652447057</v>
      </c>
      <c r="P251" s="1199">
        <v>8</v>
      </c>
    </row>
    <row r="252" spans="13:16">
      <c r="M252" s="1198">
        <v>98.7</v>
      </c>
      <c r="N252" s="1200">
        <v>2009</v>
      </c>
      <c r="O252" s="408">
        <v>106.36920350248732</v>
      </c>
      <c r="P252" s="1199">
        <v>8</v>
      </c>
    </row>
    <row r="253" spans="13:16">
      <c r="M253" s="1198">
        <v>70</v>
      </c>
      <c r="N253" s="1200">
        <v>2009</v>
      </c>
      <c r="O253" s="408">
        <v>100.48398189615075</v>
      </c>
      <c r="P253" s="1199">
        <v>8</v>
      </c>
    </row>
    <row r="254" spans="13:16">
      <c r="M254" s="1198">
        <v>99</v>
      </c>
      <c r="N254" s="1200">
        <v>2009</v>
      </c>
      <c r="O254" s="408">
        <v>85.123771645374248</v>
      </c>
      <c r="P254" s="1199">
        <v>8</v>
      </c>
    </row>
    <row r="255" spans="13:16">
      <c r="M255" s="1198">
        <v>98.9</v>
      </c>
      <c r="N255" s="1200">
        <v>2009</v>
      </c>
      <c r="O255" s="408">
        <v>70.216445563546742</v>
      </c>
      <c r="P255" s="1199">
        <v>8</v>
      </c>
    </row>
    <row r="256" spans="13:16">
      <c r="M256" s="1198">
        <v>100</v>
      </c>
      <c r="N256" s="1200">
        <v>2009</v>
      </c>
      <c r="O256" s="408">
        <v>81.360482013981709</v>
      </c>
      <c r="P256" s="1199">
        <v>8</v>
      </c>
    </row>
    <row r="257" spans="13:16">
      <c r="M257" s="1198">
        <v>100</v>
      </c>
      <c r="N257" s="1200">
        <v>2009</v>
      </c>
      <c r="O257" s="408">
        <v>85.816189146055379</v>
      </c>
      <c r="P257" s="1199">
        <v>8</v>
      </c>
    </row>
    <row r="258" spans="13:16">
      <c r="M258" s="1198">
        <v>115.5</v>
      </c>
      <c r="N258" s="1200">
        <v>2009</v>
      </c>
      <c r="O258" s="408">
        <v>72.289197524321665</v>
      </c>
      <c r="P258" s="1199">
        <v>8</v>
      </c>
    </row>
    <row r="259" spans="13:16">
      <c r="M259" s="1198">
        <v>199.5</v>
      </c>
      <c r="N259" s="1200">
        <v>2009</v>
      </c>
      <c r="O259" s="408">
        <v>81.111385387085022</v>
      </c>
      <c r="P259" s="1199">
        <v>8</v>
      </c>
    </row>
    <row r="260" spans="13:16">
      <c r="M260" s="1198">
        <v>102</v>
      </c>
      <c r="N260" s="1200">
        <v>2009</v>
      </c>
      <c r="O260" s="408">
        <v>93.63503736583047</v>
      </c>
      <c r="P260" s="1199">
        <v>8</v>
      </c>
    </row>
    <row r="261" spans="13:16">
      <c r="M261" s="1198">
        <v>66</v>
      </c>
      <c r="N261" s="1200">
        <v>2009</v>
      </c>
      <c r="O261" s="408">
        <v>88.348222099690574</v>
      </c>
      <c r="P261" s="1199">
        <v>8</v>
      </c>
    </row>
    <row r="262" spans="13:16">
      <c r="M262" s="1198">
        <v>100.65</v>
      </c>
      <c r="N262" s="1200">
        <v>2009</v>
      </c>
      <c r="O262" s="408">
        <v>73.890521316155855</v>
      </c>
      <c r="P262" s="1199">
        <v>8</v>
      </c>
    </row>
    <row r="263" spans="13:16">
      <c r="M263" s="1198">
        <v>69.599999999999994</v>
      </c>
      <c r="N263" s="1200">
        <v>2009</v>
      </c>
      <c r="O263" s="408">
        <v>98.032985950780329</v>
      </c>
      <c r="P263" s="1199">
        <v>8</v>
      </c>
    </row>
    <row r="264" spans="13:16">
      <c r="M264" s="1198">
        <v>150</v>
      </c>
      <c r="N264" s="1200">
        <v>2009</v>
      </c>
      <c r="O264" s="408">
        <v>83.576180713086885</v>
      </c>
      <c r="P264" s="1199">
        <v>8</v>
      </c>
    </row>
    <row r="265" spans="13:16">
      <c r="M265" s="1198">
        <v>98.9</v>
      </c>
      <c r="N265" s="1200">
        <v>2009</v>
      </c>
      <c r="O265" s="408">
        <v>93.161433666581701</v>
      </c>
      <c r="P265" s="1199">
        <v>8</v>
      </c>
    </row>
    <row r="266" spans="13:16">
      <c r="M266" s="1198">
        <v>150</v>
      </c>
      <c r="N266" s="1200">
        <v>2009</v>
      </c>
      <c r="O266" s="408">
        <v>80.01763914725494</v>
      </c>
      <c r="P266" s="1199">
        <v>8</v>
      </c>
    </row>
    <row r="267" spans="13:16">
      <c r="M267" s="1198">
        <v>201.6</v>
      </c>
      <c r="N267" s="1200">
        <v>2009</v>
      </c>
      <c r="O267" s="408">
        <v>101.10191617926465</v>
      </c>
      <c r="P267" s="1199">
        <v>8</v>
      </c>
    </row>
    <row r="268" spans="13:16">
      <c r="M268" s="1198">
        <v>49.5</v>
      </c>
      <c r="N268" s="1200">
        <v>2009</v>
      </c>
      <c r="O268" s="408">
        <v>79.369016079928485</v>
      </c>
      <c r="P268" s="1199">
        <v>8</v>
      </c>
    </row>
    <row r="269" spans="13:16">
      <c r="M269" s="1198">
        <v>199.65</v>
      </c>
      <c r="N269" s="1200">
        <v>2009</v>
      </c>
      <c r="O269" s="408">
        <v>103.63047081345678</v>
      </c>
      <c r="P269" s="1199">
        <v>8</v>
      </c>
    </row>
    <row r="270" spans="13:16">
      <c r="M270" s="1198">
        <v>28.5</v>
      </c>
      <c r="N270" s="1200">
        <v>2009</v>
      </c>
      <c r="O270" s="408">
        <v>71.804988039385165</v>
      </c>
      <c r="P270" s="1199">
        <v>8</v>
      </c>
    </row>
    <row r="271" spans="13:16">
      <c r="M271" s="1198">
        <v>50.4</v>
      </c>
      <c r="N271" s="1200">
        <v>2009</v>
      </c>
      <c r="O271" s="408">
        <v>90.68544066019922</v>
      </c>
      <c r="P271" s="1199">
        <v>8</v>
      </c>
    </row>
    <row r="272" spans="13:16">
      <c r="M272" s="1198">
        <v>174.3</v>
      </c>
      <c r="N272" s="1200">
        <v>2009</v>
      </c>
      <c r="O272" s="408">
        <v>102.51908620739108</v>
      </c>
      <c r="P272" s="1199">
        <v>8</v>
      </c>
    </row>
    <row r="273" spans="13:16">
      <c r="M273" s="1198">
        <v>102.3</v>
      </c>
      <c r="N273" s="1200">
        <v>2009</v>
      </c>
      <c r="O273" s="408">
        <v>83.187550762780077</v>
      </c>
      <c r="P273" s="1199">
        <v>8</v>
      </c>
    </row>
    <row r="274" spans="13:16">
      <c r="M274" s="1198">
        <v>99</v>
      </c>
      <c r="N274" s="1200">
        <v>2009</v>
      </c>
      <c r="O274" s="408">
        <v>66.936625999788575</v>
      </c>
      <c r="P274" s="1199">
        <v>8</v>
      </c>
    </row>
    <row r="275" spans="13:16">
      <c r="M275" s="1198">
        <v>99</v>
      </c>
      <c r="N275" s="1200">
        <v>2009</v>
      </c>
      <c r="O275" s="408">
        <v>88.153967787173031</v>
      </c>
      <c r="P275" s="1199">
        <v>8</v>
      </c>
    </row>
    <row r="276" spans="13:16">
      <c r="M276" s="1198">
        <v>400.3</v>
      </c>
      <c r="N276" s="1200">
        <v>2009</v>
      </c>
      <c r="O276" s="408">
        <v>103.0844876126385</v>
      </c>
      <c r="P276" s="1199">
        <v>8</v>
      </c>
    </row>
    <row r="277" spans="13:16">
      <c r="M277" s="1198">
        <v>102</v>
      </c>
      <c r="N277" s="1200">
        <v>2009</v>
      </c>
      <c r="O277" s="408">
        <v>121.13867822208783</v>
      </c>
      <c r="P277" s="1199">
        <v>8</v>
      </c>
    </row>
    <row r="278" spans="13:16">
      <c r="M278" s="1198">
        <v>146</v>
      </c>
      <c r="N278" s="1200">
        <v>2009</v>
      </c>
      <c r="O278" s="408">
        <v>116.94575614763896</v>
      </c>
      <c r="P278" s="1199">
        <v>8</v>
      </c>
    </row>
    <row r="279" spans="13:16">
      <c r="M279" s="1198">
        <v>10.5</v>
      </c>
      <c r="N279" s="1200">
        <v>2009</v>
      </c>
      <c r="O279" s="408">
        <v>70.382856904362555</v>
      </c>
      <c r="P279" s="1199">
        <v>8</v>
      </c>
    </row>
    <row r="280" spans="13:16">
      <c r="M280" s="1198">
        <v>10.5</v>
      </c>
      <c r="N280" s="1200">
        <v>2009</v>
      </c>
      <c r="O280" s="408">
        <v>66.645072914075882</v>
      </c>
      <c r="P280" s="1199">
        <v>8</v>
      </c>
    </row>
    <row r="281" spans="13:16">
      <c r="M281" s="1198">
        <v>160</v>
      </c>
      <c r="N281" s="1200">
        <v>2009</v>
      </c>
      <c r="O281" s="408">
        <v>98.927491256326647</v>
      </c>
      <c r="P281" s="1199">
        <v>8</v>
      </c>
    </row>
    <row r="282" spans="13:16">
      <c r="M282" s="1198">
        <v>101.2</v>
      </c>
      <c r="N282" s="1200">
        <v>2009</v>
      </c>
      <c r="O282" s="408">
        <v>90.827266600523274</v>
      </c>
      <c r="P282" s="1199">
        <v>8</v>
      </c>
    </row>
    <row r="283" spans="13:16">
      <c r="M283" s="1198">
        <v>152.61000000000001</v>
      </c>
      <c r="N283" s="1200">
        <v>2009</v>
      </c>
      <c r="O283" s="408">
        <v>94.326401704402514</v>
      </c>
      <c r="P283" s="1199">
        <v>8</v>
      </c>
    </row>
    <row r="284" spans="13:16">
      <c r="M284" s="1198">
        <v>79.5</v>
      </c>
      <c r="N284" s="1200">
        <v>2009</v>
      </c>
      <c r="O284" s="408">
        <v>63.855833364243757</v>
      </c>
      <c r="P284" s="1199">
        <v>8</v>
      </c>
    </row>
    <row r="285" spans="13:16">
      <c r="M285" s="1198">
        <v>103.5</v>
      </c>
      <c r="N285" s="1200">
        <v>2009</v>
      </c>
      <c r="O285" s="408">
        <v>88.759328847421031</v>
      </c>
      <c r="P285" s="1199">
        <v>8</v>
      </c>
    </row>
    <row r="286" spans="13:16">
      <c r="M286" s="1198">
        <v>72</v>
      </c>
      <c r="N286" s="1200">
        <v>2009</v>
      </c>
      <c r="O286" s="408">
        <v>101.95599098164517</v>
      </c>
      <c r="P286" s="1199">
        <v>8</v>
      </c>
    </row>
    <row r="287" spans="13:16">
      <c r="M287" s="1198">
        <v>120</v>
      </c>
      <c r="N287" s="1200">
        <v>2009</v>
      </c>
      <c r="O287" s="408">
        <v>112.6438888280545</v>
      </c>
      <c r="P287" s="1199">
        <v>8</v>
      </c>
    </row>
    <row r="288" spans="13:16">
      <c r="M288" s="1198">
        <v>49.5</v>
      </c>
      <c r="N288" s="1200">
        <v>2009</v>
      </c>
      <c r="O288" s="408">
        <v>72.492410337274123</v>
      </c>
      <c r="P288" s="1199">
        <v>8</v>
      </c>
    </row>
    <row r="289" spans="13:16">
      <c r="M289" s="1198">
        <v>112.5</v>
      </c>
      <c r="N289" s="1200">
        <v>2009</v>
      </c>
      <c r="O289" s="408">
        <v>112.10617690765291</v>
      </c>
      <c r="P289" s="1199">
        <v>8</v>
      </c>
    </row>
    <row r="290" spans="13:16">
      <c r="M290" s="1198">
        <v>149.5</v>
      </c>
      <c r="N290" s="1200">
        <v>2009</v>
      </c>
      <c r="O290" s="408">
        <v>103.72422473204101</v>
      </c>
      <c r="P290" s="1199">
        <v>8</v>
      </c>
    </row>
    <row r="291" spans="13:16">
      <c r="M291" s="1198">
        <v>51</v>
      </c>
      <c r="N291" s="1200">
        <v>2009</v>
      </c>
      <c r="O291" s="408">
        <v>68.359977917974334</v>
      </c>
      <c r="P291" s="1199">
        <v>8</v>
      </c>
    </row>
    <row r="292" spans="13:16">
      <c r="M292" s="1198">
        <v>100.5</v>
      </c>
      <c r="N292" s="1200">
        <v>2009</v>
      </c>
      <c r="O292" s="408">
        <v>91.153581545929669</v>
      </c>
      <c r="P292" s="1199">
        <v>8</v>
      </c>
    </row>
    <row r="293" spans="13:16">
      <c r="M293" s="1198">
        <v>125</v>
      </c>
      <c r="N293" s="1200">
        <v>2009</v>
      </c>
      <c r="O293" s="408">
        <v>130.54439062128873</v>
      </c>
      <c r="P293" s="1199">
        <v>8</v>
      </c>
    </row>
    <row r="294" spans="13:16">
      <c r="M294" s="1198">
        <v>99</v>
      </c>
      <c r="N294" s="1200">
        <v>2009</v>
      </c>
      <c r="O294" s="408">
        <v>78.049302944990188</v>
      </c>
      <c r="P294" s="1199">
        <v>8</v>
      </c>
    </row>
    <row r="295" spans="13:16">
      <c r="M295" s="1198">
        <v>63</v>
      </c>
      <c r="N295" s="1200">
        <v>2009</v>
      </c>
      <c r="O295" s="408">
        <v>98.369403386464768</v>
      </c>
      <c r="P295" s="1199">
        <v>8</v>
      </c>
    </row>
    <row r="296" spans="13:16">
      <c r="M296" s="1198">
        <v>115.5</v>
      </c>
      <c r="N296" s="1200">
        <v>2009</v>
      </c>
      <c r="O296" s="408">
        <v>84.569018407245792</v>
      </c>
      <c r="P296" s="1199">
        <v>8</v>
      </c>
    </row>
    <row r="297" spans="13:16">
      <c r="M297" s="1198">
        <v>283.2</v>
      </c>
      <c r="N297" s="1200">
        <v>2009</v>
      </c>
      <c r="O297" s="408">
        <v>103.61235983611236</v>
      </c>
      <c r="P297" s="1199">
        <v>8</v>
      </c>
    </row>
    <row r="298" spans="13:16">
      <c r="M298" s="1198">
        <v>60</v>
      </c>
      <c r="N298" s="1200">
        <v>2009</v>
      </c>
      <c r="O298" s="408">
        <v>100.89317046413052</v>
      </c>
      <c r="P298" s="1199">
        <v>8</v>
      </c>
    </row>
    <row r="299" spans="13:16">
      <c r="M299" s="1198">
        <v>99</v>
      </c>
      <c r="N299" s="1200">
        <v>2009</v>
      </c>
      <c r="O299" s="408">
        <v>82.629830345759572</v>
      </c>
      <c r="P299" s="1199">
        <v>8</v>
      </c>
    </row>
    <row r="300" spans="13:16">
      <c r="M300" s="1198">
        <v>51</v>
      </c>
      <c r="N300" s="1200">
        <v>2009</v>
      </c>
      <c r="O300" s="408">
        <v>101.30578628688635</v>
      </c>
      <c r="P300" s="1199">
        <v>8</v>
      </c>
    </row>
    <row r="301" spans="13:16">
      <c r="M301" s="1198">
        <v>39</v>
      </c>
      <c r="N301" s="1200">
        <v>2009</v>
      </c>
      <c r="O301" s="408">
        <v>87.250420673040566</v>
      </c>
      <c r="P301" s="1199">
        <v>8</v>
      </c>
    </row>
    <row r="302" spans="13:16">
      <c r="M302" s="1198">
        <v>217.5</v>
      </c>
      <c r="N302" s="1200">
        <v>2009</v>
      </c>
      <c r="O302" s="408">
        <v>88.181115478281924</v>
      </c>
      <c r="P302" s="1199">
        <v>8</v>
      </c>
    </row>
    <row r="303" spans="13:16">
      <c r="M303" s="1198">
        <v>14</v>
      </c>
      <c r="N303" s="1200">
        <v>2009</v>
      </c>
      <c r="O303" s="408">
        <v>114.26590250762942</v>
      </c>
      <c r="P303" s="1199">
        <v>8</v>
      </c>
    </row>
    <row r="304" spans="13:16">
      <c r="M304" s="1198">
        <v>52.5</v>
      </c>
      <c r="N304" s="1200">
        <v>2009</v>
      </c>
      <c r="O304" s="408">
        <v>93.639855606828547</v>
      </c>
      <c r="P304" s="1199">
        <v>8</v>
      </c>
    </row>
    <row r="305" spans="13:16">
      <c r="M305" s="1198">
        <v>44.55</v>
      </c>
      <c r="N305" s="1200">
        <v>2009</v>
      </c>
      <c r="O305" s="408">
        <v>107.71118359272593</v>
      </c>
      <c r="P305" s="1199">
        <v>8</v>
      </c>
    </row>
    <row r="306" spans="13:16">
      <c r="M306" s="1198">
        <v>39</v>
      </c>
      <c r="N306" s="1200">
        <v>2009</v>
      </c>
      <c r="O306" s="408">
        <v>76.634237908265447</v>
      </c>
      <c r="P306" s="1199">
        <v>8</v>
      </c>
    </row>
    <row r="307" spans="13:16">
      <c r="M307" s="1198">
        <v>98.9</v>
      </c>
      <c r="N307" s="1200">
        <v>2009</v>
      </c>
      <c r="O307" s="408">
        <v>99.4132481793837</v>
      </c>
      <c r="P307" s="1199">
        <v>8</v>
      </c>
    </row>
    <row r="308" spans="13:16">
      <c r="M308" s="1198">
        <v>126</v>
      </c>
      <c r="N308" s="1200">
        <v>2009</v>
      </c>
      <c r="O308" s="408">
        <v>128.76691437954099</v>
      </c>
      <c r="P308" s="1199">
        <v>8</v>
      </c>
    </row>
    <row r="309" spans="13:16">
      <c r="M309" s="1198">
        <v>179.85</v>
      </c>
      <c r="N309" s="1200">
        <v>2009</v>
      </c>
      <c r="O309" s="408">
        <v>92.696850325440025</v>
      </c>
      <c r="P309" s="1199">
        <v>8</v>
      </c>
    </row>
    <row r="310" spans="13:16">
      <c r="M310" s="1198">
        <v>44</v>
      </c>
      <c r="N310" s="1200">
        <v>2009</v>
      </c>
      <c r="O310" s="408">
        <v>105.4398690034876</v>
      </c>
      <c r="P310" s="1199">
        <v>8</v>
      </c>
    </row>
    <row r="311" spans="13:16">
      <c r="M311" s="1198">
        <v>106</v>
      </c>
      <c r="N311" s="1200">
        <v>2009</v>
      </c>
      <c r="O311" s="408">
        <v>130.74097210688129</v>
      </c>
      <c r="P311" s="1199">
        <v>8</v>
      </c>
    </row>
    <row r="312" spans="13:16">
      <c r="M312" s="1198">
        <v>10.5</v>
      </c>
      <c r="N312" s="1200">
        <v>2009</v>
      </c>
      <c r="O312" s="408">
        <v>77.931611705383119</v>
      </c>
      <c r="P312" s="1199">
        <v>8</v>
      </c>
    </row>
    <row r="313" spans="13:16">
      <c r="M313" s="1198">
        <v>66</v>
      </c>
      <c r="N313" s="1200">
        <v>2009</v>
      </c>
      <c r="O313" s="408">
        <v>125.64084348514348</v>
      </c>
      <c r="P313" s="1199">
        <v>8</v>
      </c>
    </row>
    <row r="314" spans="13:16">
      <c r="M314" s="1198">
        <v>199.65</v>
      </c>
      <c r="N314" s="1200">
        <v>2009</v>
      </c>
      <c r="O314" s="408">
        <v>105.58964534085918</v>
      </c>
      <c r="P314" s="1199">
        <v>8</v>
      </c>
    </row>
    <row r="315" spans="13:16">
      <c r="M315" s="1198">
        <v>106.5</v>
      </c>
      <c r="N315" s="1200">
        <v>2009</v>
      </c>
      <c r="O315" s="408">
        <v>145.61316921894544</v>
      </c>
      <c r="P315" s="1199">
        <v>8</v>
      </c>
    </row>
    <row r="316" spans="13:16">
      <c r="M316" s="1198">
        <v>114</v>
      </c>
      <c r="N316" s="1200">
        <v>2009</v>
      </c>
      <c r="O316" s="408">
        <v>106.42392401530032</v>
      </c>
      <c r="P316" s="1199">
        <v>8</v>
      </c>
    </row>
    <row r="317" spans="13:16">
      <c r="M317" s="1198">
        <v>62.5</v>
      </c>
      <c r="N317" s="1200">
        <v>2009</v>
      </c>
      <c r="O317" s="408">
        <v>136.97498711735398</v>
      </c>
      <c r="P317" s="1199">
        <v>8</v>
      </c>
    </row>
    <row r="318" spans="13:16">
      <c r="M318" s="1198">
        <v>100.5</v>
      </c>
      <c r="N318" s="1200">
        <v>2009</v>
      </c>
      <c r="O318" s="408">
        <v>109.04218069309117</v>
      </c>
      <c r="P318" s="1199">
        <v>8</v>
      </c>
    </row>
    <row r="319" spans="13:16">
      <c r="M319" s="1198">
        <v>100.5</v>
      </c>
      <c r="N319" s="1200">
        <v>2009</v>
      </c>
      <c r="O319" s="408">
        <v>109.08759816470851</v>
      </c>
      <c r="P319" s="1199">
        <v>8</v>
      </c>
    </row>
    <row r="320" spans="13:16">
      <c r="M320" s="1198">
        <v>20</v>
      </c>
      <c r="N320" s="1200">
        <v>2009</v>
      </c>
      <c r="O320" s="408">
        <v>104.81264637633716</v>
      </c>
      <c r="P320" s="1199">
        <v>8</v>
      </c>
    </row>
    <row r="321" spans="13:16">
      <c r="M321" s="1198">
        <v>97.5</v>
      </c>
      <c r="N321" s="1200">
        <v>2009</v>
      </c>
      <c r="O321" s="408">
        <v>154.41994860448131</v>
      </c>
      <c r="P321" s="1199">
        <v>8</v>
      </c>
    </row>
    <row r="322" spans="13:16">
      <c r="M322" s="1198">
        <v>99</v>
      </c>
      <c r="N322" s="1200">
        <v>2009</v>
      </c>
      <c r="O322" s="408">
        <v>110.12159765329498</v>
      </c>
      <c r="P322" s="1199">
        <v>8</v>
      </c>
    </row>
    <row r="323" spans="13:16">
      <c r="M323" s="1198">
        <v>203.5</v>
      </c>
      <c r="N323" s="1200">
        <v>2009</v>
      </c>
      <c r="O323" s="408">
        <v>140.57915682753736</v>
      </c>
      <c r="P323" s="1199">
        <v>8</v>
      </c>
    </row>
    <row r="324" spans="13:16">
      <c r="M324" s="1198">
        <v>57</v>
      </c>
      <c r="N324" s="1200">
        <v>2009</v>
      </c>
      <c r="O324" s="408">
        <v>124.82915542225838</v>
      </c>
      <c r="P324" s="1199">
        <v>8</v>
      </c>
    </row>
    <row r="325" spans="13:16">
      <c r="M325" s="1198">
        <v>120</v>
      </c>
      <c r="N325" s="1200">
        <v>2009</v>
      </c>
      <c r="O325" s="408">
        <v>153.11240452426</v>
      </c>
      <c r="P325" s="1199">
        <v>8</v>
      </c>
    </row>
    <row r="326" spans="13:16">
      <c r="M326" s="1198">
        <v>150</v>
      </c>
      <c r="N326" s="1200">
        <v>2009</v>
      </c>
      <c r="O326" s="408">
        <v>109.37243783965715</v>
      </c>
      <c r="P326" s="1199">
        <v>8</v>
      </c>
    </row>
    <row r="327" spans="13:16">
      <c r="M327" s="1198">
        <v>54</v>
      </c>
      <c r="N327" s="1200">
        <v>2009</v>
      </c>
      <c r="O327" s="408">
        <v>108.70170472574399</v>
      </c>
      <c r="P327" s="1199">
        <v>8</v>
      </c>
    </row>
    <row r="328" spans="13:16">
      <c r="M328" s="1198">
        <v>9.9</v>
      </c>
      <c r="N328" s="1200">
        <v>2009</v>
      </c>
      <c r="O328" s="408">
        <v>126.37396273904989</v>
      </c>
      <c r="P328" s="1199">
        <v>8</v>
      </c>
    </row>
    <row r="329" spans="13:16">
      <c r="M329" s="1198">
        <v>101.2</v>
      </c>
      <c r="N329" s="1200">
        <v>2009</v>
      </c>
      <c r="O329" s="408">
        <v>97.134751819695296</v>
      </c>
      <c r="P329" s="1199">
        <v>8</v>
      </c>
    </row>
    <row r="330" spans="13:16">
      <c r="M330" s="1198">
        <v>136.6</v>
      </c>
      <c r="N330" s="1200">
        <v>2009</v>
      </c>
      <c r="O330" s="408">
        <v>110.18022671078811</v>
      </c>
      <c r="P330" s="1199">
        <v>8</v>
      </c>
    </row>
    <row r="331" spans="13:16">
      <c r="M331" s="1198">
        <v>59.8</v>
      </c>
      <c r="N331" s="1200">
        <v>2009</v>
      </c>
      <c r="O331" s="408">
        <v>121.28497749744618</v>
      </c>
      <c r="P331" s="1199">
        <v>8</v>
      </c>
    </row>
    <row r="332" spans="13:16">
      <c r="M332" s="1198">
        <v>202.4</v>
      </c>
      <c r="N332" s="1200">
        <v>2009</v>
      </c>
      <c r="O332" s="408">
        <v>121.28497749744621</v>
      </c>
      <c r="P332" s="1199">
        <v>8</v>
      </c>
    </row>
    <row r="333" spans="13:16">
      <c r="M333" s="1198">
        <v>65.099999999999994</v>
      </c>
      <c r="N333" s="1200">
        <v>2010</v>
      </c>
      <c r="O333" s="408">
        <v>124.2021780915293</v>
      </c>
      <c r="P333" s="1199">
        <v>9</v>
      </c>
    </row>
    <row r="334" spans="13:16">
      <c r="M334" s="1198">
        <v>98.7</v>
      </c>
      <c r="N334" s="1200">
        <v>2010</v>
      </c>
      <c r="O334" s="408">
        <v>115.98630152096806</v>
      </c>
      <c r="P334" s="1199">
        <v>9</v>
      </c>
    </row>
    <row r="335" spans="13:16">
      <c r="M335" s="1198">
        <v>98.7</v>
      </c>
      <c r="N335" s="1200">
        <v>2010</v>
      </c>
      <c r="O335" s="408">
        <v>92.731591040129075</v>
      </c>
      <c r="P335" s="1199">
        <v>9</v>
      </c>
    </row>
    <row r="336" spans="13:16">
      <c r="M336" s="1198">
        <v>62.4</v>
      </c>
      <c r="N336" s="1200">
        <v>2010</v>
      </c>
      <c r="O336" s="408">
        <v>66.533453075495387</v>
      </c>
      <c r="P336" s="1199">
        <v>9</v>
      </c>
    </row>
    <row r="337" spans="13:16">
      <c r="M337" s="1198">
        <v>16.8</v>
      </c>
      <c r="N337" s="1200">
        <v>2010</v>
      </c>
      <c r="O337" s="408">
        <v>113.07878534726009</v>
      </c>
      <c r="P337" s="1199">
        <v>9</v>
      </c>
    </row>
    <row r="338" spans="13:16">
      <c r="M338" s="1198">
        <v>200.1</v>
      </c>
      <c r="N338" s="1200">
        <v>2010</v>
      </c>
      <c r="O338" s="408">
        <v>80.989956865888473</v>
      </c>
      <c r="P338" s="1199">
        <v>9</v>
      </c>
    </row>
    <row r="339" spans="13:16">
      <c r="M339" s="1198">
        <v>210</v>
      </c>
      <c r="N339" s="1200">
        <v>2010</v>
      </c>
      <c r="O339" s="408">
        <v>83.676098119343735</v>
      </c>
      <c r="P339" s="1199">
        <v>9</v>
      </c>
    </row>
    <row r="340" spans="13:16">
      <c r="M340" s="1198">
        <v>100.80000000000001</v>
      </c>
      <c r="N340" s="1200">
        <v>2010</v>
      </c>
      <c r="O340" s="408">
        <v>87.305772355588488</v>
      </c>
      <c r="P340" s="1199">
        <v>9</v>
      </c>
    </row>
    <row r="341" spans="13:16">
      <c r="M341" s="1198">
        <v>12.5</v>
      </c>
      <c r="N341" s="1200">
        <v>2010</v>
      </c>
      <c r="O341" s="408">
        <v>73.963107399997853</v>
      </c>
      <c r="P341" s="1199">
        <v>9</v>
      </c>
    </row>
    <row r="342" spans="13:16">
      <c r="M342" s="1198">
        <v>201.6</v>
      </c>
      <c r="N342" s="1200">
        <v>2010</v>
      </c>
      <c r="O342" s="408">
        <v>104.26438889090637</v>
      </c>
      <c r="P342" s="1199">
        <v>9</v>
      </c>
    </row>
    <row r="343" spans="13:16">
      <c r="M343" s="1198">
        <v>99.2</v>
      </c>
      <c r="N343" s="1200">
        <v>2010</v>
      </c>
      <c r="O343" s="408">
        <v>73.667488023966882</v>
      </c>
      <c r="P343" s="1199">
        <v>9</v>
      </c>
    </row>
    <row r="344" spans="13:16">
      <c r="M344" s="1198">
        <v>102.4</v>
      </c>
      <c r="N344" s="1200">
        <v>2010</v>
      </c>
      <c r="O344" s="408">
        <v>67.440193131841212</v>
      </c>
      <c r="P344" s="1199">
        <v>9</v>
      </c>
    </row>
    <row r="345" spans="13:16">
      <c r="M345" s="1198">
        <v>99</v>
      </c>
      <c r="N345" s="1200">
        <v>2010</v>
      </c>
      <c r="O345" s="408">
        <v>58.825459184102478</v>
      </c>
      <c r="P345" s="1199">
        <v>9</v>
      </c>
    </row>
    <row r="346" spans="13:16">
      <c r="M346" s="1198">
        <v>200.2</v>
      </c>
      <c r="N346" s="1200">
        <v>2010</v>
      </c>
      <c r="O346" s="408">
        <v>82.63160644265723</v>
      </c>
      <c r="P346" s="1199">
        <v>9</v>
      </c>
    </row>
    <row r="347" spans="13:16">
      <c r="M347" s="1198">
        <v>99</v>
      </c>
      <c r="N347" s="1200">
        <v>2010</v>
      </c>
      <c r="O347" s="408">
        <v>101.27592093959558</v>
      </c>
      <c r="P347" s="1199">
        <v>9</v>
      </c>
    </row>
    <row r="348" spans="13:16">
      <c r="M348" s="1198">
        <v>70</v>
      </c>
      <c r="N348" s="1200">
        <v>2010</v>
      </c>
      <c r="O348" s="408">
        <v>90.988030414401635</v>
      </c>
      <c r="P348" s="1199">
        <v>9</v>
      </c>
    </row>
    <row r="349" spans="13:16">
      <c r="M349" s="1198">
        <v>50</v>
      </c>
      <c r="N349" s="1200">
        <v>2010</v>
      </c>
      <c r="O349" s="408">
        <v>93.658728035607325</v>
      </c>
      <c r="P349" s="1199">
        <v>9</v>
      </c>
    </row>
    <row r="350" spans="13:16">
      <c r="M350" s="1198">
        <v>300</v>
      </c>
      <c r="N350" s="1200">
        <v>2010</v>
      </c>
      <c r="O350" s="408">
        <v>96.152351038040393</v>
      </c>
      <c r="P350" s="1199">
        <v>9</v>
      </c>
    </row>
    <row r="351" spans="13:16">
      <c r="M351" s="1198">
        <v>102.4</v>
      </c>
      <c r="N351" s="1200">
        <v>2010</v>
      </c>
      <c r="O351" s="408">
        <v>114.55329569240998</v>
      </c>
      <c r="P351" s="1199">
        <v>9</v>
      </c>
    </row>
    <row r="352" spans="13:16">
      <c r="M352" s="1198">
        <v>103.5</v>
      </c>
      <c r="N352" s="1200">
        <v>2010</v>
      </c>
      <c r="O352" s="408">
        <v>103.34061949450988</v>
      </c>
      <c r="P352" s="1199">
        <v>9</v>
      </c>
    </row>
    <row r="353" spans="13:16">
      <c r="M353" s="1198">
        <v>87</v>
      </c>
      <c r="N353" s="1200">
        <v>2010</v>
      </c>
      <c r="O353" s="408">
        <v>81.967683812277954</v>
      </c>
      <c r="P353" s="1199">
        <v>9</v>
      </c>
    </row>
    <row r="354" spans="13:16">
      <c r="M354" s="1198">
        <v>198</v>
      </c>
      <c r="N354" s="1200">
        <v>2010</v>
      </c>
      <c r="O354" s="408">
        <v>101.77581589227772</v>
      </c>
      <c r="P354" s="1199">
        <v>9</v>
      </c>
    </row>
    <row r="355" spans="13:16">
      <c r="M355" s="1198">
        <v>151.80000000000001</v>
      </c>
      <c r="N355" s="1200">
        <v>2010</v>
      </c>
      <c r="O355" s="408">
        <v>66.915622294156492</v>
      </c>
      <c r="P355" s="1199">
        <v>9</v>
      </c>
    </row>
    <row r="356" spans="13:16">
      <c r="M356" s="1198">
        <v>150</v>
      </c>
      <c r="N356" s="1200">
        <v>2010</v>
      </c>
      <c r="O356" s="408">
        <v>118.57880800564449</v>
      </c>
      <c r="P356" s="1199">
        <v>9</v>
      </c>
    </row>
    <row r="357" spans="13:16">
      <c r="M357" s="1198">
        <v>36.799999999999997</v>
      </c>
      <c r="N357" s="1200">
        <v>2010</v>
      </c>
      <c r="O357" s="408">
        <v>82.974331860773489</v>
      </c>
      <c r="P357" s="1199">
        <v>9</v>
      </c>
    </row>
    <row r="358" spans="13:16">
      <c r="M358" s="1198">
        <v>111</v>
      </c>
      <c r="N358" s="1200">
        <v>2010</v>
      </c>
      <c r="O358" s="408">
        <v>75.030019592467525</v>
      </c>
      <c r="P358" s="1199">
        <v>9</v>
      </c>
    </row>
    <row r="359" spans="13:16">
      <c r="M359" s="1198">
        <v>100.8</v>
      </c>
      <c r="N359" s="1200">
        <v>2010</v>
      </c>
      <c r="O359" s="408">
        <v>75.565936173326321</v>
      </c>
      <c r="P359" s="1199">
        <v>9</v>
      </c>
    </row>
    <row r="360" spans="13:16">
      <c r="M360" s="1198">
        <v>36.799999999999997</v>
      </c>
      <c r="N360" s="1200">
        <v>2010</v>
      </c>
      <c r="O360" s="408">
        <v>104.657206862576</v>
      </c>
      <c r="P360" s="1199">
        <v>9</v>
      </c>
    </row>
    <row r="361" spans="13:16">
      <c r="M361" s="1198">
        <v>124.5</v>
      </c>
      <c r="N361" s="1200">
        <v>2010</v>
      </c>
      <c r="O361" s="408">
        <v>86.845672785218554</v>
      </c>
      <c r="P361" s="1199">
        <v>9</v>
      </c>
    </row>
    <row r="362" spans="13:16">
      <c r="M362" s="1198">
        <v>20</v>
      </c>
      <c r="N362" s="1200">
        <v>2010</v>
      </c>
      <c r="O362" s="408">
        <v>93.519115176741209</v>
      </c>
      <c r="P362" s="1199">
        <v>9</v>
      </c>
    </row>
    <row r="363" spans="13:16">
      <c r="M363" s="1198">
        <v>100.5</v>
      </c>
      <c r="N363" s="1200">
        <v>2010</v>
      </c>
      <c r="O363" s="408">
        <v>99.580126889894004</v>
      </c>
      <c r="P363" s="1199">
        <v>9</v>
      </c>
    </row>
    <row r="364" spans="13:16">
      <c r="M364" s="1198">
        <v>20.75</v>
      </c>
      <c r="N364" s="1200">
        <v>2010</v>
      </c>
      <c r="O364" s="408">
        <v>115.36375077122237</v>
      </c>
      <c r="P364" s="1199">
        <v>9</v>
      </c>
    </row>
    <row r="365" spans="13:16">
      <c r="M365" s="1198">
        <v>148.80000000000001</v>
      </c>
      <c r="N365" s="1200">
        <v>2010</v>
      </c>
      <c r="O365" s="408">
        <v>111.65683279421567</v>
      </c>
      <c r="P365" s="1199">
        <v>9</v>
      </c>
    </row>
    <row r="366" spans="13:16">
      <c r="M366" s="1198">
        <v>25.3</v>
      </c>
      <c r="N366" s="1200">
        <v>2010</v>
      </c>
      <c r="O366" s="408">
        <v>80.517419777596501</v>
      </c>
      <c r="P366" s="1199">
        <v>9</v>
      </c>
    </row>
    <row r="367" spans="13:16">
      <c r="M367" s="1198">
        <v>20</v>
      </c>
      <c r="N367" s="1200">
        <v>2010</v>
      </c>
      <c r="O367" s="408">
        <v>90.845852881509558</v>
      </c>
      <c r="P367" s="1199">
        <v>9</v>
      </c>
    </row>
    <row r="368" spans="13:16">
      <c r="M368" s="1198">
        <v>19.5</v>
      </c>
      <c r="N368" s="1200">
        <v>2010</v>
      </c>
      <c r="O368" s="408">
        <v>97.571882952117022</v>
      </c>
      <c r="P368" s="1199">
        <v>9</v>
      </c>
    </row>
    <row r="369" spans="13:16">
      <c r="M369" s="1198">
        <v>174.8</v>
      </c>
      <c r="N369" s="1200">
        <v>2010</v>
      </c>
      <c r="O369" s="408">
        <v>111.48921000181656</v>
      </c>
      <c r="P369" s="1199">
        <v>9</v>
      </c>
    </row>
    <row r="370" spans="13:16">
      <c r="M370" s="1198">
        <v>48</v>
      </c>
      <c r="N370" s="1200">
        <v>2010</v>
      </c>
      <c r="O370" s="408">
        <v>102.19295837020405</v>
      </c>
      <c r="P370" s="1199">
        <v>9</v>
      </c>
    </row>
    <row r="371" spans="13:16">
      <c r="M371" s="1198">
        <v>90</v>
      </c>
      <c r="N371" s="1200">
        <v>2010</v>
      </c>
      <c r="O371" s="408">
        <v>89.768650111220651</v>
      </c>
      <c r="P371" s="1199">
        <v>9</v>
      </c>
    </row>
    <row r="372" spans="13:16">
      <c r="M372" s="1198">
        <v>66</v>
      </c>
      <c r="N372" s="1200">
        <v>2010</v>
      </c>
      <c r="O372" s="408">
        <v>127.65629574804255</v>
      </c>
      <c r="P372" s="1199">
        <v>9</v>
      </c>
    </row>
    <row r="373" spans="13:16">
      <c r="M373" s="1198">
        <v>25.5</v>
      </c>
      <c r="N373" s="1200">
        <v>2010</v>
      </c>
      <c r="O373" s="408">
        <v>128.90488353479697</v>
      </c>
      <c r="P373" s="1199">
        <v>9</v>
      </c>
    </row>
    <row r="374" spans="13:16">
      <c r="M374" s="1198">
        <v>100.5</v>
      </c>
      <c r="N374" s="1200">
        <v>2010</v>
      </c>
      <c r="O374" s="408">
        <v>109.42327160453888</v>
      </c>
      <c r="P374" s="1199">
        <v>9</v>
      </c>
    </row>
    <row r="375" spans="13:16">
      <c r="M375" s="1198">
        <v>22.5</v>
      </c>
      <c r="N375" s="1200">
        <v>2010</v>
      </c>
      <c r="O375" s="408">
        <v>99.405114077489273</v>
      </c>
      <c r="P375" s="1199">
        <v>9</v>
      </c>
    </row>
    <row r="376" spans="13:16">
      <c r="M376" s="1198">
        <v>21</v>
      </c>
      <c r="N376" s="1200">
        <v>2010</v>
      </c>
      <c r="O376" s="408">
        <v>94.132280011721321</v>
      </c>
      <c r="P376" s="1199">
        <v>9</v>
      </c>
    </row>
    <row r="377" spans="13:16">
      <c r="M377" s="1198">
        <v>21</v>
      </c>
      <c r="N377" s="1200">
        <v>2010</v>
      </c>
      <c r="O377" s="408">
        <v>92.986850230608127</v>
      </c>
      <c r="P377" s="1199">
        <v>9</v>
      </c>
    </row>
    <row r="378" spans="13:16">
      <c r="M378" s="1198">
        <v>10.5</v>
      </c>
      <c r="N378" s="1200">
        <v>2010</v>
      </c>
      <c r="O378" s="408">
        <v>89.399340558249463</v>
      </c>
      <c r="P378" s="1199">
        <v>9</v>
      </c>
    </row>
    <row r="379" spans="13:16">
      <c r="M379" s="1198">
        <v>101.19999999999999</v>
      </c>
      <c r="N379" s="1200">
        <v>2010</v>
      </c>
      <c r="O379" s="408">
        <v>106.10899210743592</v>
      </c>
      <c r="P379" s="1199">
        <v>9</v>
      </c>
    </row>
    <row r="380" spans="13:16">
      <c r="M380" s="1198">
        <v>10</v>
      </c>
      <c r="N380" s="1200">
        <v>2010</v>
      </c>
      <c r="O380" s="408">
        <v>184.49690707814133</v>
      </c>
      <c r="P380" s="1199">
        <v>9</v>
      </c>
    </row>
    <row r="381" spans="13:16">
      <c r="M381" s="1198">
        <v>10</v>
      </c>
      <c r="N381" s="1200">
        <v>2010</v>
      </c>
      <c r="O381" s="408">
        <v>192.46897504401576</v>
      </c>
      <c r="P381" s="1199">
        <v>9</v>
      </c>
    </row>
    <row r="382" spans="13:16">
      <c r="M382" s="1198">
        <v>150</v>
      </c>
      <c r="N382" s="1200">
        <v>2010</v>
      </c>
      <c r="O382" s="408">
        <v>95.878797552153756</v>
      </c>
      <c r="P382" s="1199">
        <v>9</v>
      </c>
    </row>
    <row r="383" spans="13:16">
      <c r="M383" s="1198">
        <v>9</v>
      </c>
      <c r="N383" s="1200">
        <v>2010</v>
      </c>
      <c r="O383" s="408">
        <v>88.707299386590364</v>
      </c>
      <c r="P383" s="1199">
        <v>9</v>
      </c>
    </row>
    <row r="384" spans="13:16">
      <c r="M384" s="1198">
        <v>148.5</v>
      </c>
      <c r="N384" s="1200">
        <v>2010</v>
      </c>
      <c r="O384" s="408">
        <v>109.32337045263466</v>
      </c>
      <c r="P384" s="1199">
        <v>9</v>
      </c>
    </row>
    <row r="385" spans="13:16">
      <c r="M385" s="1198">
        <v>60</v>
      </c>
      <c r="N385" s="1200">
        <v>2010</v>
      </c>
      <c r="O385" s="408">
        <v>87.596891095706468</v>
      </c>
      <c r="P385" s="1199">
        <v>9</v>
      </c>
    </row>
    <row r="386" spans="13:16">
      <c r="M386" s="1198">
        <v>201</v>
      </c>
      <c r="N386" s="1200">
        <v>2010</v>
      </c>
      <c r="O386" s="408">
        <v>93.218809567010808</v>
      </c>
      <c r="P386" s="1199">
        <v>9</v>
      </c>
    </row>
    <row r="387" spans="13:16">
      <c r="M387" s="1198">
        <v>50</v>
      </c>
      <c r="N387" s="1200">
        <v>2010</v>
      </c>
      <c r="O387" s="408">
        <v>130.61194562190065</v>
      </c>
      <c r="P387" s="1199">
        <v>9</v>
      </c>
    </row>
    <row r="388" spans="13:16">
      <c r="M388" s="1198">
        <v>150</v>
      </c>
      <c r="N388" s="1200">
        <v>2010</v>
      </c>
      <c r="O388" s="408">
        <v>127.30499121536862</v>
      </c>
      <c r="P388" s="1199">
        <v>9</v>
      </c>
    </row>
    <row r="389" spans="13:16">
      <c r="M389" s="1198">
        <v>6</v>
      </c>
      <c r="N389" s="1200">
        <v>2010</v>
      </c>
      <c r="O389" s="408">
        <v>159.49155627564224</v>
      </c>
      <c r="P389" s="1199">
        <v>9</v>
      </c>
    </row>
    <row r="390" spans="13:16">
      <c r="M390" s="1198">
        <v>150</v>
      </c>
      <c r="N390" s="1200">
        <v>2011</v>
      </c>
      <c r="O390" s="408">
        <v>81.381591647608573</v>
      </c>
      <c r="P390" s="1199">
        <v>10</v>
      </c>
    </row>
    <row r="391" spans="13:16">
      <c r="M391" s="1198">
        <v>443.9</v>
      </c>
      <c r="N391" s="1200">
        <v>2011</v>
      </c>
      <c r="O391" s="408">
        <v>72.227763289245658</v>
      </c>
      <c r="P391" s="1199">
        <v>10</v>
      </c>
    </row>
    <row r="392" spans="13:16">
      <c r="M392" s="1198">
        <v>150</v>
      </c>
      <c r="N392" s="1200">
        <v>2011</v>
      </c>
      <c r="O392" s="408">
        <v>73.254193328925652</v>
      </c>
      <c r="P392" s="1199">
        <v>10</v>
      </c>
    </row>
    <row r="393" spans="13:16">
      <c r="M393" s="1198">
        <v>199.8</v>
      </c>
      <c r="N393" s="1200">
        <v>2011</v>
      </c>
      <c r="O393" s="408">
        <v>61.339581199816806</v>
      </c>
      <c r="P393" s="1199">
        <v>10</v>
      </c>
    </row>
    <row r="394" spans="13:16">
      <c r="M394" s="1198">
        <v>119.6</v>
      </c>
      <c r="N394" s="1200">
        <v>2011</v>
      </c>
      <c r="O394" s="408">
        <v>71.28900086776099</v>
      </c>
      <c r="P394" s="1199">
        <v>10</v>
      </c>
    </row>
    <row r="395" spans="13:16">
      <c r="M395" s="1198">
        <v>100.8</v>
      </c>
      <c r="N395" s="1200">
        <v>2011</v>
      </c>
      <c r="O395" s="408">
        <v>64.228303342499999</v>
      </c>
      <c r="P395" s="1199">
        <v>10</v>
      </c>
    </row>
    <row r="396" spans="13:16">
      <c r="M396" s="1198">
        <v>250.8</v>
      </c>
      <c r="N396" s="1200">
        <v>2011</v>
      </c>
      <c r="O396" s="408">
        <v>79.421974421955568</v>
      </c>
      <c r="P396" s="1199">
        <v>10</v>
      </c>
    </row>
    <row r="397" spans="13:16">
      <c r="M397" s="1198">
        <v>79.2</v>
      </c>
      <c r="N397" s="1200">
        <v>2011</v>
      </c>
      <c r="O397" s="408">
        <v>70.670193711029086</v>
      </c>
      <c r="P397" s="1199">
        <v>10</v>
      </c>
    </row>
    <row r="398" spans="13:16">
      <c r="M398" s="1198">
        <v>201.3</v>
      </c>
      <c r="N398" s="1200">
        <v>2011</v>
      </c>
      <c r="O398" s="408">
        <v>107.05728033826612</v>
      </c>
      <c r="P398" s="1199">
        <v>10</v>
      </c>
    </row>
    <row r="399" spans="13:16">
      <c r="M399" s="1198">
        <v>21</v>
      </c>
      <c r="N399" s="1200">
        <v>2011</v>
      </c>
      <c r="O399" s="408">
        <v>73.469812938851049</v>
      </c>
      <c r="P399" s="1199">
        <v>10</v>
      </c>
    </row>
    <row r="400" spans="13:16">
      <c r="M400" s="1198">
        <v>10</v>
      </c>
      <c r="N400" s="1200">
        <v>2011</v>
      </c>
      <c r="O400" s="408">
        <v>93.006642479915556</v>
      </c>
      <c r="P400" s="1199">
        <v>10</v>
      </c>
    </row>
    <row r="401" spans="13:16">
      <c r="M401" s="1198">
        <v>42.5</v>
      </c>
      <c r="N401" s="1200">
        <v>2011</v>
      </c>
      <c r="O401" s="408">
        <v>71.558383815822907</v>
      </c>
      <c r="P401" s="1199">
        <v>10</v>
      </c>
    </row>
    <row r="402" spans="13:16">
      <c r="M402" s="1198">
        <v>99</v>
      </c>
      <c r="N402" s="1200">
        <v>2011</v>
      </c>
      <c r="O402" s="408">
        <v>73.729315875829158</v>
      </c>
      <c r="P402" s="1199">
        <v>10</v>
      </c>
    </row>
    <row r="403" spans="13:16">
      <c r="M403" s="1198">
        <v>129</v>
      </c>
      <c r="N403" s="1200">
        <v>2011</v>
      </c>
      <c r="O403" s="408">
        <v>146.27092559720234</v>
      </c>
      <c r="P403" s="1199">
        <v>10</v>
      </c>
    </row>
    <row r="404" spans="13:16">
      <c r="M404" s="1198">
        <v>150.4</v>
      </c>
      <c r="N404" s="1200">
        <v>2011</v>
      </c>
      <c r="O404" s="408">
        <v>79.376054127798994</v>
      </c>
      <c r="P404" s="1199">
        <v>10</v>
      </c>
    </row>
    <row r="405" spans="13:16">
      <c r="M405" s="1198">
        <v>150.4</v>
      </c>
      <c r="N405" s="1200">
        <v>2011</v>
      </c>
      <c r="O405" s="408">
        <v>94.173569545358731</v>
      </c>
      <c r="P405" s="1199">
        <v>10</v>
      </c>
    </row>
    <row r="406" spans="13:16">
      <c r="M406" s="1198">
        <v>20.5</v>
      </c>
      <c r="N406" s="1200">
        <v>2011</v>
      </c>
      <c r="O406" s="408">
        <v>101.58933069848204</v>
      </c>
      <c r="P406" s="1199">
        <v>10</v>
      </c>
    </row>
    <row r="407" spans="13:16">
      <c r="M407" s="1198">
        <v>99</v>
      </c>
      <c r="N407" s="1200">
        <v>2011</v>
      </c>
      <c r="O407" s="408">
        <v>62.747732997957897</v>
      </c>
      <c r="P407" s="1199">
        <v>10</v>
      </c>
    </row>
    <row r="408" spans="13:16">
      <c r="M408" s="1198">
        <v>205</v>
      </c>
      <c r="N408" s="1200">
        <v>2011</v>
      </c>
      <c r="O408" s="408">
        <v>111.84754501466918</v>
      </c>
      <c r="P408" s="1199">
        <v>10</v>
      </c>
    </row>
    <row r="409" spans="13:16">
      <c r="M409" s="1198">
        <v>30</v>
      </c>
      <c r="N409" s="1200">
        <v>2011</v>
      </c>
      <c r="O409" s="408">
        <v>78.961000771315611</v>
      </c>
      <c r="P409" s="1199">
        <v>10</v>
      </c>
    </row>
    <row r="410" spans="13:16">
      <c r="M410" s="1198">
        <v>132</v>
      </c>
      <c r="N410" s="1200">
        <v>2011</v>
      </c>
      <c r="O410" s="408">
        <v>126.33382735394677</v>
      </c>
      <c r="P410" s="1199">
        <v>10</v>
      </c>
    </row>
    <row r="411" spans="13:16">
      <c r="M411" s="1198">
        <v>64.5</v>
      </c>
      <c r="N411" s="1200">
        <v>2011</v>
      </c>
      <c r="O411" s="408">
        <v>82.807070465217492</v>
      </c>
      <c r="P411" s="1199">
        <v>10</v>
      </c>
    </row>
    <row r="412" spans="13:16">
      <c r="M412" s="1198">
        <v>250.2</v>
      </c>
      <c r="N412" s="1200">
        <v>2011</v>
      </c>
      <c r="O412" s="408">
        <v>83.942134437102496</v>
      </c>
      <c r="P412" s="1199">
        <v>10</v>
      </c>
    </row>
    <row r="413" spans="13:16">
      <c r="M413" s="1198">
        <v>43.2</v>
      </c>
      <c r="N413" s="1200">
        <v>2011</v>
      </c>
      <c r="O413" s="408">
        <v>102.95973993270636</v>
      </c>
      <c r="P413" s="1199">
        <v>10</v>
      </c>
    </row>
    <row r="414" spans="13:16">
      <c r="M414" s="1198">
        <v>50.4</v>
      </c>
      <c r="N414" s="1200">
        <v>2011</v>
      </c>
      <c r="O414" s="408">
        <v>96.320269876007799</v>
      </c>
      <c r="P414" s="1199">
        <v>10</v>
      </c>
    </row>
    <row r="415" spans="13:16">
      <c r="M415" s="1198">
        <v>19.8</v>
      </c>
      <c r="N415" s="1200">
        <v>2011</v>
      </c>
      <c r="O415" s="408">
        <v>89.168341958247211</v>
      </c>
      <c r="P415" s="1199">
        <v>10</v>
      </c>
    </row>
    <row r="416" spans="13:16">
      <c r="M416" s="1198">
        <v>102.4</v>
      </c>
      <c r="N416" s="1200">
        <v>2011</v>
      </c>
      <c r="O416" s="408">
        <v>96.784854473885929</v>
      </c>
      <c r="P416" s="1199">
        <v>10</v>
      </c>
    </row>
    <row r="417" spans="13:16">
      <c r="M417" s="1198">
        <v>19.8</v>
      </c>
      <c r="N417" s="1200">
        <v>2011</v>
      </c>
      <c r="O417" s="408">
        <v>79.866847396485483</v>
      </c>
      <c r="P417" s="1199">
        <v>10</v>
      </c>
    </row>
    <row r="418" spans="13:16">
      <c r="M418" s="1198">
        <v>22.4</v>
      </c>
      <c r="N418" s="1200">
        <v>2011</v>
      </c>
      <c r="O418" s="408">
        <v>101.02701089313655</v>
      </c>
      <c r="P418" s="1199">
        <v>10</v>
      </c>
    </row>
    <row r="419" spans="13:16">
      <c r="M419" s="1198">
        <v>239.4</v>
      </c>
      <c r="N419" s="1200">
        <v>2011</v>
      </c>
      <c r="O419" s="408">
        <v>123.9323918334793</v>
      </c>
      <c r="P419" s="1199">
        <v>10</v>
      </c>
    </row>
    <row r="420" spans="13:16">
      <c r="M420" s="1198">
        <v>49.5</v>
      </c>
      <c r="N420" s="1200">
        <v>2011</v>
      </c>
      <c r="O420" s="408">
        <v>92.527099125171034</v>
      </c>
      <c r="P420" s="1199">
        <v>10</v>
      </c>
    </row>
    <row r="421" spans="13:16">
      <c r="M421" s="1198">
        <v>129.6</v>
      </c>
      <c r="N421" s="1200">
        <v>2011</v>
      </c>
      <c r="O421" s="408">
        <v>84.634688973804501</v>
      </c>
      <c r="P421" s="1199">
        <v>10</v>
      </c>
    </row>
    <row r="422" spans="13:16">
      <c r="M422" s="1198">
        <v>78.2</v>
      </c>
      <c r="N422" s="1200">
        <v>2011</v>
      </c>
      <c r="O422" s="408">
        <v>74.098020006662352</v>
      </c>
      <c r="P422" s="1199">
        <v>10</v>
      </c>
    </row>
    <row r="423" spans="13:16">
      <c r="M423" s="1198">
        <v>102</v>
      </c>
      <c r="N423" s="1200">
        <v>2011</v>
      </c>
      <c r="O423" s="408">
        <v>155.5896121985148</v>
      </c>
      <c r="P423" s="1199">
        <v>10</v>
      </c>
    </row>
    <row r="424" spans="13:16">
      <c r="M424" s="1198">
        <v>168</v>
      </c>
      <c r="N424" s="1200">
        <v>2011</v>
      </c>
      <c r="O424" s="408">
        <v>159.35595448817767</v>
      </c>
      <c r="P424" s="1199">
        <v>10</v>
      </c>
    </row>
    <row r="425" spans="13:16">
      <c r="M425" s="1198">
        <v>151.19999999999999</v>
      </c>
      <c r="N425" s="1200">
        <v>2011</v>
      </c>
      <c r="O425" s="408">
        <v>106.24717495253765</v>
      </c>
      <c r="P425" s="1199">
        <v>10</v>
      </c>
    </row>
    <row r="426" spans="13:16">
      <c r="M426" s="1198">
        <v>10</v>
      </c>
      <c r="N426" s="1200">
        <v>2011</v>
      </c>
      <c r="O426" s="408">
        <v>90.019814974555842</v>
      </c>
      <c r="P426" s="1199">
        <v>10</v>
      </c>
    </row>
    <row r="427" spans="13:16">
      <c r="M427" s="1198">
        <v>150</v>
      </c>
      <c r="N427" s="1200">
        <v>2011</v>
      </c>
      <c r="O427" s="408">
        <v>114.42474041951152</v>
      </c>
      <c r="P427" s="1199">
        <v>10</v>
      </c>
    </row>
    <row r="428" spans="13:16">
      <c r="M428" s="1198">
        <v>50</v>
      </c>
      <c r="N428" s="1200">
        <v>2011</v>
      </c>
      <c r="O428" s="408">
        <v>98.330494124606503</v>
      </c>
      <c r="P428" s="1199">
        <v>10</v>
      </c>
    </row>
    <row r="429" spans="13:16">
      <c r="M429" s="1198">
        <v>201.3</v>
      </c>
      <c r="N429" s="1200">
        <v>2011</v>
      </c>
      <c r="O429" s="408">
        <v>97.655212030940987</v>
      </c>
      <c r="P429" s="1199">
        <v>10</v>
      </c>
    </row>
    <row r="430" spans="13:16">
      <c r="M430" s="1198">
        <v>205.5</v>
      </c>
      <c r="N430" s="1200">
        <v>2011</v>
      </c>
      <c r="O430" s="408">
        <v>110.39884386733387</v>
      </c>
      <c r="P430" s="1199">
        <v>10</v>
      </c>
    </row>
    <row r="431" spans="13:16">
      <c r="M431" s="1198">
        <v>162</v>
      </c>
      <c r="N431" s="1200">
        <v>2011</v>
      </c>
      <c r="O431" s="408">
        <v>108.81000824806921</v>
      </c>
      <c r="P431" s="1199">
        <v>10</v>
      </c>
    </row>
    <row r="432" spans="13:16">
      <c r="M432" s="1198">
        <v>21</v>
      </c>
      <c r="N432" s="1200">
        <v>2011</v>
      </c>
      <c r="O432" s="408">
        <v>86.06733755305946</v>
      </c>
      <c r="P432" s="1199">
        <v>10</v>
      </c>
    </row>
    <row r="433" spans="13:16">
      <c r="M433" s="1198">
        <v>45</v>
      </c>
      <c r="N433" s="1200">
        <v>2011</v>
      </c>
      <c r="O433" s="408">
        <v>93.190206852444717</v>
      </c>
      <c r="P433" s="1199">
        <v>10</v>
      </c>
    </row>
    <row r="434" spans="13:16">
      <c r="M434" s="1198">
        <v>19.5</v>
      </c>
      <c r="N434" s="1200">
        <v>2011</v>
      </c>
      <c r="O434" s="408">
        <v>80.377870157496858</v>
      </c>
      <c r="P434" s="1199">
        <v>10</v>
      </c>
    </row>
    <row r="435" spans="13:16">
      <c r="M435" s="1198">
        <v>19.5</v>
      </c>
      <c r="N435" s="1200">
        <v>2011</v>
      </c>
      <c r="O435" s="408">
        <v>91.357398205937727</v>
      </c>
      <c r="P435" s="1199">
        <v>10</v>
      </c>
    </row>
    <row r="436" spans="13:16">
      <c r="M436" s="1198">
        <v>60</v>
      </c>
      <c r="N436" s="1200">
        <v>2011</v>
      </c>
      <c r="O436" s="408">
        <v>107.05503240933186</v>
      </c>
      <c r="P436" s="1199">
        <v>10</v>
      </c>
    </row>
    <row r="437" spans="13:16">
      <c r="M437" s="1198">
        <v>20</v>
      </c>
      <c r="N437" s="1200">
        <v>2011</v>
      </c>
      <c r="O437" s="408">
        <v>90.104309124247408</v>
      </c>
      <c r="P437" s="1199">
        <v>10</v>
      </c>
    </row>
    <row r="438" spans="13:16">
      <c r="M438" s="1198">
        <v>12</v>
      </c>
      <c r="N438" s="1200">
        <v>2011</v>
      </c>
      <c r="O438" s="408">
        <v>98.004895703332366</v>
      </c>
      <c r="P438" s="1199">
        <v>10</v>
      </c>
    </row>
    <row r="439" spans="13:16">
      <c r="M439" s="1198">
        <v>50.599999999999994</v>
      </c>
      <c r="N439" s="1200">
        <v>2011</v>
      </c>
      <c r="O439" s="408">
        <v>109.03990822581497</v>
      </c>
      <c r="P439" s="1199">
        <v>10</v>
      </c>
    </row>
    <row r="440" spans="13:16">
      <c r="M440" s="1198">
        <v>10.5</v>
      </c>
      <c r="N440" s="1200">
        <v>2011</v>
      </c>
      <c r="O440" s="408">
        <v>84.679594343911759</v>
      </c>
      <c r="P440" s="1199">
        <v>10</v>
      </c>
    </row>
    <row r="441" spans="13:16">
      <c r="M441" s="1198">
        <v>195.5</v>
      </c>
      <c r="N441" s="1200">
        <v>2011</v>
      </c>
      <c r="O441" s="408">
        <v>74.908642100512509</v>
      </c>
      <c r="P441" s="1199">
        <v>10</v>
      </c>
    </row>
    <row r="442" spans="13:16">
      <c r="M442" s="1198">
        <v>13.5</v>
      </c>
      <c r="N442" s="1200">
        <v>2011</v>
      </c>
      <c r="O442" s="408">
        <v>96.649658589442012</v>
      </c>
      <c r="P442" s="1199">
        <v>10</v>
      </c>
    </row>
    <row r="443" spans="13:16">
      <c r="M443" s="1198">
        <v>12</v>
      </c>
      <c r="N443" s="1200">
        <v>2011</v>
      </c>
      <c r="O443" s="408">
        <v>100.80492650519486</v>
      </c>
      <c r="P443" s="1199">
        <v>10</v>
      </c>
    </row>
    <row r="444" spans="13:16">
      <c r="M444" s="1198">
        <v>10.5</v>
      </c>
      <c r="N444" s="1200">
        <v>2011</v>
      </c>
      <c r="O444" s="408">
        <v>96.483866684377986</v>
      </c>
      <c r="P444" s="1199">
        <v>10</v>
      </c>
    </row>
    <row r="445" spans="13:16">
      <c r="M445" s="1198">
        <v>78.2</v>
      </c>
      <c r="N445" s="1200">
        <v>2011</v>
      </c>
      <c r="O445" s="408">
        <v>93.744302061677089</v>
      </c>
      <c r="P445" s="1199">
        <v>10</v>
      </c>
    </row>
    <row r="446" spans="13:16">
      <c r="M446" s="1198">
        <v>81</v>
      </c>
      <c r="N446" s="1200">
        <v>2011</v>
      </c>
      <c r="O446" s="408">
        <v>74.257670092832029</v>
      </c>
      <c r="P446" s="1199">
        <v>10</v>
      </c>
    </row>
    <row r="447" spans="13:16">
      <c r="M447" s="1198">
        <v>40</v>
      </c>
      <c r="N447" s="1200">
        <v>2011</v>
      </c>
      <c r="O447" s="408">
        <v>147.15526022538978</v>
      </c>
      <c r="P447" s="1199">
        <v>10</v>
      </c>
    </row>
    <row r="448" spans="13:16">
      <c r="M448" s="1198">
        <v>40.5</v>
      </c>
      <c r="N448" s="1200">
        <v>2011</v>
      </c>
      <c r="O448" s="408">
        <v>63.187834099698513</v>
      </c>
      <c r="P448" s="1199">
        <v>10</v>
      </c>
    </row>
    <row r="449" spans="13:16">
      <c r="M449" s="1198">
        <v>74</v>
      </c>
      <c r="N449" s="1200">
        <v>2011</v>
      </c>
      <c r="O449" s="408">
        <v>120.03819639181329</v>
      </c>
      <c r="P449" s="1199">
        <v>10</v>
      </c>
    </row>
    <row r="450" spans="13:16">
      <c r="M450" s="1198">
        <v>38</v>
      </c>
      <c r="N450" s="1200">
        <v>2011</v>
      </c>
      <c r="O450" s="408">
        <v>113.32804286088589</v>
      </c>
      <c r="P450" s="1199">
        <v>10</v>
      </c>
    </row>
    <row r="451" spans="13:16">
      <c r="M451" s="1198">
        <v>102</v>
      </c>
      <c r="N451" s="1200">
        <v>2011</v>
      </c>
      <c r="O451" s="408">
        <v>159.17898205528172</v>
      </c>
      <c r="P451" s="1199">
        <v>10</v>
      </c>
    </row>
    <row r="452" spans="13:16">
      <c r="M452" s="1198">
        <v>36</v>
      </c>
      <c r="N452" s="1200">
        <v>2011</v>
      </c>
      <c r="O452" s="408">
        <v>99.270844499353728</v>
      </c>
      <c r="P452" s="1199">
        <v>10</v>
      </c>
    </row>
    <row r="453" spans="13:16">
      <c r="M453" s="1198">
        <v>102.5</v>
      </c>
      <c r="N453" s="1200">
        <v>2011</v>
      </c>
      <c r="O453" s="408">
        <v>123.3637704399263</v>
      </c>
      <c r="P453" s="1199">
        <v>10</v>
      </c>
    </row>
    <row r="454" spans="13:16">
      <c r="M454" s="1198">
        <v>97.6</v>
      </c>
      <c r="N454" s="1200">
        <v>2011</v>
      </c>
      <c r="O454" s="408">
        <v>137.40500641887971</v>
      </c>
      <c r="P454" s="1199">
        <v>10</v>
      </c>
    </row>
    <row r="455" spans="13:16">
      <c r="M455" s="1198">
        <v>10</v>
      </c>
      <c r="N455" s="1200">
        <v>2011</v>
      </c>
      <c r="O455" s="408">
        <v>129.10423950907835</v>
      </c>
      <c r="P455" s="1199">
        <v>10</v>
      </c>
    </row>
    <row r="456" spans="13:16">
      <c r="M456" s="1198">
        <v>15</v>
      </c>
      <c r="N456" s="1200">
        <v>2011</v>
      </c>
      <c r="O456" s="408">
        <v>153.69004737386899</v>
      </c>
      <c r="P456" s="1199">
        <v>10</v>
      </c>
    </row>
    <row r="457" spans="13:16">
      <c r="M457" s="1198">
        <v>298.45</v>
      </c>
      <c r="N457" s="1200">
        <v>2012</v>
      </c>
      <c r="O457" s="408">
        <v>54.132844877491628</v>
      </c>
      <c r="P457" s="1199">
        <v>11</v>
      </c>
    </row>
    <row r="458" spans="13:16">
      <c r="M458" s="1198">
        <v>105</v>
      </c>
      <c r="N458" s="1200">
        <v>2012</v>
      </c>
      <c r="O458" s="408">
        <v>59.284114847173448</v>
      </c>
      <c r="P458" s="1199">
        <v>11</v>
      </c>
    </row>
    <row r="459" spans="13:16">
      <c r="M459" s="1198">
        <v>105</v>
      </c>
      <c r="N459" s="1200">
        <v>2012</v>
      </c>
      <c r="O459" s="408">
        <v>58.945018925027654</v>
      </c>
      <c r="P459" s="1199">
        <v>11</v>
      </c>
    </row>
    <row r="460" spans="13:16">
      <c r="M460" s="1198">
        <v>91.2</v>
      </c>
      <c r="N460" s="1200">
        <v>2012</v>
      </c>
      <c r="O460" s="408">
        <v>64.980078296074936</v>
      </c>
      <c r="P460" s="1199">
        <v>11</v>
      </c>
    </row>
    <row r="461" spans="13:16">
      <c r="M461" s="1198">
        <v>199.92</v>
      </c>
      <c r="N461" s="1200">
        <v>2012</v>
      </c>
      <c r="O461" s="408">
        <v>55.926343136885585</v>
      </c>
      <c r="P461" s="1199">
        <v>11</v>
      </c>
    </row>
    <row r="462" spans="13:16">
      <c r="M462" s="1198">
        <v>119.7</v>
      </c>
      <c r="N462" s="1200">
        <v>2012</v>
      </c>
      <c r="O462" s="408">
        <v>66.057185487913841</v>
      </c>
      <c r="P462" s="1199">
        <v>11</v>
      </c>
    </row>
    <row r="463" spans="13:16">
      <c r="M463" s="1198">
        <v>100.8</v>
      </c>
      <c r="N463" s="1200">
        <v>2012</v>
      </c>
      <c r="O463" s="408">
        <v>49.173923937023446</v>
      </c>
      <c r="P463" s="1199">
        <v>11</v>
      </c>
    </row>
    <row r="464" spans="13:16">
      <c r="M464" s="1198">
        <v>100</v>
      </c>
      <c r="N464" s="1200">
        <v>2012</v>
      </c>
      <c r="O464" s="408">
        <v>66.189711664741409</v>
      </c>
      <c r="P464" s="1199">
        <v>11</v>
      </c>
    </row>
    <row r="465" spans="13:16">
      <c r="M465" s="1198">
        <v>235.2</v>
      </c>
      <c r="N465" s="1200">
        <v>2012</v>
      </c>
      <c r="O465" s="408">
        <v>56.922244729509409</v>
      </c>
      <c r="P465" s="1199">
        <v>11</v>
      </c>
    </row>
    <row r="466" spans="13:16">
      <c r="M466" s="1198">
        <v>50</v>
      </c>
      <c r="N466" s="1200">
        <v>2012</v>
      </c>
      <c r="O466" s="408">
        <v>60.328242872061132</v>
      </c>
      <c r="P466" s="1199">
        <v>11</v>
      </c>
    </row>
    <row r="467" spans="13:16">
      <c r="M467" s="1198">
        <v>101.2</v>
      </c>
      <c r="N467" s="1200">
        <v>2012</v>
      </c>
      <c r="O467" s="408">
        <v>57.599393168819418</v>
      </c>
      <c r="P467" s="1199">
        <v>11</v>
      </c>
    </row>
    <row r="468" spans="13:16">
      <c r="M468" s="1198">
        <v>105.75</v>
      </c>
      <c r="N468" s="1200">
        <v>2012</v>
      </c>
      <c r="O468" s="408">
        <v>62.025287229481982</v>
      </c>
      <c r="P468" s="1199">
        <v>11</v>
      </c>
    </row>
    <row r="469" spans="13:16">
      <c r="M469" s="1198">
        <v>139.4</v>
      </c>
      <c r="N469" s="1200">
        <v>2012</v>
      </c>
      <c r="O469" s="408">
        <v>64.481157056191847</v>
      </c>
      <c r="P469" s="1199">
        <v>11</v>
      </c>
    </row>
    <row r="470" spans="13:16">
      <c r="M470" s="1198">
        <v>37.5</v>
      </c>
      <c r="N470" s="1200">
        <v>2012</v>
      </c>
      <c r="O470" s="408">
        <v>53.168233390956516</v>
      </c>
      <c r="P470" s="1199">
        <v>11</v>
      </c>
    </row>
    <row r="471" spans="13:16">
      <c r="M471" s="1198">
        <v>200.1</v>
      </c>
      <c r="N471" s="1200">
        <v>2012</v>
      </c>
      <c r="O471" s="408">
        <v>56.955557055706905</v>
      </c>
      <c r="P471" s="1199">
        <v>11</v>
      </c>
    </row>
    <row r="472" spans="13:16">
      <c r="M472" s="1198">
        <v>75</v>
      </c>
      <c r="N472" s="1200">
        <v>2012</v>
      </c>
      <c r="O472" s="408">
        <v>75.449830500141502</v>
      </c>
      <c r="P472" s="1199">
        <v>11</v>
      </c>
    </row>
    <row r="473" spans="13:16">
      <c r="M473" s="1198">
        <v>470.40000000000003</v>
      </c>
      <c r="N473" s="1200">
        <v>2012</v>
      </c>
      <c r="O473" s="408">
        <v>52.504444159753383</v>
      </c>
      <c r="P473" s="1199">
        <v>11</v>
      </c>
    </row>
    <row r="474" spans="13:16">
      <c r="M474" s="1198">
        <v>148.80000000000001</v>
      </c>
      <c r="N474" s="1200">
        <v>2012</v>
      </c>
      <c r="O474" s="408">
        <v>50.466625654789283</v>
      </c>
      <c r="P474" s="1199">
        <v>11</v>
      </c>
    </row>
    <row r="475" spans="13:16">
      <c r="M475" s="1198">
        <v>55.35</v>
      </c>
      <c r="N475" s="1200">
        <v>2012</v>
      </c>
      <c r="O475" s="408">
        <v>90.802587646433992</v>
      </c>
      <c r="P475" s="1199">
        <v>11</v>
      </c>
    </row>
    <row r="476" spans="13:16">
      <c r="M476" s="1198">
        <v>140.80000000000001</v>
      </c>
      <c r="N476" s="1200">
        <v>2012</v>
      </c>
      <c r="O476" s="408">
        <v>74.207390044694336</v>
      </c>
      <c r="P476" s="1199">
        <v>11</v>
      </c>
    </row>
    <row r="477" spans="13:16">
      <c r="M477" s="1198">
        <v>225</v>
      </c>
      <c r="N477" s="1200">
        <v>2012</v>
      </c>
      <c r="O477" s="408">
        <v>85.734412293440585</v>
      </c>
      <c r="P477" s="1199">
        <v>11</v>
      </c>
    </row>
    <row r="478" spans="13:16">
      <c r="M478" s="1198">
        <v>30</v>
      </c>
      <c r="N478" s="1200">
        <v>2012</v>
      </c>
      <c r="O478" s="408">
        <v>87.23985618275718</v>
      </c>
      <c r="P478" s="1199">
        <v>11</v>
      </c>
    </row>
    <row r="479" spans="13:16">
      <c r="M479" s="1198">
        <v>109.5</v>
      </c>
      <c r="N479" s="1200">
        <v>2012</v>
      </c>
      <c r="O479" s="408">
        <v>69.54634618653111</v>
      </c>
      <c r="P479" s="1199">
        <v>11</v>
      </c>
    </row>
    <row r="480" spans="13:16">
      <c r="M480" s="1198">
        <v>80</v>
      </c>
      <c r="N480" s="1200">
        <v>2012</v>
      </c>
      <c r="O480" s="408">
        <v>61.128281583957147</v>
      </c>
      <c r="P480" s="1199">
        <v>11</v>
      </c>
    </row>
    <row r="481" spans="13:16">
      <c r="M481" s="1198">
        <v>80</v>
      </c>
      <c r="N481" s="1200">
        <v>2012</v>
      </c>
      <c r="O481" s="408">
        <v>69.899769306706119</v>
      </c>
      <c r="P481" s="1199">
        <v>11</v>
      </c>
    </row>
    <row r="482" spans="13:16">
      <c r="M482" s="1198">
        <v>99.2</v>
      </c>
      <c r="N482" s="1200">
        <v>2012</v>
      </c>
      <c r="O482" s="408">
        <v>97.922847868007892</v>
      </c>
      <c r="P482" s="1199">
        <v>11</v>
      </c>
    </row>
    <row r="483" spans="13:16">
      <c r="M483" s="1198">
        <v>151.79999999999998</v>
      </c>
      <c r="N483" s="1200">
        <v>2012</v>
      </c>
      <c r="O483" s="408">
        <v>105.9878632731857</v>
      </c>
      <c r="P483" s="1199">
        <v>11</v>
      </c>
    </row>
    <row r="484" spans="13:16">
      <c r="M484" s="1198">
        <v>99</v>
      </c>
      <c r="N484" s="1200">
        <v>2012</v>
      </c>
      <c r="O484" s="408">
        <v>91.36769356298089</v>
      </c>
      <c r="P484" s="1199">
        <v>11</v>
      </c>
    </row>
    <row r="485" spans="13:16">
      <c r="M485" s="1198">
        <v>201</v>
      </c>
      <c r="N485" s="1200">
        <v>2012</v>
      </c>
      <c r="O485" s="408">
        <v>55.404299788405716</v>
      </c>
      <c r="P485" s="1199">
        <v>11</v>
      </c>
    </row>
    <row r="486" spans="13:16">
      <c r="M486" s="1198">
        <v>8</v>
      </c>
      <c r="N486" s="1200">
        <v>2012</v>
      </c>
      <c r="O486" s="408">
        <v>67.869147450176996</v>
      </c>
      <c r="P486" s="1199">
        <v>11</v>
      </c>
    </row>
    <row r="487" spans="13:16">
      <c r="M487" s="1198">
        <v>36</v>
      </c>
      <c r="N487" s="1200">
        <v>2012</v>
      </c>
      <c r="O487" s="408">
        <v>78.460767330860264</v>
      </c>
      <c r="P487" s="1199">
        <v>11</v>
      </c>
    </row>
    <row r="488" spans="13:16">
      <c r="M488" s="1198">
        <v>102</v>
      </c>
      <c r="N488" s="1200">
        <v>2012</v>
      </c>
      <c r="O488" s="408">
        <v>86.820345589988747</v>
      </c>
      <c r="P488" s="1199">
        <v>11</v>
      </c>
    </row>
    <row r="489" spans="13:16">
      <c r="M489" s="1198">
        <v>104.4</v>
      </c>
      <c r="N489" s="1200">
        <v>2012</v>
      </c>
      <c r="O489" s="408">
        <v>66.079230615415312</v>
      </c>
      <c r="P489" s="1199">
        <v>11</v>
      </c>
    </row>
    <row r="490" spans="13:16">
      <c r="M490" s="1198">
        <v>138</v>
      </c>
      <c r="N490" s="1200">
        <v>2012</v>
      </c>
      <c r="O490" s="408">
        <v>90.475218293116924</v>
      </c>
      <c r="P490" s="1199">
        <v>11</v>
      </c>
    </row>
    <row r="491" spans="13:16">
      <c r="M491" s="1198">
        <v>28.8</v>
      </c>
      <c r="N491" s="1200">
        <v>2012</v>
      </c>
      <c r="O491" s="408">
        <v>69.54659928719704</v>
      </c>
      <c r="P491" s="1199">
        <v>11</v>
      </c>
    </row>
    <row r="492" spans="13:16">
      <c r="M492" s="1198">
        <v>211.38000000000002</v>
      </c>
      <c r="N492" s="1200">
        <v>2012</v>
      </c>
      <c r="O492" s="408">
        <v>78.563107966520207</v>
      </c>
      <c r="P492" s="1199">
        <v>11</v>
      </c>
    </row>
    <row r="493" spans="13:16">
      <c r="M493" s="1198">
        <v>30</v>
      </c>
      <c r="N493" s="1200">
        <v>2012</v>
      </c>
      <c r="O493" s="408">
        <v>70.674185757066098</v>
      </c>
      <c r="P493" s="1199">
        <v>11</v>
      </c>
    </row>
    <row r="494" spans="13:16">
      <c r="M494" s="1198">
        <v>215.25</v>
      </c>
      <c r="N494" s="1200">
        <v>2012</v>
      </c>
      <c r="O494" s="408">
        <v>95.014093989287048</v>
      </c>
      <c r="P494" s="1199">
        <v>11</v>
      </c>
    </row>
    <row r="495" spans="13:16">
      <c r="M495" s="1198">
        <v>28</v>
      </c>
      <c r="N495" s="1200">
        <v>2012</v>
      </c>
      <c r="O495" s="408">
        <v>83.094744357699867</v>
      </c>
      <c r="P495" s="1199">
        <v>11</v>
      </c>
    </row>
    <row r="496" spans="13:16">
      <c r="M496" s="1198">
        <v>21</v>
      </c>
      <c r="N496" s="1200">
        <v>2012</v>
      </c>
      <c r="O496" s="408">
        <v>141.94314264496668</v>
      </c>
      <c r="P496" s="1199">
        <v>11</v>
      </c>
    </row>
    <row r="497" spans="13:16">
      <c r="M497" s="1198">
        <v>32</v>
      </c>
      <c r="N497" s="1200">
        <v>2012</v>
      </c>
      <c r="O497" s="408">
        <v>63.426376595036693</v>
      </c>
      <c r="P497" s="1199">
        <v>11</v>
      </c>
    </row>
    <row r="498" spans="13:16">
      <c r="M498" s="1198">
        <v>64</v>
      </c>
      <c r="N498" s="1200">
        <v>2012</v>
      </c>
      <c r="O498" s="408">
        <v>56.422182197685409</v>
      </c>
      <c r="P498" s="1199">
        <v>11</v>
      </c>
    </row>
    <row r="499" spans="13:16">
      <c r="M499" s="1198">
        <v>14.4</v>
      </c>
      <c r="N499" s="1200">
        <v>2012</v>
      </c>
      <c r="O499" s="408">
        <v>62.066762036542215</v>
      </c>
      <c r="P499" s="1199">
        <v>11</v>
      </c>
    </row>
    <row r="500" spans="13:16">
      <c r="M500" s="1198">
        <v>80</v>
      </c>
      <c r="N500" s="1200">
        <v>2012</v>
      </c>
      <c r="O500" s="408">
        <v>202.54300258593196</v>
      </c>
      <c r="P500" s="1199">
        <v>11</v>
      </c>
    </row>
    <row r="501" spans="13:16">
      <c r="M501" s="1198">
        <v>102.49999999999999</v>
      </c>
      <c r="N501" s="1200">
        <v>2012</v>
      </c>
      <c r="O501" s="408">
        <v>81.635257477596156</v>
      </c>
      <c r="P501" s="1199">
        <v>11</v>
      </c>
    </row>
    <row r="502" spans="13:16">
      <c r="M502" s="1198">
        <v>127.80000000000001</v>
      </c>
      <c r="N502" s="1200">
        <v>2012</v>
      </c>
      <c r="O502" s="408">
        <v>90.522487155331589</v>
      </c>
      <c r="P502" s="1199">
        <v>11</v>
      </c>
    </row>
    <row r="503" spans="13:16">
      <c r="M503" s="1198">
        <v>304</v>
      </c>
      <c r="N503" s="1200">
        <v>2012</v>
      </c>
      <c r="O503" s="408">
        <v>86.38657283971618</v>
      </c>
      <c r="P503" s="1199">
        <v>11</v>
      </c>
    </row>
    <row r="504" spans="13:16">
      <c r="M504" s="1198">
        <v>222.78</v>
      </c>
      <c r="N504" s="1200">
        <v>2012</v>
      </c>
      <c r="O504" s="408">
        <v>111.12735131638547</v>
      </c>
      <c r="P504" s="1199">
        <v>11</v>
      </c>
    </row>
    <row r="505" spans="13:16">
      <c r="M505" s="1198">
        <v>200</v>
      </c>
      <c r="N505" s="1200">
        <v>2012</v>
      </c>
      <c r="O505" s="408">
        <v>73.651328036977887</v>
      </c>
      <c r="P505" s="1199">
        <v>11</v>
      </c>
    </row>
    <row r="506" spans="13:16">
      <c r="M506" s="1198">
        <v>120</v>
      </c>
      <c r="N506" s="1200">
        <v>2012</v>
      </c>
      <c r="O506" s="408">
        <v>73.185256562013024</v>
      </c>
      <c r="P506" s="1199">
        <v>11</v>
      </c>
    </row>
    <row r="507" spans="13:16">
      <c r="M507" s="1198">
        <v>40</v>
      </c>
      <c r="N507" s="1200">
        <v>2012</v>
      </c>
      <c r="O507" s="408">
        <v>175.05044876732657</v>
      </c>
      <c r="P507" s="1199">
        <v>11</v>
      </c>
    </row>
    <row r="508" spans="13:16">
      <c r="M508" s="1198">
        <v>30.75</v>
      </c>
      <c r="N508" s="1200">
        <v>2012</v>
      </c>
      <c r="O508" s="408">
        <v>77.80637492272912</v>
      </c>
      <c r="P508" s="1199">
        <v>11</v>
      </c>
    </row>
    <row r="509" spans="13:16">
      <c r="M509" s="1198">
        <v>20</v>
      </c>
      <c r="N509" s="1200">
        <v>2012</v>
      </c>
      <c r="O509" s="408">
        <v>225.66021208391092</v>
      </c>
      <c r="P509" s="1199">
        <v>11</v>
      </c>
    </row>
    <row r="510" spans="13:16">
      <c r="M510" s="1198">
        <v>18</v>
      </c>
      <c r="N510" s="1200">
        <v>2012</v>
      </c>
      <c r="O510" s="408">
        <v>120.89695915456269</v>
      </c>
      <c r="P510" s="1199">
        <v>11</v>
      </c>
    </row>
    <row r="511" spans="13:16">
      <c r="M511" s="1198">
        <v>40</v>
      </c>
      <c r="N511" s="1200">
        <v>2012</v>
      </c>
      <c r="O511" s="408">
        <v>65.140944322003506</v>
      </c>
      <c r="P511" s="1199">
        <v>11</v>
      </c>
    </row>
    <row r="512" spans="13:16">
      <c r="M512" s="1198">
        <v>290</v>
      </c>
      <c r="N512" s="1200">
        <v>2012</v>
      </c>
      <c r="O512" s="408">
        <v>109.34905103764031</v>
      </c>
      <c r="P512" s="1199">
        <v>11</v>
      </c>
    </row>
    <row r="513" spans="13:16">
      <c r="M513" s="1198">
        <v>290</v>
      </c>
      <c r="N513" s="1200">
        <v>2012</v>
      </c>
      <c r="O513" s="408">
        <v>109.82518693055913</v>
      </c>
      <c r="P513" s="1199">
        <v>11</v>
      </c>
    </row>
    <row r="514" spans="13:16">
      <c r="M514" s="1198">
        <v>150</v>
      </c>
      <c r="N514" s="1200">
        <v>2012</v>
      </c>
      <c r="O514" s="408">
        <v>92.698449902317051</v>
      </c>
      <c r="P514" s="1199">
        <v>11</v>
      </c>
    </row>
    <row r="515" spans="13:16">
      <c r="M515" s="1198">
        <v>217.08</v>
      </c>
      <c r="N515" s="1200">
        <v>2012</v>
      </c>
      <c r="O515" s="408">
        <v>70.465028775743079</v>
      </c>
      <c r="P515" s="1199">
        <v>11</v>
      </c>
    </row>
    <row r="516" spans="13:16">
      <c r="M516" s="1198">
        <v>100.8</v>
      </c>
      <c r="N516" s="1200">
        <v>2012</v>
      </c>
      <c r="O516" s="408">
        <v>87.384672626963166</v>
      </c>
      <c r="P516" s="1199">
        <v>11</v>
      </c>
    </row>
    <row r="517" spans="13:16">
      <c r="M517" s="1198">
        <v>9</v>
      </c>
      <c r="N517" s="1200">
        <v>2012</v>
      </c>
      <c r="O517" s="408">
        <v>50.184562306854559</v>
      </c>
      <c r="P517" s="1199">
        <v>11</v>
      </c>
    </row>
    <row r="518" spans="13:16">
      <c r="M518" s="1198">
        <v>61.2</v>
      </c>
      <c r="N518" s="1200">
        <v>2012</v>
      </c>
      <c r="O518" s="408">
        <v>137.03531670237356</v>
      </c>
      <c r="P518" s="1199">
        <v>11</v>
      </c>
    </row>
    <row r="519" spans="13:16">
      <c r="M519" s="1198">
        <v>110.4</v>
      </c>
      <c r="N519" s="1200">
        <v>2012</v>
      </c>
      <c r="O519" s="408">
        <v>92.421835566704601</v>
      </c>
      <c r="P519" s="1199">
        <v>11</v>
      </c>
    </row>
    <row r="520" spans="13:16">
      <c r="M520" s="1198">
        <v>189</v>
      </c>
      <c r="N520" s="1200">
        <v>2012</v>
      </c>
      <c r="O520" s="408">
        <v>67.977648628118644</v>
      </c>
      <c r="P520" s="1199">
        <v>11</v>
      </c>
    </row>
    <row r="521" spans="13:16">
      <c r="M521" s="1198">
        <v>49</v>
      </c>
      <c r="N521" s="1200">
        <v>2012</v>
      </c>
      <c r="O521" s="408">
        <v>72.641433038431003</v>
      </c>
      <c r="P521" s="1199">
        <v>11</v>
      </c>
    </row>
    <row r="522" spans="13:16">
      <c r="M522" s="1198">
        <v>162</v>
      </c>
      <c r="N522" s="1200">
        <v>2012</v>
      </c>
      <c r="O522" s="408">
        <v>89.842647845954815</v>
      </c>
      <c r="P522" s="1199">
        <v>11</v>
      </c>
    </row>
    <row r="523" spans="13:16">
      <c r="M523" s="1198">
        <v>69</v>
      </c>
      <c r="N523" s="1200">
        <v>2012</v>
      </c>
      <c r="O523" s="408">
        <v>96.42827840092788</v>
      </c>
      <c r="P523" s="1199">
        <v>11</v>
      </c>
    </row>
    <row r="524" spans="13:16">
      <c r="M524" s="1198">
        <v>46</v>
      </c>
      <c r="N524" s="1200">
        <v>2012</v>
      </c>
      <c r="O524" s="408">
        <v>107.52162118024553</v>
      </c>
      <c r="P524" s="1199">
        <v>11</v>
      </c>
    </row>
    <row r="525" spans="13:16">
      <c r="M525" s="1198">
        <v>99</v>
      </c>
      <c r="N525" s="1200">
        <v>2012</v>
      </c>
      <c r="O525" s="408">
        <v>99.110041890530923</v>
      </c>
      <c r="P525" s="1199">
        <v>11</v>
      </c>
    </row>
    <row r="526" spans="13:16">
      <c r="M526" s="1198">
        <v>10</v>
      </c>
      <c r="N526" s="1200">
        <v>2012</v>
      </c>
      <c r="O526" s="408">
        <v>145.66596029852079</v>
      </c>
      <c r="P526" s="1199">
        <v>11</v>
      </c>
    </row>
    <row r="527" spans="13:16">
      <c r="M527" s="1198">
        <v>143.5</v>
      </c>
      <c r="N527" s="1200">
        <v>2012</v>
      </c>
      <c r="O527" s="408">
        <v>121.50472048252449</v>
      </c>
      <c r="P527" s="1199">
        <v>11</v>
      </c>
    </row>
    <row r="528" spans="13:16">
      <c r="M528" s="1198">
        <v>78.2</v>
      </c>
      <c r="N528" s="1200">
        <v>2012</v>
      </c>
      <c r="O528" s="408">
        <v>92.57334974994609</v>
      </c>
      <c r="P528" s="1199">
        <v>11</v>
      </c>
    </row>
    <row r="529" spans="13:16">
      <c r="M529" s="1198">
        <v>57.6</v>
      </c>
      <c r="N529" s="1200">
        <v>2012</v>
      </c>
      <c r="O529" s="408">
        <v>82.517024807365814</v>
      </c>
      <c r="P529" s="1199">
        <v>11</v>
      </c>
    </row>
    <row r="530" spans="13:16">
      <c r="M530" s="1198">
        <v>120</v>
      </c>
      <c r="N530" s="1200">
        <v>2012</v>
      </c>
      <c r="O530" s="408">
        <v>106.55862051487485</v>
      </c>
      <c r="P530" s="1199">
        <v>11</v>
      </c>
    </row>
    <row r="531" spans="13:16">
      <c r="M531" s="1198">
        <v>24</v>
      </c>
      <c r="N531" s="1200">
        <v>2012</v>
      </c>
      <c r="O531" s="408">
        <v>80.273813322508161</v>
      </c>
      <c r="P531" s="1199">
        <v>11</v>
      </c>
    </row>
    <row r="532" spans="13:16">
      <c r="M532" s="1198">
        <v>10</v>
      </c>
      <c r="N532" s="1200">
        <v>2012</v>
      </c>
      <c r="O532" s="408">
        <v>128.69292455427797</v>
      </c>
      <c r="P532" s="1199">
        <v>11</v>
      </c>
    </row>
    <row r="533" spans="13:16">
      <c r="M533" s="1198">
        <v>63</v>
      </c>
      <c r="N533" s="1200">
        <v>2012</v>
      </c>
      <c r="O533" s="408">
        <v>96.671530915886763</v>
      </c>
      <c r="P533" s="1199">
        <v>11</v>
      </c>
    </row>
    <row r="534" spans="13:16">
      <c r="M534" s="1198">
        <v>132</v>
      </c>
      <c r="N534" s="1200">
        <v>2012</v>
      </c>
      <c r="O534" s="408">
        <v>92.585573458273785</v>
      </c>
      <c r="P534" s="1199">
        <v>11</v>
      </c>
    </row>
    <row r="535" spans="13:16">
      <c r="M535" s="1198">
        <v>48</v>
      </c>
      <c r="N535" s="1200">
        <v>2012</v>
      </c>
      <c r="O535" s="408">
        <v>112.82269992843835</v>
      </c>
      <c r="P535" s="1199">
        <v>11</v>
      </c>
    </row>
    <row r="536" spans="13:16">
      <c r="M536" s="1198">
        <v>342.7</v>
      </c>
      <c r="N536" s="1200">
        <v>2012</v>
      </c>
      <c r="O536" s="408">
        <v>119.55215396791115</v>
      </c>
      <c r="P536" s="1199">
        <v>11</v>
      </c>
    </row>
    <row r="537" spans="13:16">
      <c r="M537" s="1198">
        <v>189</v>
      </c>
      <c r="N537" s="1200">
        <v>2012</v>
      </c>
      <c r="O537" s="408">
        <v>99.457200548828709</v>
      </c>
      <c r="P537" s="1199">
        <v>11</v>
      </c>
    </row>
    <row r="538" spans="13:16">
      <c r="M538" s="1198">
        <v>34.200000000000003</v>
      </c>
      <c r="N538" s="1200">
        <v>2012</v>
      </c>
      <c r="O538" s="408">
        <v>85.806236355224996</v>
      </c>
      <c r="P538" s="1199">
        <v>11</v>
      </c>
    </row>
    <row r="539" spans="13:16">
      <c r="M539" s="1198">
        <v>9</v>
      </c>
      <c r="N539" s="1200">
        <v>2012</v>
      </c>
      <c r="O539" s="408">
        <v>179.07911009591604</v>
      </c>
      <c r="P539" s="1199">
        <v>11</v>
      </c>
    </row>
    <row r="540" spans="13:16">
      <c r="M540" s="1198">
        <v>19.2</v>
      </c>
      <c r="N540" s="1200">
        <v>2012</v>
      </c>
      <c r="O540" s="408">
        <v>94.643163703333315</v>
      </c>
      <c r="P540" s="1199">
        <v>11</v>
      </c>
    </row>
    <row r="541" spans="13:16">
      <c r="M541" s="1198">
        <v>28.5</v>
      </c>
      <c r="N541" s="1200">
        <v>2012</v>
      </c>
      <c r="O541" s="408">
        <v>95.909154605079564</v>
      </c>
      <c r="P541" s="1199">
        <v>11</v>
      </c>
    </row>
    <row r="542" spans="13:16">
      <c r="M542" s="1198">
        <v>15</v>
      </c>
      <c r="N542" s="1200">
        <v>2012</v>
      </c>
      <c r="O542" s="408">
        <v>172.32817341290558</v>
      </c>
      <c r="P542" s="1199">
        <v>11</v>
      </c>
    </row>
    <row r="543" spans="13:16">
      <c r="M543" s="1198">
        <v>10</v>
      </c>
      <c r="N543" s="1200">
        <v>2012</v>
      </c>
      <c r="O543" s="408">
        <v>107.99130758787001</v>
      </c>
      <c r="P543" s="1199">
        <v>11</v>
      </c>
    </row>
    <row r="544" spans="13:16">
      <c r="M544" s="1198">
        <v>6</v>
      </c>
      <c r="N544" s="1200">
        <v>2012</v>
      </c>
      <c r="O544" s="408">
        <v>175.50939116475718</v>
      </c>
      <c r="P544" s="1199">
        <v>11</v>
      </c>
    </row>
    <row r="545" spans="13:16">
      <c r="M545" s="1198">
        <v>44.65</v>
      </c>
      <c r="N545" s="1200">
        <v>2013</v>
      </c>
      <c r="O545" s="408">
        <v>54.989208744264175</v>
      </c>
      <c r="P545" s="1199">
        <v>12</v>
      </c>
    </row>
    <row r="546" spans="13:16">
      <c r="M546" s="1198">
        <v>249.75</v>
      </c>
      <c r="N546" s="1200">
        <v>2013</v>
      </c>
      <c r="O546" s="408">
        <v>45.862442769538887</v>
      </c>
      <c r="P546" s="1199">
        <v>12</v>
      </c>
    </row>
    <row r="547" spans="13:16">
      <c r="M547" s="1198">
        <v>8</v>
      </c>
      <c r="N547" s="1200">
        <v>2013</v>
      </c>
      <c r="O547" s="408">
        <v>94.866817144241764</v>
      </c>
      <c r="P547" s="1199">
        <v>12</v>
      </c>
    </row>
    <row r="548" spans="13:16">
      <c r="M548" s="1198">
        <v>100.3</v>
      </c>
      <c r="N548" s="1200">
        <v>2013</v>
      </c>
      <c r="O548" s="408">
        <v>63.756382964787726</v>
      </c>
      <c r="P548" s="1199">
        <v>12</v>
      </c>
    </row>
    <row r="549" spans="13:16">
      <c r="M549" s="1198">
        <v>74.8</v>
      </c>
      <c r="N549" s="1200">
        <v>2013</v>
      </c>
      <c r="O549" s="408">
        <v>47.754901758247065</v>
      </c>
      <c r="P549" s="1199">
        <v>12</v>
      </c>
    </row>
    <row r="550" spans="13:16">
      <c r="M550" s="1198">
        <v>74.8</v>
      </c>
      <c r="N550" s="1200">
        <v>2013</v>
      </c>
      <c r="O550" s="408">
        <v>58.980607942070101</v>
      </c>
      <c r="P550" s="1199">
        <v>12</v>
      </c>
    </row>
    <row r="551" spans="13:16">
      <c r="M551" s="1198">
        <v>23.8</v>
      </c>
      <c r="N551" s="1200">
        <v>2013</v>
      </c>
      <c r="O551" s="408">
        <v>52.097299505227468</v>
      </c>
      <c r="P551" s="1199">
        <v>12</v>
      </c>
    </row>
    <row r="552" spans="13:16">
      <c r="M552" s="1198">
        <v>42.660000000000004</v>
      </c>
      <c r="N552" s="1200">
        <v>2013</v>
      </c>
      <c r="O552" s="408">
        <v>103.78321185816723</v>
      </c>
      <c r="P552" s="1199">
        <v>12</v>
      </c>
    </row>
    <row r="553" spans="13:16">
      <c r="M553" s="1198">
        <v>136.80000000000001</v>
      </c>
      <c r="N553" s="1200">
        <v>2013</v>
      </c>
      <c r="O553" s="408">
        <v>90.146099724267572</v>
      </c>
      <c r="P553" s="1199">
        <v>12</v>
      </c>
    </row>
    <row r="554" spans="13:16">
      <c r="M554" s="1198">
        <v>89.65</v>
      </c>
      <c r="N554" s="1200">
        <v>2013</v>
      </c>
      <c r="O554" s="408">
        <v>99.181828739799982</v>
      </c>
      <c r="P554" s="1199">
        <v>12</v>
      </c>
    </row>
    <row r="555" spans="13:16">
      <c r="M555" s="1198">
        <v>288.60000000000002</v>
      </c>
      <c r="N555" s="1200">
        <v>2014</v>
      </c>
      <c r="O555" s="408">
        <v>41.797179402132663</v>
      </c>
      <c r="P555" s="1199">
        <v>13</v>
      </c>
    </row>
    <row r="556" spans="13:16">
      <c r="M556" s="1198">
        <v>218.3</v>
      </c>
      <c r="N556" s="1200">
        <v>2014</v>
      </c>
      <c r="O556" s="408">
        <v>53.797765530515306</v>
      </c>
      <c r="P556" s="1199">
        <v>13</v>
      </c>
    </row>
    <row r="557" spans="13:16">
      <c r="M557" s="1198">
        <v>19.8</v>
      </c>
      <c r="N557" s="1200">
        <v>2014</v>
      </c>
      <c r="O557" s="408">
        <v>46.405057578628231</v>
      </c>
      <c r="P557" s="1199">
        <v>13</v>
      </c>
    </row>
    <row r="558" spans="13:16">
      <c r="M558" s="1198">
        <v>211.22</v>
      </c>
      <c r="N558" s="1200">
        <v>2014</v>
      </c>
      <c r="O558" s="408">
        <v>48.255904787574949</v>
      </c>
      <c r="P558" s="1199">
        <v>13</v>
      </c>
    </row>
    <row r="559" spans="13:16">
      <c r="M559" s="1198">
        <v>48</v>
      </c>
      <c r="N559" s="1200">
        <v>2014</v>
      </c>
      <c r="O559" s="408">
        <v>53.534228846381865</v>
      </c>
      <c r="P559" s="1199">
        <v>13</v>
      </c>
    </row>
    <row r="560" spans="13:16">
      <c r="M560" s="1198">
        <v>251.02200000000002</v>
      </c>
      <c r="N560" s="1200">
        <v>2014</v>
      </c>
      <c r="O560" s="408">
        <v>53.513722704211069</v>
      </c>
      <c r="P560" s="1199">
        <v>13</v>
      </c>
    </row>
    <row r="561" spans="13:16">
      <c r="M561" s="1198">
        <v>199.9</v>
      </c>
      <c r="N561" s="1200">
        <v>2014</v>
      </c>
      <c r="O561" s="408">
        <v>46.647860364735877</v>
      </c>
      <c r="P561" s="1199">
        <v>13</v>
      </c>
    </row>
    <row r="562" spans="13:16">
      <c r="M562" s="1198">
        <v>200.6</v>
      </c>
      <c r="N562" s="1200">
        <v>2014</v>
      </c>
      <c r="O562" s="408">
        <v>43.618029524652535</v>
      </c>
      <c r="P562" s="1199">
        <v>13</v>
      </c>
    </row>
    <row r="563" spans="13:16">
      <c r="M563" s="1198">
        <v>160.94999999999999</v>
      </c>
      <c r="N563" s="1200">
        <v>2014</v>
      </c>
      <c r="O563" s="408">
        <v>52.970007097332967</v>
      </c>
      <c r="P563" s="1199">
        <v>13</v>
      </c>
    </row>
    <row r="564" spans="13:16">
      <c r="M564" s="1198">
        <v>198.9</v>
      </c>
      <c r="N564" s="1200">
        <v>2014</v>
      </c>
      <c r="O564" s="408">
        <v>43.416666963134979</v>
      </c>
      <c r="P564" s="1199">
        <v>13</v>
      </c>
    </row>
    <row r="565" spans="13:16">
      <c r="M565" s="1198">
        <v>60</v>
      </c>
      <c r="N565" s="1200">
        <v>2014</v>
      </c>
      <c r="O565" s="408">
        <v>45.523542923032608</v>
      </c>
      <c r="P565" s="1199">
        <v>13</v>
      </c>
    </row>
    <row r="566" spans="13:16">
      <c r="M566" s="1198">
        <v>68</v>
      </c>
      <c r="N566" s="1200">
        <v>2014</v>
      </c>
      <c r="O566" s="408">
        <v>52.490451698166964</v>
      </c>
      <c r="P566" s="1199">
        <v>13</v>
      </c>
    </row>
    <row r="567" spans="13:16">
      <c r="M567" s="1198">
        <v>14.95</v>
      </c>
      <c r="N567" s="1200">
        <v>2014</v>
      </c>
      <c r="O567" s="408">
        <v>43.819825047047722</v>
      </c>
      <c r="P567" s="1199">
        <v>13</v>
      </c>
    </row>
    <row r="568" spans="13:16">
      <c r="M568" s="1198">
        <v>249.9</v>
      </c>
      <c r="N568" s="1200">
        <v>2014</v>
      </c>
      <c r="O568" s="408">
        <v>40.406569368992741</v>
      </c>
      <c r="P568" s="1199">
        <v>13</v>
      </c>
    </row>
    <row r="569" spans="13:16">
      <c r="M569" s="1198">
        <v>119.646</v>
      </c>
      <c r="N569" s="1200">
        <v>2014</v>
      </c>
      <c r="O569" s="408">
        <v>65.074894418387103</v>
      </c>
      <c r="P569" s="1199">
        <v>13</v>
      </c>
    </row>
    <row r="570" spans="13:16">
      <c r="M570" s="1198">
        <v>140.76</v>
      </c>
      <c r="N570" s="1200">
        <v>2014</v>
      </c>
      <c r="O570" s="408">
        <v>57.615647174604014</v>
      </c>
      <c r="P570" s="1199">
        <v>13</v>
      </c>
    </row>
    <row r="571" spans="13:16">
      <c r="M571" s="1198">
        <v>204.8</v>
      </c>
      <c r="N571" s="1200">
        <v>2014</v>
      </c>
      <c r="O571" s="408">
        <v>46.843944191812049</v>
      </c>
      <c r="P571" s="1199">
        <v>13</v>
      </c>
    </row>
    <row r="572" spans="13:16">
      <c r="M572" s="1198">
        <v>150</v>
      </c>
      <c r="N572" s="1200">
        <v>2014</v>
      </c>
      <c r="O572" s="408">
        <v>46.890159715287389</v>
      </c>
      <c r="P572" s="1199">
        <v>13</v>
      </c>
    </row>
    <row r="573" spans="13:16">
      <c r="M573" s="1198">
        <v>148.6</v>
      </c>
      <c r="N573" s="1200">
        <v>2014</v>
      </c>
      <c r="O573" s="408">
        <v>45.952395162417986</v>
      </c>
      <c r="P573" s="1199">
        <v>13</v>
      </c>
    </row>
    <row r="574" spans="13:16">
      <c r="M574" s="1198">
        <v>181.7</v>
      </c>
      <c r="N574" s="1200">
        <v>2014</v>
      </c>
      <c r="O574" s="408">
        <v>49.004505439546151</v>
      </c>
      <c r="P574" s="1199">
        <v>13</v>
      </c>
    </row>
    <row r="575" spans="13:16">
      <c r="M575" s="1198">
        <v>50.4</v>
      </c>
      <c r="N575" s="1200">
        <v>2014</v>
      </c>
      <c r="O575" s="408">
        <v>67.211195827766957</v>
      </c>
      <c r="P575" s="1199">
        <v>13</v>
      </c>
    </row>
    <row r="576" spans="13:16">
      <c r="M576" s="1198">
        <v>211.22</v>
      </c>
      <c r="N576" s="1200">
        <v>2014</v>
      </c>
      <c r="O576" s="408">
        <v>45.942006110001174</v>
      </c>
      <c r="P576" s="1199">
        <v>13</v>
      </c>
    </row>
    <row r="577" spans="13:16">
      <c r="M577" s="1198">
        <v>200</v>
      </c>
      <c r="N577" s="1200">
        <v>2014</v>
      </c>
      <c r="O577" s="408">
        <v>61.017389955591447</v>
      </c>
      <c r="P577" s="1199">
        <v>13</v>
      </c>
    </row>
    <row r="578" spans="13:16">
      <c r="M578" s="1198">
        <v>74.800000000000097</v>
      </c>
      <c r="N578" s="1200">
        <v>2014</v>
      </c>
      <c r="O578" s="408">
        <v>60.001353549803603</v>
      </c>
      <c r="P578" s="1199">
        <v>13</v>
      </c>
    </row>
    <row r="579" spans="13:16">
      <c r="M579" s="1198">
        <v>10</v>
      </c>
      <c r="N579" s="1200">
        <v>2014</v>
      </c>
      <c r="O579" s="408">
        <v>61.196307868871081</v>
      </c>
      <c r="P579" s="1199">
        <v>13</v>
      </c>
    </row>
    <row r="580" spans="13:16">
      <c r="M580" s="1198">
        <v>100.3</v>
      </c>
      <c r="N580" s="1200">
        <v>2014</v>
      </c>
      <c r="O580" s="408">
        <v>52.58296165339533</v>
      </c>
      <c r="P580" s="1199">
        <v>13</v>
      </c>
    </row>
    <row r="581" spans="13:16">
      <c r="M581" s="1198">
        <v>198.9</v>
      </c>
      <c r="N581" s="1200">
        <v>2014</v>
      </c>
      <c r="O581" s="408">
        <v>51.717916498353816</v>
      </c>
      <c r="P581" s="1199">
        <v>13</v>
      </c>
    </row>
    <row r="582" spans="13:16">
      <c r="M582" s="1198">
        <v>266.8</v>
      </c>
      <c r="N582" s="1200">
        <v>2014</v>
      </c>
      <c r="O582" s="408">
        <v>61.957886603303088</v>
      </c>
      <c r="P582" s="1199">
        <v>13</v>
      </c>
    </row>
    <row r="583" spans="13:16">
      <c r="M583" s="1198">
        <v>75</v>
      </c>
      <c r="N583" s="1200">
        <v>2014</v>
      </c>
      <c r="O583" s="408">
        <v>48.036082743659982</v>
      </c>
      <c r="P583" s="1199">
        <v>13</v>
      </c>
    </row>
    <row r="584" spans="13:16">
      <c r="M584" s="1198">
        <v>200.6</v>
      </c>
      <c r="N584" s="1200">
        <v>2014</v>
      </c>
      <c r="O584" s="408">
        <v>52.897554166057532</v>
      </c>
      <c r="P584" s="1199">
        <v>13</v>
      </c>
    </row>
    <row r="585" spans="13:16">
      <c r="M585" s="1198">
        <v>19.5</v>
      </c>
      <c r="N585" s="1200">
        <v>2014</v>
      </c>
      <c r="O585" s="408">
        <v>57.028829868354194</v>
      </c>
      <c r="P585" s="1199">
        <v>13</v>
      </c>
    </row>
    <row r="586" spans="13:16">
      <c r="M586" s="1198">
        <v>20</v>
      </c>
      <c r="N586" s="1200">
        <v>2014</v>
      </c>
      <c r="O586" s="408">
        <v>61.302848881826257</v>
      </c>
      <c r="P586" s="1199">
        <v>13</v>
      </c>
    </row>
    <row r="587" spans="13:16">
      <c r="M587" s="1198">
        <v>99</v>
      </c>
      <c r="N587" s="1200">
        <v>2014</v>
      </c>
      <c r="O587" s="408">
        <v>75.898756754090826</v>
      </c>
      <c r="P587" s="1199">
        <v>13</v>
      </c>
    </row>
    <row r="588" spans="13:16">
      <c r="M588" s="1198">
        <v>93.960000000000008</v>
      </c>
      <c r="N588" s="1200">
        <v>2014</v>
      </c>
      <c r="O588" s="408">
        <v>67.131696073096194</v>
      </c>
      <c r="P588" s="1199">
        <v>13</v>
      </c>
    </row>
    <row r="589" spans="13:16">
      <c r="M589" s="1198">
        <v>110.98</v>
      </c>
      <c r="N589" s="1200">
        <v>2014</v>
      </c>
      <c r="O589" s="408">
        <v>72.22691340177839</v>
      </c>
      <c r="P589" s="1199">
        <v>13</v>
      </c>
    </row>
    <row r="590" spans="13:16">
      <c r="M590" s="1198">
        <v>40</v>
      </c>
      <c r="N590" s="1200">
        <v>2014</v>
      </c>
      <c r="O590" s="408">
        <v>71.697506919917927</v>
      </c>
      <c r="P590" s="1199">
        <v>13</v>
      </c>
    </row>
    <row r="591" spans="13:16">
      <c r="M591" s="1198">
        <v>9.7200000000000006</v>
      </c>
      <c r="N591" s="1200">
        <v>2014</v>
      </c>
      <c r="O591" s="408">
        <v>58.54158057278908</v>
      </c>
      <c r="P591" s="1199">
        <v>13</v>
      </c>
    </row>
    <row r="592" spans="13:16">
      <c r="M592" s="1198">
        <v>34.200000000000003</v>
      </c>
      <c r="N592" s="1200">
        <v>2014</v>
      </c>
      <c r="O592" s="408">
        <v>83.578739746441514</v>
      </c>
      <c r="P592" s="1199">
        <v>13</v>
      </c>
    </row>
    <row r="593" spans="13:16">
      <c r="M593" s="1198">
        <v>112</v>
      </c>
      <c r="N593" s="1200">
        <v>2014</v>
      </c>
      <c r="O593" s="408">
        <v>93.56100449704789</v>
      </c>
      <c r="P593" s="1199">
        <v>13</v>
      </c>
    </row>
    <row r="594" spans="13:16">
      <c r="M594" s="1198">
        <v>16.2</v>
      </c>
      <c r="N594" s="1200">
        <v>2014</v>
      </c>
      <c r="O594" s="408">
        <v>81.675107612071272</v>
      </c>
      <c r="P594" s="1199">
        <v>13</v>
      </c>
    </row>
    <row r="595" spans="13:16">
      <c r="M595" s="1198">
        <v>11.5</v>
      </c>
      <c r="N595" s="1200">
        <v>2014</v>
      </c>
      <c r="O595" s="408">
        <v>78.322669964507796</v>
      </c>
      <c r="P595" s="1199">
        <v>13</v>
      </c>
    </row>
    <row r="596" spans="13:16">
      <c r="M596" s="1198">
        <v>150</v>
      </c>
      <c r="N596" s="1200">
        <v>2015</v>
      </c>
      <c r="O596" s="408">
        <v>64.080949405834858</v>
      </c>
      <c r="P596" s="1199">
        <v>14</v>
      </c>
    </row>
    <row r="597" spans="13:16">
      <c r="M597" s="1198">
        <v>299.7</v>
      </c>
      <c r="N597" s="1200">
        <v>2015</v>
      </c>
      <c r="O597" s="408">
        <v>39.319377020453189</v>
      </c>
      <c r="P597" s="1199">
        <v>14</v>
      </c>
    </row>
    <row r="598" spans="13:16">
      <c r="M598" s="1198">
        <v>299.7</v>
      </c>
      <c r="N598" s="1200">
        <v>2015</v>
      </c>
      <c r="O598" s="408">
        <v>44.222121295693043</v>
      </c>
      <c r="P598" s="1199">
        <v>14</v>
      </c>
    </row>
    <row r="599" spans="13:16">
      <c r="M599" s="1198">
        <v>79.55</v>
      </c>
      <c r="N599" s="1200">
        <v>2015</v>
      </c>
      <c r="O599" s="408">
        <v>39.40286153968011</v>
      </c>
      <c r="P599" s="1199">
        <v>14</v>
      </c>
    </row>
    <row r="600" spans="13:16">
      <c r="M600" s="1198">
        <v>200</v>
      </c>
      <c r="N600" s="1200">
        <v>2015</v>
      </c>
      <c r="O600" s="408">
        <v>38.166529022763655</v>
      </c>
      <c r="P600" s="1199">
        <v>14</v>
      </c>
    </row>
    <row r="601" spans="13:16">
      <c r="M601" s="1198">
        <v>194</v>
      </c>
      <c r="N601" s="1200">
        <v>2015</v>
      </c>
      <c r="O601" s="408">
        <v>36.913369458745436</v>
      </c>
      <c r="P601" s="1199">
        <v>14</v>
      </c>
    </row>
    <row r="602" spans="13:16">
      <c r="M602" s="1198">
        <v>18</v>
      </c>
      <c r="N602" s="1200">
        <v>2015</v>
      </c>
      <c r="O602" s="408">
        <v>36.248651240445923</v>
      </c>
      <c r="P602" s="1199">
        <v>14</v>
      </c>
    </row>
    <row r="603" spans="13:16">
      <c r="M603" s="1198">
        <v>200.1</v>
      </c>
      <c r="N603" s="1200">
        <v>2015</v>
      </c>
      <c r="O603" s="408">
        <v>46.483002648454338</v>
      </c>
      <c r="P603" s="1199">
        <v>14</v>
      </c>
    </row>
    <row r="604" spans="13:16">
      <c r="M604" s="1198">
        <v>250</v>
      </c>
      <c r="N604" s="1200">
        <v>2015</v>
      </c>
      <c r="O604" s="408">
        <v>36.068523528737416</v>
      </c>
      <c r="P604" s="1199">
        <v>14</v>
      </c>
    </row>
    <row r="605" spans="13:16">
      <c r="M605" s="1198">
        <v>150</v>
      </c>
      <c r="N605" s="1200">
        <v>2015</v>
      </c>
      <c r="O605" s="408">
        <v>46.940383485194531</v>
      </c>
      <c r="P605" s="1199">
        <v>14</v>
      </c>
    </row>
    <row r="606" spans="13:16">
      <c r="M606" s="1198">
        <v>198.7</v>
      </c>
      <c r="N606" s="1200">
        <v>2015</v>
      </c>
      <c r="O606" s="408">
        <v>37.212889788199504</v>
      </c>
      <c r="P606" s="1199">
        <v>14</v>
      </c>
    </row>
    <row r="607" spans="13:16">
      <c r="M607" s="1198">
        <v>165</v>
      </c>
      <c r="N607" s="1200">
        <v>2015</v>
      </c>
      <c r="O607" s="408">
        <v>54.830099117115168</v>
      </c>
      <c r="P607" s="1199">
        <v>14</v>
      </c>
    </row>
    <row r="608" spans="13:16">
      <c r="M608" s="1198">
        <v>73.5</v>
      </c>
      <c r="N608" s="1200">
        <v>2015</v>
      </c>
      <c r="O608" s="408">
        <v>38.157183713786402</v>
      </c>
      <c r="P608" s="1199">
        <v>14</v>
      </c>
    </row>
    <row r="609" spans="13:16">
      <c r="M609" s="1198">
        <v>200</v>
      </c>
      <c r="N609" s="1200">
        <v>2015</v>
      </c>
      <c r="O609" s="408">
        <v>40.211060613518242</v>
      </c>
      <c r="P609" s="1199">
        <v>14</v>
      </c>
    </row>
    <row r="610" spans="13:16">
      <c r="M610" s="1198">
        <v>207</v>
      </c>
      <c r="N610" s="1200">
        <v>2015</v>
      </c>
      <c r="O610" s="408">
        <v>46.406372654921668</v>
      </c>
      <c r="P610" s="1199">
        <v>14</v>
      </c>
    </row>
    <row r="611" spans="13:16">
      <c r="M611" s="1198">
        <v>150</v>
      </c>
      <c r="N611" s="1200">
        <v>2015</v>
      </c>
      <c r="O611" s="408">
        <v>49.994201150661986</v>
      </c>
      <c r="P611" s="1199">
        <v>14</v>
      </c>
    </row>
    <row r="612" spans="13:16">
      <c r="M612" s="1198">
        <v>200</v>
      </c>
      <c r="N612" s="1200">
        <v>2015</v>
      </c>
      <c r="O612" s="408">
        <v>44.793301256552546</v>
      </c>
      <c r="P612" s="1199">
        <v>14</v>
      </c>
    </row>
    <row r="613" spans="13:16">
      <c r="M613" s="1198">
        <v>180</v>
      </c>
      <c r="N613" s="1200">
        <v>2015</v>
      </c>
      <c r="O613" s="408">
        <v>45.235714893896954</v>
      </c>
      <c r="P613" s="1199">
        <v>14</v>
      </c>
    </row>
    <row r="614" spans="13:16">
      <c r="M614" s="1198">
        <v>150</v>
      </c>
      <c r="N614" s="1200">
        <v>2015</v>
      </c>
      <c r="O614" s="408">
        <v>40.141796386429114</v>
      </c>
      <c r="P614" s="1199">
        <v>14</v>
      </c>
    </row>
    <row r="615" spans="13:16">
      <c r="M615" s="1198">
        <v>200</v>
      </c>
      <c r="N615" s="1200">
        <v>2015</v>
      </c>
      <c r="O615" s="408">
        <v>37.199871836103284</v>
      </c>
      <c r="P615" s="1199">
        <v>14</v>
      </c>
    </row>
    <row r="616" spans="13:16">
      <c r="M616" s="1198">
        <v>202</v>
      </c>
      <c r="N616" s="1200">
        <v>2015</v>
      </c>
      <c r="O616" s="408">
        <v>56.337926844795049</v>
      </c>
      <c r="P616" s="1199">
        <v>14</v>
      </c>
    </row>
    <row r="617" spans="13:16">
      <c r="M617" s="1198">
        <v>164.68</v>
      </c>
      <c r="N617" s="1200">
        <v>2015</v>
      </c>
      <c r="O617" s="408">
        <v>46.016430726746712</v>
      </c>
      <c r="P617" s="1199">
        <v>14</v>
      </c>
    </row>
    <row r="618" spans="13:16">
      <c r="M618" s="1198">
        <v>249.2</v>
      </c>
      <c r="N618" s="1200">
        <v>2015</v>
      </c>
      <c r="O618" s="408">
        <v>50.010344800867827</v>
      </c>
      <c r="P618" s="1199">
        <v>14</v>
      </c>
    </row>
    <row r="619" spans="13:16">
      <c r="M619" s="1198">
        <v>98</v>
      </c>
      <c r="N619" s="1200">
        <v>2015</v>
      </c>
      <c r="O619" s="408">
        <v>50.371326281709393</v>
      </c>
      <c r="P619" s="1199">
        <v>14</v>
      </c>
    </row>
    <row r="620" spans="13:16">
      <c r="M620" s="1198">
        <v>299</v>
      </c>
      <c r="N620" s="1200">
        <v>2015</v>
      </c>
      <c r="O620" s="408">
        <v>51.1791140228854</v>
      </c>
      <c r="P620" s="1199">
        <v>14</v>
      </c>
    </row>
    <row r="621" spans="13:16">
      <c r="M621" s="1198">
        <v>149.6</v>
      </c>
      <c r="N621" s="1200">
        <v>2015</v>
      </c>
      <c r="O621" s="408">
        <v>39.052783271879107</v>
      </c>
      <c r="P621" s="1199">
        <v>14</v>
      </c>
    </row>
    <row r="622" spans="13:16">
      <c r="M622" s="1198">
        <v>249.7</v>
      </c>
      <c r="N622" s="1200">
        <v>2015</v>
      </c>
      <c r="O622" s="408">
        <v>44.690412321583395</v>
      </c>
      <c r="P622" s="1199">
        <v>14</v>
      </c>
    </row>
    <row r="623" spans="13:16">
      <c r="M623" s="1198">
        <v>19.8</v>
      </c>
      <c r="N623" s="1200">
        <v>2015</v>
      </c>
      <c r="O623" s="408">
        <v>75.984901454418505</v>
      </c>
      <c r="P623" s="1199">
        <v>14</v>
      </c>
    </row>
    <row r="624" spans="13:16">
      <c r="M624" s="1198">
        <v>200</v>
      </c>
      <c r="N624" s="1200">
        <v>2015</v>
      </c>
      <c r="O624" s="408">
        <v>57.531285304014936</v>
      </c>
      <c r="P624" s="1199">
        <v>14</v>
      </c>
    </row>
    <row r="625" spans="13:16">
      <c r="M625" s="1198">
        <v>110</v>
      </c>
      <c r="N625" s="1200">
        <v>2015</v>
      </c>
      <c r="O625" s="408">
        <v>43.482976802950411</v>
      </c>
      <c r="P625" s="1199">
        <v>14</v>
      </c>
    </row>
    <row r="626" spans="13:16">
      <c r="M626" s="1198">
        <v>110</v>
      </c>
      <c r="N626" s="1200">
        <v>2015</v>
      </c>
      <c r="O626" s="408">
        <v>51.435039723502413</v>
      </c>
      <c r="P626" s="1199">
        <v>14</v>
      </c>
    </row>
    <row r="627" spans="13:16">
      <c r="M627" s="1198">
        <v>495.01</v>
      </c>
      <c r="N627" s="1200">
        <v>2015</v>
      </c>
      <c r="O627" s="408">
        <v>55.482958640962032</v>
      </c>
      <c r="P627" s="1199">
        <v>14</v>
      </c>
    </row>
    <row r="628" spans="13:16">
      <c r="M628" s="1198">
        <v>7.04</v>
      </c>
      <c r="N628" s="1200">
        <v>2015</v>
      </c>
      <c r="O628" s="408">
        <v>55.482958640962032</v>
      </c>
      <c r="P628" s="1199">
        <v>14</v>
      </c>
    </row>
    <row r="629" spans="13:16">
      <c r="M629" s="1198">
        <v>211.22</v>
      </c>
      <c r="N629" s="1200">
        <v>2015</v>
      </c>
      <c r="O629" s="408">
        <v>50.38674655808083</v>
      </c>
      <c r="P629" s="1199">
        <v>14</v>
      </c>
    </row>
    <row r="630" spans="13:16">
      <c r="M630" s="1198">
        <v>204.09</v>
      </c>
      <c r="N630" s="1200">
        <v>2015</v>
      </c>
      <c r="O630" s="408">
        <v>51.422006436209692</v>
      </c>
      <c r="P630" s="1199">
        <v>14</v>
      </c>
    </row>
    <row r="631" spans="13:16">
      <c r="M631" s="1198">
        <v>150.36000000000001</v>
      </c>
      <c r="N631" s="1200">
        <v>2015</v>
      </c>
      <c r="O631" s="408">
        <v>46.404037784054005</v>
      </c>
      <c r="P631" s="1199">
        <v>14</v>
      </c>
    </row>
    <row r="632" spans="13:16">
      <c r="M632" s="1198">
        <v>48.3</v>
      </c>
      <c r="N632" s="1200">
        <v>2015</v>
      </c>
      <c r="O632" s="408">
        <v>41.417619419625375</v>
      </c>
      <c r="P632" s="1199">
        <v>14</v>
      </c>
    </row>
    <row r="633" spans="13:16">
      <c r="M633" s="1198">
        <v>100</v>
      </c>
      <c r="N633" s="1200">
        <v>2015</v>
      </c>
      <c r="O633" s="408">
        <v>43.19089206767503</v>
      </c>
      <c r="P633" s="1199">
        <v>14</v>
      </c>
    </row>
    <row r="634" spans="13:16">
      <c r="M634" s="1198">
        <v>200</v>
      </c>
      <c r="N634" s="1200">
        <v>2015</v>
      </c>
      <c r="O634" s="408">
        <v>45.477519530948989</v>
      </c>
      <c r="P634" s="1199">
        <v>14</v>
      </c>
    </row>
    <row r="635" spans="13:16">
      <c r="M635" s="1198">
        <v>74</v>
      </c>
      <c r="N635" s="1200">
        <v>2015</v>
      </c>
      <c r="O635" s="408">
        <v>41.295342894254766</v>
      </c>
      <c r="P635" s="1199">
        <v>14</v>
      </c>
    </row>
    <row r="636" spans="13:16">
      <c r="M636" s="1198">
        <v>98.1</v>
      </c>
      <c r="N636" s="1200">
        <v>2015</v>
      </c>
      <c r="O636" s="408">
        <v>43.423002145841863</v>
      </c>
      <c r="P636" s="1199">
        <v>14</v>
      </c>
    </row>
    <row r="637" spans="13:16">
      <c r="M637" s="1198">
        <v>78</v>
      </c>
      <c r="N637" s="1200">
        <v>2015</v>
      </c>
      <c r="O637" s="408">
        <v>45.342418941032228</v>
      </c>
      <c r="P637" s="1199">
        <v>14</v>
      </c>
    </row>
    <row r="638" spans="13:16">
      <c r="M638" s="1198">
        <v>95</v>
      </c>
      <c r="N638" s="1200">
        <v>2015</v>
      </c>
      <c r="O638" s="408">
        <v>45.621535348448099</v>
      </c>
      <c r="P638" s="1199">
        <v>14</v>
      </c>
    </row>
    <row r="639" spans="13:16">
      <c r="M639" s="1198">
        <v>150</v>
      </c>
      <c r="N639" s="1200">
        <v>2015</v>
      </c>
      <c r="O639" s="408">
        <v>41.555376174835381</v>
      </c>
      <c r="P639" s="1199">
        <v>14</v>
      </c>
    </row>
    <row r="640" spans="13:16">
      <c r="M640" s="1198">
        <v>175.1</v>
      </c>
      <c r="N640" s="1200">
        <v>2015</v>
      </c>
      <c r="O640" s="408">
        <v>54.910602025314162</v>
      </c>
      <c r="P640" s="1199">
        <v>14</v>
      </c>
    </row>
    <row r="641" spans="13:16">
      <c r="M641" s="1198">
        <v>147.6</v>
      </c>
      <c r="N641" s="1200">
        <v>2015</v>
      </c>
      <c r="O641" s="408">
        <v>75.616418723454444</v>
      </c>
      <c r="P641" s="1199">
        <v>14</v>
      </c>
    </row>
    <row r="642" spans="13:16">
      <c r="M642" s="1198">
        <v>85.9</v>
      </c>
      <c r="N642" s="1200">
        <v>2015</v>
      </c>
      <c r="O642" s="408">
        <v>60.868517540328071</v>
      </c>
      <c r="P642" s="1199">
        <v>14</v>
      </c>
    </row>
    <row r="643" spans="13:16">
      <c r="M643" s="1198">
        <v>107.5</v>
      </c>
      <c r="N643" s="1200">
        <v>2015</v>
      </c>
      <c r="O643" s="408">
        <v>51.473134673433364</v>
      </c>
      <c r="P643" s="1199">
        <v>14</v>
      </c>
    </row>
    <row r="644" spans="13:16">
      <c r="M644" s="1198">
        <v>30</v>
      </c>
      <c r="N644" s="1200">
        <v>2015</v>
      </c>
      <c r="O644" s="408">
        <v>65.276311823940574</v>
      </c>
      <c r="P644" s="1199">
        <v>14</v>
      </c>
    </row>
    <row r="645" spans="13:16">
      <c r="M645" s="1198">
        <v>20</v>
      </c>
      <c r="N645" s="1200">
        <v>2015</v>
      </c>
      <c r="O645" s="408">
        <v>51.06491203918651</v>
      </c>
      <c r="P645" s="1199">
        <v>14</v>
      </c>
    </row>
    <row r="646" spans="13:16">
      <c r="M646" s="1198">
        <v>149.5</v>
      </c>
      <c r="N646" s="1200">
        <v>2015</v>
      </c>
      <c r="O646" s="408">
        <v>74.530046979371392</v>
      </c>
      <c r="P646" s="1199">
        <v>14</v>
      </c>
    </row>
    <row r="647" spans="13:16">
      <c r="M647" s="1198">
        <v>99</v>
      </c>
      <c r="N647" s="1200">
        <v>2015</v>
      </c>
      <c r="O647" s="408">
        <v>78.574091223410093</v>
      </c>
      <c r="P647" s="1199">
        <v>14</v>
      </c>
    </row>
    <row r="648" spans="13:16">
      <c r="M648" s="1198">
        <v>14.25</v>
      </c>
      <c r="N648" s="1200">
        <v>2015</v>
      </c>
      <c r="O648" s="408">
        <v>131.93068487271631</v>
      </c>
      <c r="P648" s="1199">
        <v>14</v>
      </c>
    </row>
    <row r="649" spans="13:16">
      <c r="M649" s="1198">
        <v>125.58</v>
      </c>
      <c r="N649" s="1200">
        <v>2016</v>
      </c>
      <c r="O649" s="408">
        <v>49.888747305907167</v>
      </c>
      <c r="P649" s="1199">
        <v>15</v>
      </c>
    </row>
    <row r="650" spans="13:16">
      <c r="M650" s="1198">
        <v>72</v>
      </c>
      <c r="N650" s="1200">
        <v>2016</v>
      </c>
      <c r="O650" s="408">
        <v>47.314894083829017</v>
      </c>
      <c r="P650" s="1199">
        <v>15</v>
      </c>
    </row>
    <row r="651" spans="13:16">
      <c r="M651" s="1198">
        <v>400</v>
      </c>
      <c r="N651" s="1200">
        <v>2016</v>
      </c>
      <c r="O651" s="408">
        <v>39.635899223176999</v>
      </c>
      <c r="P651" s="1199">
        <v>15</v>
      </c>
    </row>
    <row r="652" spans="13:16">
      <c r="M652" s="1198">
        <v>230</v>
      </c>
      <c r="N652" s="1200">
        <v>2016</v>
      </c>
      <c r="O652" s="408">
        <v>36.513263215388228</v>
      </c>
      <c r="P652" s="1199">
        <v>15</v>
      </c>
    </row>
    <row r="653" spans="13:16">
      <c r="M653" s="1198">
        <v>230</v>
      </c>
      <c r="N653" s="1200">
        <v>2016</v>
      </c>
      <c r="O653" s="408">
        <v>39.442640780527675</v>
      </c>
      <c r="P653" s="1199">
        <v>15</v>
      </c>
    </row>
    <row r="654" spans="13:16">
      <c r="M654" s="1198">
        <v>200</v>
      </c>
      <c r="N654" s="1200">
        <v>2016</v>
      </c>
      <c r="O654" s="408">
        <v>41.093501948648331</v>
      </c>
      <c r="P654" s="1199">
        <v>15</v>
      </c>
    </row>
    <row r="655" spans="13:16">
      <c r="M655" s="1198">
        <v>174</v>
      </c>
      <c r="N655" s="1200">
        <v>2016</v>
      </c>
      <c r="O655" s="408">
        <v>42.12603963979906</v>
      </c>
      <c r="P655" s="1199">
        <v>15</v>
      </c>
    </row>
    <row r="656" spans="13:16">
      <c r="M656" s="1198">
        <v>64.8</v>
      </c>
      <c r="N656" s="1200">
        <v>2016</v>
      </c>
      <c r="O656" s="408">
        <v>44.942994382438371</v>
      </c>
      <c r="P656" s="1199">
        <v>15</v>
      </c>
    </row>
    <row r="657" spans="13:16">
      <c r="M657" s="1198">
        <v>200.48</v>
      </c>
      <c r="N657" s="1200">
        <v>2016</v>
      </c>
      <c r="O657" s="408">
        <v>34.148228905329489</v>
      </c>
      <c r="P657" s="1199">
        <v>15</v>
      </c>
    </row>
    <row r="658" spans="13:16">
      <c r="M658" s="1198">
        <v>300.3</v>
      </c>
      <c r="N658" s="1200">
        <v>2016</v>
      </c>
      <c r="O658" s="408">
        <v>40.087662401478006</v>
      </c>
      <c r="P658" s="1199">
        <v>15</v>
      </c>
    </row>
    <row r="659" spans="13:16">
      <c r="M659" s="1198">
        <v>119.93</v>
      </c>
      <c r="N659" s="1200">
        <v>2016</v>
      </c>
      <c r="O659" s="408">
        <v>35.87667577657006</v>
      </c>
      <c r="P659" s="1199">
        <v>15</v>
      </c>
    </row>
    <row r="660" spans="13:16">
      <c r="M660" s="1198">
        <v>200</v>
      </c>
      <c r="N660" s="1200">
        <v>2016</v>
      </c>
      <c r="O660" s="408">
        <v>42.620570847412182</v>
      </c>
      <c r="P660" s="1199">
        <v>15</v>
      </c>
    </row>
    <row r="661" spans="13:16">
      <c r="M661" s="1198">
        <v>154.28399999999999</v>
      </c>
      <c r="N661" s="1200">
        <v>2016</v>
      </c>
      <c r="O661" s="408">
        <v>54.664457445660005</v>
      </c>
      <c r="P661" s="1199">
        <v>15</v>
      </c>
    </row>
    <row r="662" spans="13:16">
      <c r="M662" s="1198">
        <v>250.26300000000001</v>
      </c>
      <c r="N662" s="1200">
        <v>2016</v>
      </c>
      <c r="O662" s="408">
        <v>46.835578448471516</v>
      </c>
      <c r="P662" s="1199">
        <v>15</v>
      </c>
    </row>
    <row r="663" spans="13:16">
      <c r="M663" s="1198">
        <v>93</v>
      </c>
      <c r="N663" s="1200">
        <v>2016</v>
      </c>
      <c r="O663" s="408">
        <v>52.126847315415297</v>
      </c>
      <c r="P663" s="1199">
        <v>15</v>
      </c>
    </row>
    <row r="664" spans="13:16">
      <c r="M664" s="1198">
        <v>80</v>
      </c>
      <c r="N664" s="1200">
        <v>2016</v>
      </c>
      <c r="O664" s="408">
        <v>45.335201836399847</v>
      </c>
      <c r="P664" s="1199">
        <v>15</v>
      </c>
    </row>
    <row r="665" spans="13:16">
      <c r="M665" s="1198">
        <v>230.4</v>
      </c>
      <c r="N665" s="1200">
        <v>2016</v>
      </c>
      <c r="O665" s="408">
        <v>45.768908907313516</v>
      </c>
      <c r="P665" s="1199">
        <v>15</v>
      </c>
    </row>
    <row r="666" spans="13:16">
      <c r="M666" s="1198">
        <v>200</v>
      </c>
      <c r="N666" s="1200">
        <v>2016</v>
      </c>
      <c r="O666" s="408">
        <v>36.200066316731572</v>
      </c>
      <c r="P666" s="1199">
        <v>15</v>
      </c>
    </row>
    <row r="667" spans="13:16">
      <c r="M667" s="1198">
        <v>208.26499999999999</v>
      </c>
      <c r="N667" s="1200">
        <v>2016</v>
      </c>
      <c r="O667" s="408">
        <v>40.68771724636585</v>
      </c>
      <c r="P667" s="1199">
        <v>15</v>
      </c>
    </row>
    <row r="668" spans="13:16">
      <c r="M668" s="1198">
        <v>118</v>
      </c>
      <c r="N668" s="1200">
        <v>2016</v>
      </c>
      <c r="O668" s="408">
        <v>44.414978825517018</v>
      </c>
      <c r="P668" s="1199">
        <v>15</v>
      </c>
    </row>
    <row r="669" spans="13:16">
      <c r="M669" s="1198">
        <v>206.55</v>
      </c>
      <c r="N669" s="1200">
        <v>2016</v>
      </c>
      <c r="O669" s="408">
        <v>35.99137952210058</v>
      </c>
      <c r="P669" s="1199">
        <v>15</v>
      </c>
    </row>
    <row r="670" spans="13:16">
      <c r="M670" s="1198">
        <v>249</v>
      </c>
      <c r="N670" s="1200">
        <v>2016</v>
      </c>
      <c r="O670" s="408">
        <v>41.906450768401363</v>
      </c>
      <c r="P670" s="1199">
        <v>15</v>
      </c>
    </row>
    <row r="671" spans="13:16">
      <c r="M671" s="1198">
        <v>200</v>
      </c>
      <c r="N671" s="1200">
        <v>2016</v>
      </c>
      <c r="O671" s="408">
        <v>41.485747396374933</v>
      </c>
      <c r="P671" s="1199">
        <v>15</v>
      </c>
    </row>
    <row r="672" spans="13:16">
      <c r="M672" s="1198">
        <v>301.06</v>
      </c>
      <c r="N672" s="1200">
        <v>2016</v>
      </c>
      <c r="O672" s="408">
        <v>45.233499633270171</v>
      </c>
      <c r="P672" s="1199">
        <v>15</v>
      </c>
    </row>
    <row r="673" spans="13:16">
      <c r="M673" s="1198">
        <v>184</v>
      </c>
      <c r="N673" s="1200">
        <v>2016</v>
      </c>
      <c r="O673" s="408">
        <v>50.191983471279691</v>
      </c>
      <c r="P673" s="1199">
        <v>15</v>
      </c>
    </row>
    <row r="674" spans="13:16">
      <c r="M674" s="1198">
        <v>150</v>
      </c>
      <c r="N674" s="1200">
        <v>2016</v>
      </c>
      <c r="O674" s="408">
        <v>54.771656716564706</v>
      </c>
      <c r="P674" s="1199">
        <v>15</v>
      </c>
    </row>
    <row r="675" spans="13:16">
      <c r="M675" s="1198">
        <v>100</v>
      </c>
      <c r="N675" s="1200">
        <v>2016</v>
      </c>
      <c r="O675" s="408">
        <v>54.771656716564706</v>
      </c>
      <c r="P675" s="1199">
        <v>15</v>
      </c>
    </row>
    <row r="676" spans="13:16">
      <c r="M676" s="1198">
        <v>108</v>
      </c>
      <c r="N676" s="1200">
        <v>2016</v>
      </c>
      <c r="O676" s="408">
        <v>43.310942371931198</v>
      </c>
      <c r="P676" s="1199">
        <v>15</v>
      </c>
    </row>
    <row r="677" spans="13:16">
      <c r="M677" s="1198">
        <v>149.72999999999999</v>
      </c>
      <c r="N677" s="1200">
        <v>2016</v>
      </c>
      <c r="O677" s="408">
        <v>35.768200682568356</v>
      </c>
      <c r="P677" s="1199">
        <v>15</v>
      </c>
    </row>
    <row r="678" spans="13:16">
      <c r="M678" s="1198">
        <v>149.03</v>
      </c>
      <c r="N678" s="1200">
        <v>2016</v>
      </c>
      <c r="O678" s="408">
        <v>33.365092744785045</v>
      </c>
      <c r="P678" s="1199">
        <v>15</v>
      </c>
    </row>
    <row r="679" spans="13:16">
      <c r="M679" s="1198">
        <v>35.799999999999997</v>
      </c>
      <c r="N679" s="1200">
        <v>2016</v>
      </c>
      <c r="O679" s="408">
        <v>41.973659335732691</v>
      </c>
      <c r="P679" s="1199">
        <v>15</v>
      </c>
    </row>
    <row r="680" spans="13:16">
      <c r="M680" s="1198">
        <v>151.80000000000001</v>
      </c>
      <c r="N680" s="1200">
        <v>2016</v>
      </c>
      <c r="O680" s="408">
        <v>43.582532610562673</v>
      </c>
      <c r="P680" s="1199">
        <v>15</v>
      </c>
    </row>
    <row r="681" spans="13:16">
      <c r="M681" s="1198">
        <v>60.86</v>
      </c>
      <c r="N681" s="1200">
        <v>2016</v>
      </c>
      <c r="O681" s="408">
        <v>45.611385485071153</v>
      </c>
      <c r="P681" s="1199">
        <v>15</v>
      </c>
    </row>
    <row r="682" spans="13:16">
      <c r="M682" s="1198">
        <v>200.91</v>
      </c>
      <c r="N682" s="1200">
        <v>2016</v>
      </c>
      <c r="O682" s="408">
        <v>46.756334948700569</v>
      </c>
      <c r="P682" s="1199">
        <v>15</v>
      </c>
    </row>
    <row r="683" spans="13:16">
      <c r="M683" s="1198">
        <v>78</v>
      </c>
      <c r="N683" s="1200">
        <v>2016</v>
      </c>
      <c r="O683" s="408">
        <v>46.908699898577552</v>
      </c>
      <c r="P683" s="1199">
        <v>15</v>
      </c>
    </row>
    <row r="684" spans="13:16">
      <c r="M684" s="1198">
        <v>198</v>
      </c>
      <c r="N684" s="1200">
        <v>2016</v>
      </c>
      <c r="O684" s="408">
        <v>38.355593213381923</v>
      </c>
      <c r="P684" s="1199">
        <v>15</v>
      </c>
    </row>
    <row r="685" spans="13:16">
      <c r="M685" s="1198">
        <v>104</v>
      </c>
      <c r="N685" s="1200">
        <v>2016</v>
      </c>
      <c r="O685" s="408">
        <v>32.39830738824039</v>
      </c>
      <c r="P685" s="1199">
        <v>15</v>
      </c>
    </row>
    <row r="686" spans="13:16">
      <c r="M686" s="1198">
        <v>225</v>
      </c>
      <c r="N686" s="1200">
        <v>2016</v>
      </c>
      <c r="O686" s="408">
        <v>34.401273089628667</v>
      </c>
      <c r="P686" s="1199">
        <v>15</v>
      </c>
    </row>
    <row r="687" spans="13:16">
      <c r="M687" s="1198">
        <v>51</v>
      </c>
      <c r="N687" s="1200">
        <v>2016</v>
      </c>
      <c r="O687" s="408">
        <v>83.340062345425068</v>
      </c>
      <c r="P687" s="1199">
        <v>15</v>
      </c>
    </row>
    <row r="688" spans="13:16">
      <c r="M688" s="1198">
        <v>102.5</v>
      </c>
      <c r="N688" s="1200">
        <v>2016</v>
      </c>
      <c r="O688" s="408">
        <v>50.353822765687376</v>
      </c>
      <c r="P688" s="1199">
        <v>15</v>
      </c>
    </row>
    <row r="689" spans="13:16">
      <c r="M689" s="1198">
        <v>42.9</v>
      </c>
      <c r="N689" s="1200">
        <v>2016</v>
      </c>
      <c r="O689" s="408">
        <v>53.659213426001799</v>
      </c>
      <c r="P689" s="1199">
        <v>15</v>
      </c>
    </row>
    <row r="690" spans="13:16">
      <c r="M690" s="1198">
        <v>77.7</v>
      </c>
      <c r="N690" s="1200">
        <v>2016</v>
      </c>
      <c r="O690" s="408">
        <v>65.535262948121925</v>
      </c>
      <c r="P690" s="1199">
        <v>15</v>
      </c>
    </row>
    <row r="691" spans="13:16">
      <c r="M691" s="1198">
        <v>62.1</v>
      </c>
      <c r="N691" s="1200">
        <v>2016</v>
      </c>
      <c r="O691" s="408">
        <v>60.898597884532244</v>
      </c>
      <c r="P691" s="1199">
        <v>15</v>
      </c>
    </row>
    <row r="692" spans="13:16">
      <c r="M692" s="1198">
        <v>39.9</v>
      </c>
      <c r="N692" s="1200">
        <v>2016</v>
      </c>
      <c r="O692" s="408">
        <v>68.69250314785468</v>
      </c>
      <c r="P692" s="1199">
        <v>15</v>
      </c>
    </row>
    <row r="693" spans="13:16">
      <c r="M693" s="1198">
        <v>51</v>
      </c>
      <c r="N693" s="1200">
        <v>2016</v>
      </c>
      <c r="O693" s="408">
        <v>84.295070645960223</v>
      </c>
      <c r="P693" s="1199">
        <v>15</v>
      </c>
    </row>
    <row r="694" spans="13:16">
      <c r="M694" s="1198">
        <v>184.8</v>
      </c>
      <c r="N694" s="1200">
        <v>2016</v>
      </c>
      <c r="O694" s="408">
        <v>86.389321414286812</v>
      </c>
      <c r="P694" s="1199">
        <v>15</v>
      </c>
    </row>
    <row r="695" spans="13:16">
      <c r="M695" s="1198">
        <v>9</v>
      </c>
      <c r="N695" s="1200">
        <v>2016</v>
      </c>
      <c r="O695" s="408">
        <v>75.711564731281626</v>
      </c>
      <c r="P695" s="1199">
        <v>15</v>
      </c>
    </row>
    <row r="696" spans="13:16">
      <c r="M696" s="1198">
        <v>8</v>
      </c>
      <c r="N696" s="1200">
        <v>2016</v>
      </c>
      <c r="O696" s="408">
        <v>164.37239928498275</v>
      </c>
      <c r="P696" s="1199">
        <v>15</v>
      </c>
    </row>
    <row r="697" spans="13:16">
      <c r="M697" s="1198">
        <v>257.25</v>
      </c>
      <c r="N697" s="1200">
        <v>2016</v>
      </c>
      <c r="O697" s="408">
        <v>43.736366440292713</v>
      </c>
      <c r="P697" s="1199">
        <v>15</v>
      </c>
    </row>
    <row r="698" spans="13:16">
      <c r="M698" s="1198">
        <v>9.9</v>
      </c>
      <c r="N698" s="1200">
        <v>2016</v>
      </c>
      <c r="O698" s="408">
        <v>55.024932002463316</v>
      </c>
      <c r="P698" s="1199">
        <v>15</v>
      </c>
    </row>
    <row r="699" spans="13:16">
      <c r="M699" s="1198">
        <v>29.4</v>
      </c>
      <c r="N699" s="1200">
        <v>2016</v>
      </c>
      <c r="O699" s="408">
        <v>48.13655658329332</v>
      </c>
      <c r="P699" s="1199">
        <v>15</v>
      </c>
    </row>
    <row r="700" spans="13:16">
      <c r="M700" s="1198">
        <v>100.8</v>
      </c>
      <c r="N700" s="1200">
        <v>2016</v>
      </c>
      <c r="O700" s="408">
        <v>63.473615504442471</v>
      </c>
      <c r="P700" s="1199">
        <v>15</v>
      </c>
    </row>
    <row r="701" spans="13:16">
      <c r="M701" s="1198">
        <v>31.65</v>
      </c>
      <c r="N701" s="1200">
        <v>2016</v>
      </c>
      <c r="O701" s="408">
        <v>39.240845747193461</v>
      </c>
      <c r="P701" s="1199">
        <v>15</v>
      </c>
    </row>
    <row r="702" spans="13:16">
      <c r="M702" s="1198">
        <v>29.9</v>
      </c>
      <c r="N702" s="1200">
        <v>2016</v>
      </c>
      <c r="O702" s="408">
        <v>48.706815233599499</v>
      </c>
      <c r="P702" s="1199">
        <v>15</v>
      </c>
    </row>
    <row r="703" spans="13:16">
      <c r="M703" s="1198">
        <v>147.19999999999999</v>
      </c>
      <c r="N703" s="1200">
        <v>2016</v>
      </c>
      <c r="O703" s="408">
        <v>45.802462527254434</v>
      </c>
      <c r="P703" s="1199">
        <v>15</v>
      </c>
    </row>
    <row r="704" spans="13:16">
      <c r="M704" s="1198">
        <v>200</v>
      </c>
      <c r="N704" s="1200">
        <v>2016</v>
      </c>
      <c r="O704" s="408">
        <v>51.34106761658304</v>
      </c>
      <c r="P704" s="1199">
        <v>15</v>
      </c>
    </row>
    <row r="705" spans="13:16">
      <c r="M705" s="1198">
        <v>13</v>
      </c>
      <c r="N705" s="1200">
        <v>2016</v>
      </c>
      <c r="O705" s="408">
        <v>41.010730247429876</v>
      </c>
      <c r="P705" s="1199">
        <v>15</v>
      </c>
    </row>
    <row r="706" spans="13:16">
      <c r="M706" s="1198">
        <v>199.8</v>
      </c>
      <c r="N706" s="1200">
        <v>2016</v>
      </c>
      <c r="O706" s="408">
        <v>47.246087394850683</v>
      </c>
      <c r="P706" s="1199">
        <v>15</v>
      </c>
    </row>
    <row r="707" spans="13:16">
      <c r="M707" s="1198">
        <v>228</v>
      </c>
      <c r="N707" s="1200">
        <v>2017</v>
      </c>
      <c r="O707" s="408">
        <v>51.498244495734859</v>
      </c>
      <c r="P707" s="1199">
        <v>16</v>
      </c>
    </row>
    <row r="708" spans="13:16">
      <c r="M708" s="1198">
        <v>151.19999999999999</v>
      </c>
      <c r="N708" s="1200">
        <v>2017</v>
      </c>
      <c r="O708" s="408">
        <v>36.367544892154697</v>
      </c>
      <c r="P708" s="1199">
        <v>16</v>
      </c>
    </row>
    <row r="709" spans="13:16">
      <c r="M709" s="1198">
        <v>250</v>
      </c>
      <c r="N709" s="1200">
        <v>2017</v>
      </c>
      <c r="O709" s="408">
        <v>33.148908131728376</v>
      </c>
      <c r="P709" s="1199">
        <v>16</v>
      </c>
    </row>
    <row r="710" spans="13:16">
      <c r="M710" s="1198">
        <v>200</v>
      </c>
      <c r="N710" s="1200">
        <v>2017</v>
      </c>
      <c r="O710" s="408">
        <v>30.841045772007686</v>
      </c>
      <c r="P710" s="1199">
        <v>16</v>
      </c>
    </row>
    <row r="711" spans="13:16">
      <c r="M711" s="1198">
        <v>253</v>
      </c>
      <c r="N711" s="1200">
        <v>2017</v>
      </c>
      <c r="O711" s="408">
        <v>35.559176787690483</v>
      </c>
      <c r="P711" s="1199">
        <v>16</v>
      </c>
    </row>
    <row r="712" spans="13:16">
      <c r="M712" s="1198">
        <v>98.9</v>
      </c>
      <c r="N712" s="1200">
        <v>2017</v>
      </c>
      <c r="O712" s="408">
        <v>35.173553760601408</v>
      </c>
      <c r="P712" s="1199">
        <v>16</v>
      </c>
    </row>
    <row r="713" spans="13:16">
      <c r="M713" s="1198">
        <v>82.8</v>
      </c>
      <c r="N713" s="1200">
        <v>2017</v>
      </c>
      <c r="O713" s="408">
        <v>35.173553760601408</v>
      </c>
      <c r="P713" s="1199">
        <v>16</v>
      </c>
    </row>
    <row r="714" spans="13:16">
      <c r="M714" s="1198">
        <v>196.65</v>
      </c>
      <c r="N714" s="1200">
        <v>2017</v>
      </c>
      <c r="O714" s="408">
        <v>37.792381472984708</v>
      </c>
      <c r="P714" s="1199">
        <v>16</v>
      </c>
    </row>
    <row r="715" spans="13:16">
      <c r="M715" s="1198">
        <v>299.25</v>
      </c>
      <c r="N715" s="1200">
        <v>2017</v>
      </c>
      <c r="O715" s="408">
        <v>40.670370429096394</v>
      </c>
      <c r="P715" s="1199">
        <v>16</v>
      </c>
    </row>
    <row r="716" spans="13:16">
      <c r="M716" s="1198">
        <v>297.8</v>
      </c>
      <c r="N716" s="1200">
        <v>2017</v>
      </c>
      <c r="O716" s="408">
        <v>36.502604402666684</v>
      </c>
      <c r="P716" s="1199">
        <v>16</v>
      </c>
    </row>
    <row r="717" spans="13:16">
      <c r="M717" s="1198">
        <v>163.19999999999999</v>
      </c>
      <c r="N717" s="1200">
        <v>2017</v>
      </c>
      <c r="O717" s="408">
        <v>49.722233511451911</v>
      </c>
      <c r="P717" s="1199">
        <v>16</v>
      </c>
    </row>
    <row r="718" spans="13:16">
      <c r="M718" s="1198">
        <v>100.05</v>
      </c>
      <c r="N718" s="1200">
        <v>2017</v>
      </c>
      <c r="O718" s="408">
        <v>34.43424754346465</v>
      </c>
      <c r="P718" s="1199">
        <v>16</v>
      </c>
    </row>
    <row r="719" spans="13:16">
      <c r="M719" s="1198">
        <v>280.60000000000002</v>
      </c>
      <c r="N719" s="1200">
        <v>2017</v>
      </c>
      <c r="O719" s="408">
        <v>35.344695106559321</v>
      </c>
      <c r="P719" s="1199">
        <v>16</v>
      </c>
    </row>
    <row r="720" spans="13:16">
      <c r="M720" s="1198">
        <v>89.96</v>
      </c>
      <c r="N720" s="1200">
        <v>2017</v>
      </c>
      <c r="O720" s="408">
        <v>29.331872180055552</v>
      </c>
      <c r="P720" s="1199">
        <v>16</v>
      </c>
    </row>
    <row r="721" spans="13:16">
      <c r="M721" s="1198">
        <v>164</v>
      </c>
      <c r="N721" s="1200">
        <v>2017</v>
      </c>
      <c r="O721" s="408">
        <v>44.868485011712835</v>
      </c>
      <c r="P721" s="1199">
        <v>16</v>
      </c>
    </row>
    <row r="722" spans="13:16">
      <c r="M722" s="1198">
        <v>200</v>
      </c>
      <c r="N722" s="1200">
        <v>2017</v>
      </c>
      <c r="O722" s="408">
        <v>31.181051674265987</v>
      </c>
      <c r="P722" s="1199">
        <v>16</v>
      </c>
    </row>
    <row r="723" spans="13:16">
      <c r="M723" s="1198">
        <v>178.2</v>
      </c>
      <c r="N723" s="1200">
        <v>2017</v>
      </c>
      <c r="O723" s="408">
        <v>35.275674857566926</v>
      </c>
      <c r="P723" s="1199">
        <v>16</v>
      </c>
    </row>
    <row r="724" spans="13:16">
      <c r="M724" s="1198">
        <v>119.7</v>
      </c>
      <c r="N724" s="1200">
        <v>2017</v>
      </c>
      <c r="O724" s="408">
        <v>46.442788061175484</v>
      </c>
      <c r="P724" s="1199">
        <v>16</v>
      </c>
    </row>
    <row r="725" spans="13:16">
      <c r="M725" s="1198">
        <v>154.57499999999999</v>
      </c>
      <c r="N725" s="1200">
        <v>2017</v>
      </c>
      <c r="O725" s="408">
        <v>40.311447703826389</v>
      </c>
      <c r="P725" s="1199">
        <v>16</v>
      </c>
    </row>
    <row r="726" spans="13:16">
      <c r="M726" s="1198">
        <v>50.4</v>
      </c>
      <c r="N726" s="1200">
        <v>2017</v>
      </c>
      <c r="O726" s="408">
        <v>38.411164731061568</v>
      </c>
      <c r="P726" s="1199">
        <v>16</v>
      </c>
    </row>
    <row r="727" spans="13:16">
      <c r="M727" s="1198">
        <v>155.4</v>
      </c>
      <c r="N727" s="1200">
        <v>2017</v>
      </c>
      <c r="O727" s="408">
        <v>37.210182524510543</v>
      </c>
      <c r="P727" s="1199">
        <v>16</v>
      </c>
    </row>
    <row r="728" spans="13:16">
      <c r="M728" s="1198">
        <v>150</v>
      </c>
      <c r="N728" s="1200">
        <v>2017</v>
      </c>
      <c r="O728" s="408">
        <v>35.525103921576161</v>
      </c>
      <c r="P728" s="1199">
        <v>16</v>
      </c>
    </row>
    <row r="729" spans="13:16">
      <c r="M729" s="1198">
        <v>300</v>
      </c>
      <c r="N729" s="1200">
        <v>2017</v>
      </c>
      <c r="O729" s="408">
        <v>40.732155562481523</v>
      </c>
      <c r="P729" s="1199">
        <v>16</v>
      </c>
    </row>
    <row r="730" spans="13:16">
      <c r="M730" s="1198">
        <v>75</v>
      </c>
      <c r="N730" s="1200">
        <v>2017</v>
      </c>
      <c r="O730" s="408">
        <v>33.509777656509243</v>
      </c>
      <c r="P730" s="1199">
        <v>16</v>
      </c>
    </row>
    <row r="731" spans="13:16">
      <c r="M731" s="1198">
        <v>99.25</v>
      </c>
      <c r="N731" s="1200">
        <v>2017</v>
      </c>
      <c r="O731" s="408">
        <v>32.71182520052399</v>
      </c>
      <c r="P731" s="1199">
        <v>16</v>
      </c>
    </row>
    <row r="732" spans="13:16">
      <c r="M732" s="1198">
        <v>249.07499999999999</v>
      </c>
      <c r="N732" s="1200">
        <v>2017</v>
      </c>
      <c r="O732" s="408">
        <v>53.37175245101259</v>
      </c>
      <c r="P732" s="1199">
        <v>16</v>
      </c>
    </row>
    <row r="733" spans="13:16">
      <c r="M733" s="1198">
        <v>305.8</v>
      </c>
      <c r="N733" s="1200">
        <v>2017</v>
      </c>
      <c r="O733" s="408">
        <v>41.984131534465348</v>
      </c>
      <c r="P733" s="1199">
        <v>16</v>
      </c>
    </row>
    <row r="734" spans="13:16">
      <c r="M734" s="1198">
        <v>66</v>
      </c>
      <c r="N734" s="1200">
        <v>2017</v>
      </c>
      <c r="O734" s="408">
        <v>50.52164800553701</v>
      </c>
      <c r="P734" s="1199">
        <v>16</v>
      </c>
    </row>
    <row r="735" spans="13:16">
      <c r="M735" s="1198">
        <v>170</v>
      </c>
      <c r="N735" s="1200">
        <v>2017</v>
      </c>
      <c r="O735" s="408">
        <v>41.784721185932213</v>
      </c>
      <c r="P735" s="1199">
        <v>16</v>
      </c>
    </row>
    <row r="736" spans="13:16">
      <c r="M736" s="1198">
        <v>99.1</v>
      </c>
      <c r="N736" s="1200">
        <v>2017</v>
      </c>
      <c r="O736" s="408">
        <v>36.123307992642026</v>
      </c>
      <c r="P736" s="1199">
        <v>16</v>
      </c>
    </row>
    <row r="737" spans="13:16">
      <c r="M737" s="1198">
        <v>142.6</v>
      </c>
      <c r="N737" s="1200">
        <v>2017</v>
      </c>
      <c r="O737" s="408">
        <v>40.867519753257895</v>
      </c>
      <c r="P737" s="1199">
        <v>16</v>
      </c>
    </row>
    <row r="738" spans="13:16">
      <c r="M738" s="1198">
        <v>100.05</v>
      </c>
      <c r="N738" s="1200">
        <v>2017</v>
      </c>
      <c r="O738" s="408">
        <v>58.941558713704325</v>
      </c>
      <c r="P738" s="1199">
        <v>16</v>
      </c>
    </row>
    <row r="739" spans="13:16">
      <c r="M739" s="1198">
        <v>298.2</v>
      </c>
      <c r="N739" s="1200">
        <v>2017</v>
      </c>
      <c r="O739" s="408">
        <v>43.174563125634357</v>
      </c>
      <c r="P739" s="1199">
        <v>16</v>
      </c>
    </row>
    <row r="740" spans="13:16">
      <c r="M740" s="1198">
        <v>98</v>
      </c>
      <c r="N740" s="1200">
        <v>2017</v>
      </c>
      <c r="O740" s="408">
        <v>40.312845835823524</v>
      </c>
      <c r="P740" s="1199">
        <v>16</v>
      </c>
    </row>
    <row r="741" spans="13:16">
      <c r="M741" s="1198">
        <v>100</v>
      </c>
      <c r="N741" s="1200">
        <v>2017</v>
      </c>
      <c r="O741" s="408">
        <v>48.634091845996828</v>
      </c>
      <c r="P741" s="1199">
        <v>16</v>
      </c>
    </row>
    <row r="742" spans="13:16">
      <c r="M742" s="1198">
        <v>46</v>
      </c>
      <c r="N742" s="1200">
        <v>2017</v>
      </c>
      <c r="O742" s="408">
        <v>45.996045796720914</v>
      </c>
      <c r="P742" s="1199">
        <v>16</v>
      </c>
    </row>
    <row r="743" spans="13:16">
      <c r="M743" s="1198">
        <v>30</v>
      </c>
      <c r="N743" s="1200">
        <v>2017</v>
      </c>
      <c r="O743" s="408">
        <v>49.510759403490241</v>
      </c>
      <c r="P743" s="1199">
        <v>16</v>
      </c>
    </row>
    <row r="744" spans="13:16">
      <c r="M744" s="1198">
        <v>208</v>
      </c>
      <c r="N744" s="1200">
        <v>2017</v>
      </c>
      <c r="O744" s="408">
        <v>65.699371625693132</v>
      </c>
      <c r="P744" s="1199">
        <v>16</v>
      </c>
    </row>
    <row r="745" spans="13:16">
      <c r="M745" s="1198">
        <v>276</v>
      </c>
      <c r="N745" s="1200">
        <v>2017</v>
      </c>
      <c r="O745" s="408">
        <v>39.464877745383717</v>
      </c>
      <c r="P745" s="1199">
        <v>16</v>
      </c>
    </row>
    <row r="746" spans="13:16">
      <c r="M746" s="1198">
        <v>22.8</v>
      </c>
      <c r="N746" s="1200">
        <v>2017</v>
      </c>
      <c r="O746" s="408">
        <v>70.790366681991202</v>
      </c>
      <c r="P746" s="1199">
        <v>16</v>
      </c>
    </row>
    <row r="747" spans="13:16">
      <c r="M747" s="1198">
        <v>149</v>
      </c>
      <c r="N747" s="1200">
        <v>2017</v>
      </c>
      <c r="O747" s="408">
        <v>49.986278567428393</v>
      </c>
      <c r="P747" s="1199">
        <v>16</v>
      </c>
    </row>
    <row r="748" spans="13:16">
      <c r="M748" s="1198">
        <v>10</v>
      </c>
      <c r="N748" s="1200">
        <v>2017</v>
      </c>
      <c r="O748" s="408">
        <v>68.365053968639842</v>
      </c>
      <c r="P748" s="1199">
        <v>16</v>
      </c>
    </row>
    <row r="749" spans="13:16">
      <c r="M749" s="1198">
        <v>10</v>
      </c>
      <c r="N749" s="1200">
        <v>2017</v>
      </c>
      <c r="O749" s="408">
        <v>73.452163111768201</v>
      </c>
      <c r="P749" s="1199">
        <v>16</v>
      </c>
    </row>
    <row r="750" spans="13:16">
      <c r="M750" s="1198">
        <v>10</v>
      </c>
      <c r="N750" s="1200">
        <v>2017</v>
      </c>
      <c r="O750" s="408">
        <v>79.477625723132064</v>
      </c>
      <c r="P750" s="1199">
        <v>16</v>
      </c>
    </row>
    <row r="751" spans="13:16">
      <c r="M751" s="1198">
        <v>6.9</v>
      </c>
      <c r="N751" s="1200">
        <v>2017</v>
      </c>
      <c r="O751" s="408">
        <v>44.374395852515775</v>
      </c>
      <c r="P751" s="1199">
        <v>16</v>
      </c>
    </row>
    <row r="752" spans="13:16">
      <c r="M752" s="1198">
        <v>10</v>
      </c>
      <c r="N752" s="1200">
        <v>2017</v>
      </c>
      <c r="O752" s="408">
        <v>79.877965684211006</v>
      </c>
      <c r="P752" s="1199">
        <v>16</v>
      </c>
    </row>
    <row r="753" spans="13:16">
      <c r="M753" s="1198">
        <v>10</v>
      </c>
      <c r="N753" s="1200">
        <v>2017</v>
      </c>
      <c r="O753" s="408">
        <v>73.411320876714996</v>
      </c>
      <c r="P753" s="1199">
        <v>16</v>
      </c>
    </row>
    <row r="754" spans="13:16">
      <c r="M754" s="1198">
        <v>131.1</v>
      </c>
      <c r="N754" s="1200">
        <v>2018</v>
      </c>
      <c r="O754" s="408">
        <v>63.402829837977251</v>
      </c>
      <c r="P754" s="1199">
        <v>17</v>
      </c>
    </row>
    <row r="755" spans="13:16">
      <c r="M755" s="1198">
        <v>193.5</v>
      </c>
      <c r="N755" s="1200">
        <v>2018</v>
      </c>
      <c r="O755" s="408">
        <v>38.788729997954576</v>
      </c>
      <c r="P755" s="1199">
        <v>17</v>
      </c>
    </row>
    <row r="756" spans="13:16">
      <c r="M756" s="1198">
        <v>400</v>
      </c>
      <c r="N756" s="1200">
        <v>2018</v>
      </c>
      <c r="O756" s="408">
        <v>37.505125736396508</v>
      </c>
      <c r="P756" s="1199">
        <v>17</v>
      </c>
    </row>
    <row r="757" spans="13:16">
      <c r="M757" s="1198">
        <v>200</v>
      </c>
      <c r="N757" s="1200">
        <v>2018</v>
      </c>
      <c r="O757" s="408">
        <v>37.505125736396508</v>
      </c>
      <c r="P757" s="1199">
        <v>17</v>
      </c>
    </row>
    <row r="758" spans="13:16">
      <c r="M758" s="1198">
        <v>250</v>
      </c>
      <c r="N758" s="1200">
        <v>2018</v>
      </c>
      <c r="O758" s="408">
        <v>39.139516735683479</v>
      </c>
      <c r="P758" s="1199">
        <v>17</v>
      </c>
    </row>
    <row r="759" spans="13:16">
      <c r="M759" s="1198">
        <v>200</v>
      </c>
      <c r="N759" s="1200">
        <v>2018</v>
      </c>
      <c r="O759" s="408">
        <v>37.846001705674688</v>
      </c>
      <c r="P759" s="1199">
        <v>17</v>
      </c>
    </row>
    <row r="760" spans="13:16">
      <c r="M760" s="1198">
        <v>199.2</v>
      </c>
      <c r="N760" s="1200">
        <v>2018</v>
      </c>
      <c r="O760" s="408">
        <v>41.598150005715169</v>
      </c>
      <c r="P760" s="1199">
        <v>17</v>
      </c>
    </row>
    <row r="761" spans="13:16">
      <c r="M761" s="1198">
        <v>170</v>
      </c>
      <c r="N761" s="1200">
        <v>2018</v>
      </c>
      <c r="O761" s="408">
        <v>37.10499433648441</v>
      </c>
      <c r="P761" s="1199">
        <v>17</v>
      </c>
    </row>
    <row r="762" spans="13:16">
      <c r="M762" s="1198">
        <v>103.5</v>
      </c>
      <c r="N762" s="1200">
        <v>2018</v>
      </c>
      <c r="O762" s="408">
        <v>31.101619064938951</v>
      </c>
      <c r="P762" s="1199">
        <v>17</v>
      </c>
    </row>
    <row r="763" spans="13:16">
      <c r="M763" s="1198">
        <v>102</v>
      </c>
      <c r="N763" s="1200">
        <v>2018</v>
      </c>
      <c r="O763" s="408">
        <v>40.009421845927001</v>
      </c>
      <c r="P763" s="1199">
        <v>17</v>
      </c>
    </row>
    <row r="764" spans="13:16">
      <c r="M764" s="1198">
        <v>90.825000000000003</v>
      </c>
      <c r="N764" s="1200">
        <v>2018</v>
      </c>
      <c r="O764" s="408">
        <v>39.385542001441394</v>
      </c>
      <c r="P764" s="1199">
        <v>17</v>
      </c>
    </row>
    <row r="765" spans="13:16">
      <c r="M765" s="1198">
        <v>185</v>
      </c>
      <c r="N765" s="1200">
        <v>2018</v>
      </c>
      <c r="O765" s="408">
        <v>51.992459484996495</v>
      </c>
      <c r="P765" s="1199">
        <v>17</v>
      </c>
    </row>
    <row r="766" spans="13:16">
      <c r="M766" s="1198">
        <v>212</v>
      </c>
      <c r="N766" s="1200">
        <v>2018</v>
      </c>
      <c r="O766" s="408">
        <v>37.908835341398763</v>
      </c>
      <c r="P766" s="1199">
        <v>17</v>
      </c>
    </row>
    <row r="767" spans="13:16">
      <c r="M767" s="1198">
        <v>132.1</v>
      </c>
      <c r="N767" s="1200">
        <v>2018</v>
      </c>
      <c r="O767" s="408">
        <v>35.695740994800623</v>
      </c>
      <c r="P767" s="1199">
        <v>17</v>
      </c>
    </row>
    <row r="768" spans="13:16">
      <c r="M768" s="1198">
        <v>200.4</v>
      </c>
      <c r="N768" s="1200">
        <v>2018</v>
      </c>
      <c r="O768" s="408">
        <v>44.002143938709267</v>
      </c>
      <c r="P768" s="1199">
        <v>17</v>
      </c>
    </row>
    <row r="769" spans="13:16">
      <c r="M769" s="1198">
        <v>299.25</v>
      </c>
      <c r="N769" s="1200">
        <v>2018</v>
      </c>
      <c r="O769" s="408">
        <v>32.817067985992637</v>
      </c>
      <c r="P769" s="1199">
        <v>17</v>
      </c>
    </row>
    <row r="770" spans="13:16">
      <c r="M770" s="1198">
        <v>243.8</v>
      </c>
      <c r="N770" s="1200">
        <v>2018</v>
      </c>
      <c r="O770" s="408">
        <v>27.17128898618736</v>
      </c>
      <c r="P770" s="1199">
        <v>17</v>
      </c>
    </row>
    <row r="771" spans="13:16">
      <c r="M771" s="1198">
        <v>43.7</v>
      </c>
      <c r="N771" s="1200">
        <v>2018</v>
      </c>
      <c r="O771" s="408">
        <v>50.154508161099443</v>
      </c>
      <c r="P771" s="1199">
        <v>17</v>
      </c>
    </row>
    <row r="772" spans="13:16">
      <c r="M772" s="1198">
        <v>44.6</v>
      </c>
      <c r="N772" s="1200">
        <v>2018</v>
      </c>
      <c r="O772" s="408">
        <v>41.665263320131302</v>
      </c>
      <c r="P772" s="1199">
        <v>17</v>
      </c>
    </row>
    <row r="773" spans="13:16">
      <c r="M773" s="1198">
        <v>79.75</v>
      </c>
      <c r="N773" s="1200">
        <v>2018</v>
      </c>
      <c r="O773" s="408">
        <v>33.074677941883898</v>
      </c>
      <c r="P773" s="1199">
        <v>17</v>
      </c>
    </row>
    <row r="774" spans="13:16">
      <c r="M774" s="1198">
        <v>25.06</v>
      </c>
      <c r="N774" s="1200">
        <v>2018</v>
      </c>
      <c r="O774" s="408">
        <v>35.874301585367732</v>
      </c>
      <c r="P774" s="1199">
        <v>17</v>
      </c>
    </row>
    <row r="775" spans="13:16">
      <c r="M775" s="1198">
        <v>100.05</v>
      </c>
      <c r="N775" s="1200">
        <v>2018</v>
      </c>
      <c r="O775" s="408">
        <v>32.859479070388311</v>
      </c>
      <c r="P775" s="1199">
        <v>17</v>
      </c>
    </row>
    <row r="776" spans="13:16">
      <c r="M776" s="1198">
        <v>48</v>
      </c>
      <c r="N776" s="1200">
        <v>2018</v>
      </c>
      <c r="O776" s="408">
        <v>38.62634938662913</v>
      </c>
      <c r="P776" s="1199">
        <v>17</v>
      </c>
    </row>
    <row r="777" spans="13:16">
      <c r="M777" s="1198">
        <v>318.14999999999998</v>
      </c>
      <c r="N777" s="1200">
        <v>2018</v>
      </c>
      <c r="O777" s="408">
        <v>34.556272022739876</v>
      </c>
      <c r="P777" s="1199">
        <v>17</v>
      </c>
    </row>
    <row r="778" spans="13:16">
      <c r="M778" s="1198">
        <v>202.5</v>
      </c>
      <c r="N778" s="1200">
        <v>2018</v>
      </c>
      <c r="O778" s="408">
        <v>28.421009376246946</v>
      </c>
      <c r="P778" s="1199">
        <v>17</v>
      </c>
    </row>
    <row r="779" spans="13:16">
      <c r="M779" s="1198">
        <v>30</v>
      </c>
      <c r="N779" s="1200">
        <v>2018</v>
      </c>
      <c r="O779" s="408">
        <v>34.237879367036619</v>
      </c>
      <c r="P779" s="1199">
        <v>17</v>
      </c>
    </row>
    <row r="780" spans="13:16">
      <c r="M780" s="1198">
        <v>6.9</v>
      </c>
      <c r="N780" s="1200">
        <v>2018</v>
      </c>
      <c r="O780" s="408">
        <v>36.504678236794781</v>
      </c>
      <c r="P780" s="1199">
        <v>17</v>
      </c>
    </row>
    <row r="781" spans="13:16">
      <c r="M781" s="1198">
        <v>50.9</v>
      </c>
      <c r="N781" s="1200">
        <v>2018</v>
      </c>
      <c r="O781" s="408">
        <v>32.633950452019157</v>
      </c>
      <c r="P781" s="1199">
        <v>17</v>
      </c>
    </row>
    <row r="782" spans="13:16">
      <c r="M782" s="1198">
        <v>80</v>
      </c>
      <c r="N782" s="1200">
        <v>2018</v>
      </c>
      <c r="O782" s="408">
        <v>50.650773358809758</v>
      </c>
      <c r="P782" s="1199">
        <v>17</v>
      </c>
    </row>
    <row r="783" spans="13:16">
      <c r="M783" s="1198">
        <v>78.400000000000006</v>
      </c>
      <c r="N783" s="1200">
        <v>2018</v>
      </c>
      <c r="O783" s="408">
        <v>55.32611430566822</v>
      </c>
      <c r="P783" s="1199">
        <v>17</v>
      </c>
    </row>
    <row r="784" spans="13:16">
      <c r="M784" s="1198">
        <v>105</v>
      </c>
      <c r="N784" s="1200">
        <v>2018</v>
      </c>
      <c r="O784" s="408">
        <v>57.584323222175954</v>
      </c>
      <c r="P784" s="1199">
        <v>17</v>
      </c>
    </row>
    <row r="785" spans="13:16">
      <c r="M785" s="1198">
        <v>247.27500000000001</v>
      </c>
      <c r="N785" s="1200">
        <v>2018</v>
      </c>
      <c r="O785" s="408">
        <v>29.891228371385285</v>
      </c>
      <c r="P785" s="1199">
        <v>17</v>
      </c>
    </row>
    <row r="786" spans="13:16">
      <c r="M786" s="1198">
        <v>198.6</v>
      </c>
      <c r="N786" s="1200">
        <v>2018</v>
      </c>
      <c r="O786" s="408">
        <v>27.47123496206288</v>
      </c>
      <c r="P786" s="1199">
        <v>17</v>
      </c>
    </row>
    <row r="787" spans="13:16">
      <c r="M787" s="1198">
        <v>129.88</v>
      </c>
      <c r="N787" s="1200">
        <v>2018</v>
      </c>
      <c r="O787" s="408">
        <v>26.687553558153468</v>
      </c>
      <c r="P787" s="1199">
        <v>17</v>
      </c>
    </row>
    <row r="788" spans="13:16">
      <c r="M788" s="1198">
        <v>20.7</v>
      </c>
      <c r="N788" s="1200">
        <v>2018</v>
      </c>
      <c r="O788" s="408">
        <v>32.586258993518882</v>
      </c>
      <c r="P788" s="1199">
        <v>17</v>
      </c>
    </row>
    <row r="789" spans="13:16">
      <c r="M789" s="1198">
        <v>20.7</v>
      </c>
      <c r="N789" s="1200">
        <v>2018</v>
      </c>
      <c r="O789" s="408">
        <v>33.8320523202202</v>
      </c>
      <c r="P789" s="1199">
        <v>17</v>
      </c>
    </row>
    <row r="790" spans="13:16">
      <c r="M790" s="1198">
        <v>300</v>
      </c>
      <c r="N790" s="1200">
        <v>2018</v>
      </c>
      <c r="O790" s="408">
        <v>30.559978034219228</v>
      </c>
      <c r="P790" s="1199">
        <v>17</v>
      </c>
    </row>
    <row r="791" spans="13:16">
      <c r="M791" s="1198">
        <v>199.5</v>
      </c>
      <c r="N791" s="1200">
        <v>2018</v>
      </c>
      <c r="O791" s="408">
        <v>26.368861385142665</v>
      </c>
      <c r="P791" s="1199">
        <v>17</v>
      </c>
    </row>
    <row r="792" spans="13:16">
      <c r="M792" s="1198">
        <v>150.59</v>
      </c>
      <c r="N792" s="1200">
        <v>2018</v>
      </c>
      <c r="O792" s="408">
        <v>26.081536626060338</v>
      </c>
      <c r="P792" s="1199">
        <v>17</v>
      </c>
    </row>
    <row r="793" spans="13:16">
      <c r="M793" s="1198">
        <v>300</v>
      </c>
      <c r="N793" s="1200">
        <v>2018</v>
      </c>
      <c r="O793" s="408">
        <v>27.217298825703221</v>
      </c>
      <c r="P793" s="1199">
        <v>17</v>
      </c>
    </row>
    <row r="794" spans="13:16">
      <c r="M794" s="1198">
        <v>300</v>
      </c>
      <c r="N794" s="1200">
        <v>2018</v>
      </c>
      <c r="O794" s="408">
        <v>27.400841306658013</v>
      </c>
      <c r="P794" s="1199">
        <v>17</v>
      </c>
    </row>
    <row r="795" spans="13:16">
      <c r="M795" s="1198">
        <v>201</v>
      </c>
      <c r="N795" s="1200">
        <v>2018</v>
      </c>
      <c r="O795" s="408">
        <v>37.037062642870218</v>
      </c>
      <c r="P795" s="1199">
        <v>17</v>
      </c>
    </row>
    <row r="796" spans="13:16">
      <c r="M796" s="1198">
        <v>200</v>
      </c>
      <c r="N796" s="1200">
        <v>2018</v>
      </c>
      <c r="O796" s="408">
        <v>30.496060303756767</v>
      </c>
      <c r="P796" s="1199">
        <v>17</v>
      </c>
    </row>
    <row r="797" spans="13:16">
      <c r="M797" s="1198">
        <v>160</v>
      </c>
      <c r="N797" s="1200">
        <v>2018</v>
      </c>
      <c r="O797" s="408">
        <v>35.690108426148811</v>
      </c>
      <c r="P797" s="1199">
        <v>17</v>
      </c>
    </row>
    <row r="798" spans="13:16">
      <c r="M798" s="1198">
        <v>148.35</v>
      </c>
      <c r="N798" s="1200">
        <v>2018</v>
      </c>
      <c r="O798" s="408">
        <v>36.60876059119343</v>
      </c>
      <c r="P798" s="1199">
        <v>17</v>
      </c>
    </row>
    <row r="799" spans="13:16">
      <c r="M799" s="1198">
        <v>148.35</v>
      </c>
      <c r="N799" s="1200">
        <v>2018</v>
      </c>
      <c r="O799" s="408">
        <v>28.567549785811011</v>
      </c>
      <c r="P799" s="1199">
        <v>17</v>
      </c>
    </row>
    <row r="800" spans="13:16">
      <c r="M800" s="1198">
        <v>80.459999999999994</v>
      </c>
      <c r="N800" s="1200">
        <v>2018</v>
      </c>
      <c r="O800" s="408">
        <v>25.407585110688927</v>
      </c>
      <c r="P800" s="1199">
        <v>17</v>
      </c>
    </row>
    <row r="801" spans="13:16">
      <c r="M801" s="1198">
        <v>99.36</v>
      </c>
      <c r="N801" s="1200">
        <v>2018</v>
      </c>
      <c r="O801" s="408">
        <v>28.398918949672005</v>
      </c>
      <c r="P801" s="1199">
        <v>17</v>
      </c>
    </row>
    <row r="802" spans="13:16">
      <c r="M802" s="1198">
        <v>131.1</v>
      </c>
      <c r="N802" s="1200">
        <v>2019</v>
      </c>
      <c r="O802" s="408">
        <v>51.633983777586025</v>
      </c>
      <c r="P802" s="1199">
        <v>18</v>
      </c>
    </row>
    <row r="803" spans="13:16">
      <c r="M803" s="1198">
        <v>59.4</v>
      </c>
      <c r="N803" s="1200">
        <v>2019</v>
      </c>
      <c r="O803" s="408">
        <v>39.223262461558896</v>
      </c>
      <c r="P803" s="1199">
        <v>18</v>
      </c>
    </row>
    <row r="804" spans="13:16">
      <c r="M804" s="1198">
        <v>212.04</v>
      </c>
      <c r="N804" s="1200">
        <v>2019</v>
      </c>
      <c r="O804" s="408">
        <v>32.923051252015213</v>
      </c>
      <c r="P804" s="1199">
        <v>18</v>
      </c>
    </row>
    <row r="805" spans="13:16">
      <c r="M805" s="1198">
        <v>202.36</v>
      </c>
      <c r="N805" s="1200">
        <v>2019</v>
      </c>
      <c r="O805" s="408">
        <v>29.121291712249786</v>
      </c>
      <c r="P805" s="1199">
        <v>18</v>
      </c>
    </row>
    <row r="806" spans="13:16">
      <c r="M806" s="1198">
        <v>299.3</v>
      </c>
      <c r="N806" s="1200">
        <v>2019</v>
      </c>
      <c r="O806" s="408">
        <v>39.754519835751445</v>
      </c>
      <c r="P806" s="1199">
        <v>18</v>
      </c>
    </row>
    <row r="807" spans="13:16">
      <c r="M807" s="1198">
        <v>398.8</v>
      </c>
      <c r="N807" s="1200">
        <v>2019</v>
      </c>
      <c r="O807" s="408">
        <v>36.936911035523664</v>
      </c>
      <c r="P807" s="1199">
        <v>18</v>
      </c>
    </row>
    <row r="808" spans="13:16">
      <c r="M808" s="1198">
        <v>66</v>
      </c>
      <c r="N808" s="1200">
        <v>2019</v>
      </c>
      <c r="O808" s="408">
        <v>33.173351890602639</v>
      </c>
      <c r="P808" s="1199">
        <v>18</v>
      </c>
    </row>
    <row r="809" spans="13:16">
      <c r="M809" s="1198">
        <v>250</v>
      </c>
      <c r="N809" s="1200">
        <v>2019</v>
      </c>
      <c r="O809" s="408">
        <v>37.282894711987055</v>
      </c>
      <c r="P809" s="1199">
        <v>18</v>
      </c>
    </row>
    <row r="810" spans="13:16">
      <c r="M810" s="1198">
        <v>170.3</v>
      </c>
      <c r="N810" s="1200">
        <v>2019</v>
      </c>
      <c r="O810" s="408">
        <v>40.824298022512629</v>
      </c>
      <c r="P810" s="1199">
        <v>18</v>
      </c>
    </row>
    <row r="811" spans="13:16">
      <c r="M811" s="1198">
        <v>140</v>
      </c>
      <c r="N811" s="1200">
        <v>2019</v>
      </c>
      <c r="O811" s="408">
        <v>39.996259779649009</v>
      </c>
      <c r="P811" s="1199">
        <v>18</v>
      </c>
    </row>
    <row r="812" spans="13:16">
      <c r="M812" s="1198">
        <v>205.2</v>
      </c>
      <c r="N812" s="1200">
        <v>2019</v>
      </c>
      <c r="O812" s="408">
        <v>40.32107969020408</v>
      </c>
      <c r="P812" s="1199">
        <v>18</v>
      </c>
    </row>
    <row r="813" spans="13:16">
      <c r="M813" s="1198">
        <v>194.25</v>
      </c>
      <c r="N813" s="1200">
        <v>2019</v>
      </c>
      <c r="O813" s="408">
        <v>46.704384193818335</v>
      </c>
      <c r="P813" s="1199">
        <v>18</v>
      </c>
    </row>
    <row r="814" spans="13:16">
      <c r="M814" s="1198">
        <v>275.625</v>
      </c>
      <c r="N814" s="1200">
        <v>2019</v>
      </c>
      <c r="O814" s="408">
        <v>26.38102224129263</v>
      </c>
      <c r="P814" s="1199">
        <v>18</v>
      </c>
    </row>
    <row r="815" spans="13:16">
      <c r="M815" s="1198">
        <v>199.27500000000001</v>
      </c>
      <c r="N815" s="1200">
        <v>2019</v>
      </c>
      <c r="O815" s="408">
        <v>42.062510208504897</v>
      </c>
      <c r="P815" s="1199">
        <v>18</v>
      </c>
    </row>
    <row r="816" spans="13:16">
      <c r="M816" s="1198">
        <v>48.8</v>
      </c>
      <c r="N816" s="1200">
        <v>2019</v>
      </c>
      <c r="O816" s="408">
        <v>37.709050042950437</v>
      </c>
      <c r="P816" s="1199">
        <v>18</v>
      </c>
    </row>
    <row r="817" spans="13:16">
      <c r="M817" s="1198">
        <v>161.30000000000001</v>
      </c>
      <c r="N817" s="1200">
        <v>2019</v>
      </c>
      <c r="O817" s="408">
        <v>54.296609005769191</v>
      </c>
      <c r="P817" s="1199">
        <v>18</v>
      </c>
    </row>
    <row r="818" spans="13:16">
      <c r="M818" s="1198">
        <v>75.900000000000006</v>
      </c>
      <c r="N818" s="1200">
        <v>2019</v>
      </c>
      <c r="O818" s="408">
        <v>49.09868535454585</v>
      </c>
      <c r="P818" s="1199">
        <v>18</v>
      </c>
    </row>
    <row r="819" spans="13:16">
      <c r="M819" s="1198">
        <v>100.75</v>
      </c>
      <c r="N819" s="1200">
        <v>2019</v>
      </c>
      <c r="O819" s="408">
        <v>35.583665713417744</v>
      </c>
      <c r="P819" s="1199">
        <v>18</v>
      </c>
    </row>
    <row r="820" spans="13:16">
      <c r="M820" s="1198">
        <v>216.44</v>
      </c>
      <c r="N820" s="1200">
        <v>2019</v>
      </c>
      <c r="O820" s="408">
        <v>29.241500675563465</v>
      </c>
      <c r="P820" s="1199">
        <v>18</v>
      </c>
    </row>
    <row r="821" spans="13:16">
      <c r="M821" s="1198">
        <v>106.7</v>
      </c>
      <c r="N821" s="1200">
        <v>2019</v>
      </c>
      <c r="O821" s="408">
        <v>32.799695925776369</v>
      </c>
      <c r="P821" s="1199">
        <v>18</v>
      </c>
    </row>
    <row r="822" spans="13:16">
      <c r="M822" s="1198">
        <v>150</v>
      </c>
      <c r="N822" s="1200">
        <v>2019</v>
      </c>
      <c r="O822" s="408">
        <v>33.089936749667764</v>
      </c>
      <c r="P822" s="1199">
        <v>18</v>
      </c>
    </row>
    <row r="823" spans="13:16">
      <c r="M823" s="1198">
        <v>160.02000000000001</v>
      </c>
      <c r="N823" s="1200">
        <v>2019</v>
      </c>
      <c r="O823" s="408">
        <v>29.523665453412743</v>
      </c>
      <c r="P823" s="1199">
        <v>18</v>
      </c>
    </row>
    <row r="824" spans="13:16">
      <c r="M824" s="1198">
        <v>28.8</v>
      </c>
      <c r="N824" s="1200">
        <v>2019</v>
      </c>
      <c r="O824" s="408">
        <v>64.344366478329704</v>
      </c>
      <c r="P824" s="1199">
        <v>18</v>
      </c>
    </row>
    <row r="825" spans="13:16">
      <c r="M825" s="1198">
        <v>220.5</v>
      </c>
      <c r="N825" s="1200">
        <v>2019</v>
      </c>
      <c r="O825" s="408">
        <v>34.54051036096407</v>
      </c>
      <c r="P825" s="1199">
        <v>18</v>
      </c>
    </row>
    <row r="826" spans="13:16">
      <c r="M826" s="1198">
        <v>100.05</v>
      </c>
      <c r="N826" s="1200">
        <v>2019</v>
      </c>
      <c r="O826" s="408">
        <v>33.451495678395666</v>
      </c>
      <c r="P826" s="1199">
        <v>18</v>
      </c>
    </row>
    <row r="827" spans="13:16">
      <c r="M827" s="1198">
        <v>200.85</v>
      </c>
      <c r="N827" s="1200">
        <v>2019</v>
      </c>
      <c r="O827" s="408">
        <v>41.287376955939287</v>
      </c>
      <c r="P827" s="1199">
        <v>18</v>
      </c>
    </row>
    <row r="828" spans="13:16">
      <c r="M828" s="1198">
        <v>90</v>
      </c>
      <c r="N828" s="1200">
        <v>2019</v>
      </c>
      <c r="O828" s="408">
        <v>46.989711234829734</v>
      </c>
      <c r="P828" s="1199">
        <v>18</v>
      </c>
    </row>
    <row r="829" spans="13:16">
      <c r="M829" s="1198">
        <v>200.1</v>
      </c>
      <c r="N829" s="1200">
        <v>2019</v>
      </c>
      <c r="O829" s="408">
        <v>30.598376110945864</v>
      </c>
      <c r="P829" s="1199">
        <v>18</v>
      </c>
    </row>
    <row r="830" spans="13:16">
      <c r="M830" s="1198">
        <v>209.44</v>
      </c>
      <c r="N830" s="1200">
        <v>2019</v>
      </c>
      <c r="O830" s="408">
        <v>32.947841397985144</v>
      </c>
      <c r="P830" s="1199">
        <v>18</v>
      </c>
    </row>
    <row r="831" spans="13:16">
      <c r="M831" s="1198">
        <v>96.7</v>
      </c>
      <c r="N831" s="1200">
        <v>2019</v>
      </c>
      <c r="O831" s="408">
        <v>33.003706329103643</v>
      </c>
      <c r="P831" s="1199">
        <v>18</v>
      </c>
    </row>
    <row r="832" spans="13:16">
      <c r="M832" s="1198">
        <v>307.45999999999998</v>
      </c>
      <c r="N832" s="1200">
        <v>2019</v>
      </c>
      <c r="O832" s="408">
        <v>37.117588602896255</v>
      </c>
      <c r="P832" s="1199">
        <v>18</v>
      </c>
    </row>
    <row r="833" spans="13:16">
      <c r="M833" s="1198">
        <v>449.935</v>
      </c>
      <c r="N833" s="1200">
        <v>2019</v>
      </c>
      <c r="O833" s="408">
        <v>32.423233992110774</v>
      </c>
      <c r="P833" s="1199">
        <v>18</v>
      </c>
    </row>
    <row r="834" spans="13:16">
      <c r="M834" s="1198">
        <v>144.9</v>
      </c>
      <c r="N834" s="1200">
        <v>2019</v>
      </c>
      <c r="O834" s="408">
        <v>33.482184440760975</v>
      </c>
      <c r="P834" s="1199">
        <v>18</v>
      </c>
    </row>
    <row r="835" spans="13:16">
      <c r="M835" s="1198">
        <v>300</v>
      </c>
      <c r="N835" s="1200">
        <v>2019</v>
      </c>
      <c r="O835" s="408">
        <v>27.427401386513022</v>
      </c>
      <c r="P835" s="1199">
        <v>18</v>
      </c>
    </row>
    <row r="836" spans="13:16">
      <c r="M836" s="1198">
        <v>30.24</v>
      </c>
      <c r="N836" s="1200">
        <v>2019</v>
      </c>
      <c r="O836" s="408">
        <v>26.344493571859392</v>
      </c>
      <c r="P836" s="1199">
        <v>18</v>
      </c>
    </row>
    <row r="837" spans="13:16">
      <c r="M837" s="1198">
        <v>350.28</v>
      </c>
      <c r="N837" s="1200">
        <v>2019</v>
      </c>
      <c r="O837" s="408">
        <v>31.248982492563503</v>
      </c>
      <c r="P837" s="1199">
        <v>18</v>
      </c>
    </row>
    <row r="838" spans="13:16">
      <c r="M838" s="1198">
        <v>237.6</v>
      </c>
      <c r="N838" s="1200">
        <v>2019</v>
      </c>
      <c r="O838" s="408">
        <v>47.530452558699608</v>
      </c>
      <c r="P838" s="1199">
        <v>18</v>
      </c>
    </row>
    <row r="839" spans="13:16">
      <c r="M839" s="1198">
        <v>478</v>
      </c>
      <c r="N839" s="1200">
        <v>2019</v>
      </c>
      <c r="O839" s="408">
        <v>30.247099722483625</v>
      </c>
      <c r="P839" s="1199">
        <v>18</v>
      </c>
    </row>
    <row r="840" spans="13:16">
      <c r="M840" s="1198">
        <v>200.1</v>
      </c>
      <c r="N840" s="1200">
        <v>2019</v>
      </c>
      <c r="O840" s="408">
        <v>28.592227212855242</v>
      </c>
      <c r="P840" s="1199">
        <v>18</v>
      </c>
    </row>
    <row r="841" spans="13:16">
      <c r="M841" s="1198">
        <v>183.75</v>
      </c>
      <c r="N841" s="1200">
        <v>2019</v>
      </c>
      <c r="O841" s="408">
        <v>29.114703699166078</v>
      </c>
      <c r="P841" s="1199">
        <v>18</v>
      </c>
    </row>
    <row r="842" spans="13:16">
      <c r="M842" s="1198">
        <v>200.2</v>
      </c>
      <c r="N842" s="1200">
        <v>2019</v>
      </c>
      <c r="O842" s="408">
        <v>29.285160608913614</v>
      </c>
      <c r="P842" s="1199">
        <v>18</v>
      </c>
    </row>
    <row r="843" spans="13:16">
      <c r="M843" s="1198">
        <v>201.6</v>
      </c>
      <c r="N843" s="1200">
        <v>2019</v>
      </c>
      <c r="O843" s="408">
        <v>53.668486598701271</v>
      </c>
      <c r="P843" s="1199">
        <v>18</v>
      </c>
    </row>
    <row r="844" spans="13:16">
      <c r="M844" s="1198">
        <v>226.05</v>
      </c>
      <c r="N844" s="1200">
        <v>2019</v>
      </c>
      <c r="O844" s="408">
        <v>55.075821236740978</v>
      </c>
      <c r="P844" s="1199">
        <v>18</v>
      </c>
    </row>
    <row r="845" spans="13:16">
      <c r="M845" s="1198">
        <v>158</v>
      </c>
      <c r="N845" s="1200">
        <v>2019</v>
      </c>
      <c r="O845" s="408">
        <v>32.522941948544236</v>
      </c>
      <c r="P845" s="1199">
        <v>18</v>
      </c>
    </row>
    <row r="846" spans="13:16">
      <c r="M846" s="1198">
        <v>162.85499999999999</v>
      </c>
      <c r="N846" s="1200">
        <v>2019</v>
      </c>
      <c r="O846" s="408">
        <v>44.268993079995923</v>
      </c>
      <c r="P846" s="1199">
        <v>18</v>
      </c>
    </row>
    <row r="847" spans="13:16">
      <c r="M847" s="1198">
        <v>36.799999999999997</v>
      </c>
      <c r="N847" s="1200">
        <v>2020</v>
      </c>
      <c r="O847" s="408">
        <v>30.282077287072667</v>
      </c>
      <c r="P847" s="1199">
        <v>19</v>
      </c>
    </row>
    <row r="848" spans="13:16">
      <c r="M848" s="1198">
        <v>50.6</v>
      </c>
      <c r="N848" s="1200">
        <v>2020</v>
      </c>
      <c r="O848" s="408">
        <v>31.410043823221219</v>
      </c>
      <c r="P848" s="1199">
        <v>19</v>
      </c>
    </row>
    <row r="849" spans="13:16">
      <c r="M849" s="1198">
        <v>59.22</v>
      </c>
      <c r="N849" s="1200">
        <v>2020</v>
      </c>
      <c r="O849" s="408">
        <v>29.939586811261499</v>
      </c>
      <c r="P849" s="1199">
        <v>19</v>
      </c>
    </row>
    <row r="850" spans="13:16">
      <c r="M850" s="1198">
        <v>50.4</v>
      </c>
      <c r="N850" s="1200">
        <v>2020</v>
      </c>
      <c r="O850" s="408">
        <v>34.910235922336511</v>
      </c>
      <c r="P850" s="1199">
        <v>19</v>
      </c>
    </row>
    <row r="851" spans="13:16">
      <c r="M851" s="1198">
        <v>60.4</v>
      </c>
      <c r="N851" s="1200">
        <v>2020</v>
      </c>
      <c r="O851" s="408">
        <v>33.736813438063024</v>
      </c>
      <c r="P851" s="1199">
        <v>19</v>
      </c>
    </row>
    <row r="852" spans="13:16">
      <c r="M852" s="1198">
        <v>79.900000000000006</v>
      </c>
      <c r="N852" s="1200">
        <v>2020</v>
      </c>
      <c r="O852" s="408">
        <v>33.136663879144109</v>
      </c>
      <c r="P852" s="1199">
        <v>19</v>
      </c>
    </row>
    <row r="853" spans="13:16">
      <c r="M853" s="1198">
        <v>83.7</v>
      </c>
      <c r="N853" s="1200">
        <v>2020</v>
      </c>
      <c r="O853" s="408">
        <v>33.251051270396296</v>
      </c>
      <c r="P853" s="1199">
        <v>19</v>
      </c>
    </row>
    <row r="854" spans="13:16">
      <c r="M854" s="1198">
        <v>72.45</v>
      </c>
      <c r="N854" s="1200">
        <v>2020</v>
      </c>
      <c r="O854" s="408">
        <v>47.495326231230536</v>
      </c>
      <c r="P854" s="1199">
        <v>19</v>
      </c>
    </row>
    <row r="855" spans="13:16">
      <c r="M855" s="1198">
        <v>72.599999999999994</v>
      </c>
      <c r="N855" s="1200">
        <v>2020</v>
      </c>
      <c r="O855" s="408">
        <v>49.588831457539179</v>
      </c>
      <c r="P855" s="1199">
        <v>19</v>
      </c>
    </row>
    <row r="856" spans="13:16">
      <c r="M856" s="1198">
        <v>90</v>
      </c>
      <c r="N856" s="1200">
        <v>2020</v>
      </c>
      <c r="O856" s="408">
        <v>34.385868383017851</v>
      </c>
      <c r="P856" s="1199">
        <v>19</v>
      </c>
    </row>
    <row r="857" spans="13:16">
      <c r="M857" s="1198">
        <v>160.74</v>
      </c>
      <c r="N857" s="1200">
        <v>2020</v>
      </c>
      <c r="O857" s="408">
        <v>24.534893775812545</v>
      </c>
      <c r="P857" s="1199">
        <v>19</v>
      </c>
    </row>
    <row r="858" spans="13:16">
      <c r="M858" s="1198">
        <v>126</v>
      </c>
      <c r="N858" s="1200">
        <v>2020</v>
      </c>
      <c r="O858" s="408">
        <v>33.872995800713468</v>
      </c>
      <c r="P858" s="1199">
        <v>19</v>
      </c>
    </row>
    <row r="859" spans="13:16">
      <c r="M859" s="1198">
        <v>133.28</v>
      </c>
      <c r="N859" s="1200">
        <v>2020</v>
      </c>
      <c r="O859" s="408">
        <v>28.291035015802731</v>
      </c>
      <c r="P859" s="1199">
        <v>19</v>
      </c>
    </row>
    <row r="860" spans="13:16">
      <c r="M860" s="1198">
        <v>146.63999999999999</v>
      </c>
      <c r="N860" s="1200">
        <v>2020</v>
      </c>
      <c r="O860" s="408">
        <v>33.602742117524706</v>
      </c>
      <c r="P860" s="1199">
        <v>19</v>
      </c>
    </row>
    <row r="861" spans="13:16">
      <c r="M861" s="1198">
        <v>151.19999999999999</v>
      </c>
      <c r="N861" s="1200">
        <v>2020</v>
      </c>
      <c r="O861" s="408">
        <v>27.683139281104683</v>
      </c>
      <c r="P861" s="1199">
        <v>19</v>
      </c>
    </row>
    <row r="862" spans="13:16">
      <c r="M862" s="1198">
        <v>102</v>
      </c>
      <c r="N862" s="1200">
        <v>2020</v>
      </c>
      <c r="O862" s="408">
        <v>42.778406312437923</v>
      </c>
      <c r="P862" s="1199">
        <v>19</v>
      </c>
    </row>
    <row r="863" spans="13:16">
      <c r="M863" s="1198">
        <v>122.8</v>
      </c>
      <c r="N863" s="1200">
        <v>2020</v>
      </c>
      <c r="O863" s="408">
        <v>32.214933517264015</v>
      </c>
      <c r="P863" s="1199">
        <v>19</v>
      </c>
    </row>
    <row r="864" spans="13:16">
      <c r="M864" s="1198">
        <v>162.25</v>
      </c>
      <c r="N864" s="1200">
        <v>2020</v>
      </c>
      <c r="O864" s="408">
        <v>27.617985200803812</v>
      </c>
      <c r="P864" s="1199">
        <v>19</v>
      </c>
    </row>
    <row r="865" spans="13:16">
      <c r="M865" s="1198">
        <v>131.30000000000001</v>
      </c>
      <c r="N865" s="1200">
        <v>2020</v>
      </c>
      <c r="O865" s="408">
        <v>32.214933517264015</v>
      </c>
      <c r="P865" s="1199">
        <v>19</v>
      </c>
    </row>
    <row r="866" spans="13:16">
      <c r="M866" s="1198">
        <v>136.80000000000001</v>
      </c>
      <c r="N866" s="1200">
        <v>2020</v>
      </c>
      <c r="O866" s="408">
        <v>42.609130448208752</v>
      </c>
      <c r="P866" s="1199">
        <v>19</v>
      </c>
    </row>
    <row r="867" spans="13:16">
      <c r="M867" s="1198">
        <v>112.42</v>
      </c>
      <c r="N867" s="1200">
        <v>2020</v>
      </c>
      <c r="O867" s="408">
        <v>37.189431021525671</v>
      </c>
      <c r="P867" s="1199">
        <v>19</v>
      </c>
    </row>
    <row r="868" spans="13:16">
      <c r="M868" s="1198">
        <v>106.4</v>
      </c>
      <c r="N868" s="1200">
        <v>2020</v>
      </c>
      <c r="O868" s="408">
        <v>38.814050453127351</v>
      </c>
      <c r="P868" s="1199">
        <v>19</v>
      </c>
    </row>
    <row r="869" spans="13:16">
      <c r="M869" s="1198">
        <v>162.15</v>
      </c>
      <c r="N869" s="1200">
        <v>2020</v>
      </c>
      <c r="O869" s="408">
        <v>30.455518044639369</v>
      </c>
      <c r="P869" s="1199">
        <v>19</v>
      </c>
    </row>
    <row r="870" spans="13:16">
      <c r="M870" s="1198">
        <v>200</v>
      </c>
      <c r="N870" s="1200">
        <v>2020</v>
      </c>
      <c r="O870" s="408">
        <v>27.387670732893877</v>
      </c>
      <c r="P870" s="1199">
        <v>19</v>
      </c>
    </row>
    <row r="871" spans="13:16">
      <c r="M871" s="1198">
        <v>195.84</v>
      </c>
      <c r="N871" s="1200">
        <v>2020</v>
      </c>
      <c r="O871" s="408">
        <v>28.071073251328986</v>
      </c>
      <c r="P871" s="1199">
        <v>19</v>
      </c>
    </row>
    <row r="872" spans="13:16">
      <c r="M872" s="1198">
        <v>149.9</v>
      </c>
      <c r="N872" s="1200">
        <v>2020</v>
      </c>
      <c r="O872" s="408">
        <v>43.481970473004573</v>
      </c>
      <c r="P872" s="1199">
        <v>19</v>
      </c>
    </row>
    <row r="873" spans="13:16">
      <c r="M873" s="1198">
        <v>152.19999999999999</v>
      </c>
      <c r="N873" s="1200">
        <v>2020</v>
      </c>
      <c r="O873" s="408">
        <v>33.209238394527695</v>
      </c>
      <c r="P873" s="1199">
        <v>19</v>
      </c>
    </row>
    <row r="874" spans="13:16">
      <c r="M874" s="1198">
        <v>150</v>
      </c>
      <c r="N874" s="1200">
        <v>2020</v>
      </c>
      <c r="O874" s="408">
        <v>41.390756463978349</v>
      </c>
      <c r="P874" s="1199">
        <v>19</v>
      </c>
    </row>
    <row r="875" spans="13:16">
      <c r="M875" s="1198">
        <v>199.4</v>
      </c>
      <c r="N875" s="1200">
        <v>2020</v>
      </c>
      <c r="O875" s="408">
        <v>28.291035015802731</v>
      </c>
      <c r="P875" s="1199">
        <v>19</v>
      </c>
    </row>
    <row r="876" spans="13:16">
      <c r="M876" s="1198">
        <v>130.91999999999999</v>
      </c>
      <c r="N876" s="1200">
        <v>2020</v>
      </c>
      <c r="O876" s="408">
        <v>37.54845344786942</v>
      </c>
      <c r="P876" s="1199">
        <v>19</v>
      </c>
    </row>
    <row r="877" spans="13:16">
      <c r="M877" s="1198">
        <v>220</v>
      </c>
      <c r="N877" s="1200">
        <v>2020</v>
      </c>
      <c r="O877" s="408">
        <v>27.197579588562412</v>
      </c>
      <c r="P877" s="1199">
        <v>19</v>
      </c>
    </row>
    <row r="878" spans="13:16">
      <c r="M878" s="1198">
        <v>202.22</v>
      </c>
      <c r="N878" s="1200">
        <v>2020</v>
      </c>
      <c r="O878" s="408">
        <v>28.685839093577762</v>
      </c>
      <c r="P878" s="1199">
        <v>19</v>
      </c>
    </row>
    <row r="879" spans="13:16">
      <c r="M879" s="1198">
        <v>226.56</v>
      </c>
      <c r="N879" s="1200">
        <v>2020</v>
      </c>
      <c r="O879" s="408">
        <v>27.157914389805146</v>
      </c>
      <c r="P879" s="1199">
        <v>19</v>
      </c>
    </row>
    <row r="880" spans="13:16">
      <c r="M880" s="1198">
        <v>150</v>
      </c>
      <c r="N880" s="1200">
        <v>2020</v>
      </c>
      <c r="O880" s="408">
        <v>34.926114661803631</v>
      </c>
      <c r="P880" s="1199">
        <v>19</v>
      </c>
    </row>
    <row r="881" spans="13:16">
      <c r="M881" s="1198">
        <v>149.66</v>
      </c>
      <c r="N881" s="1200">
        <v>2020</v>
      </c>
      <c r="O881" s="408">
        <v>42.571954066965553</v>
      </c>
      <c r="P881" s="1199">
        <v>19</v>
      </c>
    </row>
    <row r="882" spans="13:16">
      <c r="M882" s="1198">
        <v>168.8</v>
      </c>
      <c r="N882" s="1200">
        <v>2020</v>
      </c>
      <c r="O882" s="408">
        <v>33.251051270396289</v>
      </c>
      <c r="P882" s="1199">
        <v>19</v>
      </c>
    </row>
    <row r="883" spans="13:16">
      <c r="M883" s="1198">
        <v>179.88</v>
      </c>
      <c r="N883" s="1200">
        <v>2020</v>
      </c>
      <c r="O883" s="408">
        <v>32.134552029287406</v>
      </c>
      <c r="P883" s="1199">
        <v>19</v>
      </c>
    </row>
    <row r="884" spans="13:16">
      <c r="M884" s="1198">
        <v>168.6</v>
      </c>
      <c r="N884" s="1200">
        <v>2020</v>
      </c>
      <c r="O884" s="408">
        <v>40.985528744777682</v>
      </c>
      <c r="P884" s="1199">
        <v>19</v>
      </c>
    </row>
    <row r="885" spans="13:16">
      <c r="M885" s="1198">
        <v>149.4</v>
      </c>
      <c r="N885" s="1200">
        <v>2020</v>
      </c>
      <c r="O885" s="408">
        <v>37.182634973283804</v>
      </c>
      <c r="P885" s="1199">
        <v>19</v>
      </c>
    </row>
    <row r="886" spans="13:16">
      <c r="M886" s="1198">
        <v>198.84</v>
      </c>
      <c r="N886" s="1200">
        <v>2020</v>
      </c>
      <c r="O886" s="408">
        <v>31.038189096893227</v>
      </c>
      <c r="P886" s="1199">
        <v>19</v>
      </c>
    </row>
    <row r="887" spans="13:16">
      <c r="M887" s="1198">
        <v>202</v>
      </c>
      <c r="N887" s="1200">
        <v>2020</v>
      </c>
      <c r="O887" s="408">
        <v>37.313261172707939</v>
      </c>
      <c r="P887" s="1199">
        <v>19</v>
      </c>
    </row>
    <row r="888" spans="13:16">
      <c r="M888" s="1198">
        <v>216.6</v>
      </c>
      <c r="N888" s="1200">
        <v>2020</v>
      </c>
      <c r="O888" s="408">
        <v>30.684805080850754</v>
      </c>
      <c r="P888" s="1199">
        <v>19</v>
      </c>
    </row>
    <row r="889" spans="13:16">
      <c r="M889" s="1198">
        <v>193.24</v>
      </c>
      <c r="N889" s="1200">
        <v>2020</v>
      </c>
      <c r="O889" s="408">
        <v>32.970433511572914</v>
      </c>
      <c r="P889" s="1199">
        <v>19</v>
      </c>
    </row>
    <row r="890" spans="13:16">
      <c r="M890" s="1198">
        <v>250.9</v>
      </c>
      <c r="N890" s="1200">
        <v>2020</v>
      </c>
      <c r="O890" s="408">
        <v>28.220729525258673</v>
      </c>
      <c r="P890" s="1199">
        <v>19</v>
      </c>
    </row>
    <row r="891" spans="13:16">
      <c r="M891" s="1198">
        <v>250.24</v>
      </c>
      <c r="N891" s="1200">
        <v>2020</v>
      </c>
      <c r="O891" s="408">
        <v>28.265008289090169</v>
      </c>
      <c r="P891" s="1199">
        <v>19</v>
      </c>
    </row>
    <row r="892" spans="13:16">
      <c r="M892" s="1198">
        <v>242</v>
      </c>
      <c r="N892" s="1200">
        <v>2020</v>
      </c>
      <c r="O892" s="408">
        <v>28.917420729549946</v>
      </c>
      <c r="P892" s="1199">
        <v>19</v>
      </c>
    </row>
    <row r="893" spans="13:16">
      <c r="M893" s="1198">
        <v>299.36</v>
      </c>
      <c r="N893" s="1200">
        <v>2020</v>
      </c>
      <c r="O893" s="408">
        <v>26.112781588208733</v>
      </c>
      <c r="P893" s="1199">
        <v>19</v>
      </c>
    </row>
    <row r="894" spans="13:16">
      <c r="M894" s="1198">
        <v>250.9</v>
      </c>
      <c r="N894" s="1200">
        <v>2020</v>
      </c>
      <c r="O894" s="408">
        <v>29.276359645012395</v>
      </c>
      <c r="P894" s="1199">
        <v>19</v>
      </c>
    </row>
    <row r="895" spans="13:16">
      <c r="M895" s="1198">
        <v>300</v>
      </c>
      <c r="N895" s="1200">
        <v>2020</v>
      </c>
      <c r="O895" s="408">
        <v>26.877101081585586</v>
      </c>
      <c r="P895" s="1199">
        <v>19</v>
      </c>
    </row>
    <row r="896" spans="13:16">
      <c r="M896" s="1198">
        <v>242.8</v>
      </c>
      <c r="N896" s="1200">
        <v>2020</v>
      </c>
      <c r="O896" s="408">
        <v>30.804786397539516</v>
      </c>
      <c r="P896" s="1199">
        <v>19</v>
      </c>
    </row>
    <row r="897" spans="13:16">
      <c r="M897" s="1198">
        <v>199.82</v>
      </c>
      <c r="N897" s="1200">
        <v>2020</v>
      </c>
      <c r="O897" s="408">
        <v>34.767270501832577</v>
      </c>
      <c r="P897" s="1199">
        <v>19</v>
      </c>
    </row>
    <row r="898" spans="13:16">
      <c r="M898" s="1198">
        <v>200.6</v>
      </c>
      <c r="N898" s="1200">
        <v>2020</v>
      </c>
      <c r="O898" s="408">
        <v>34.724394372738118</v>
      </c>
      <c r="P898" s="1199">
        <v>19</v>
      </c>
    </row>
    <row r="899" spans="13:16">
      <c r="M899" s="1198">
        <v>200</v>
      </c>
      <c r="N899" s="1200">
        <v>2020</v>
      </c>
      <c r="O899" s="408">
        <v>35.622668036929682</v>
      </c>
      <c r="P899" s="1199">
        <v>19</v>
      </c>
    </row>
    <row r="900" spans="13:16">
      <c r="M900" s="1198">
        <v>201.26</v>
      </c>
      <c r="N900" s="1200">
        <v>2020</v>
      </c>
      <c r="O900" s="408">
        <v>35.727571650337232</v>
      </c>
      <c r="P900" s="1199">
        <v>19</v>
      </c>
    </row>
    <row r="901" spans="13:16">
      <c r="M901" s="1198">
        <v>250.4</v>
      </c>
      <c r="N901" s="1200">
        <v>2020</v>
      </c>
      <c r="O901" s="408">
        <v>32.045500551682501</v>
      </c>
      <c r="P901" s="1199">
        <v>19</v>
      </c>
    </row>
    <row r="902" spans="13:16">
      <c r="M902" s="1198">
        <v>236.5</v>
      </c>
      <c r="N902" s="1200">
        <v>2020</v>
      </c>
      <c r="O902" s="408">
        <v>33.723643453007369</v>
      </c>
      <c r="P902" s="1199">
        <v>19</v>
      </c>
    </row>
    <row r="903" spans="13:16">
      <c r="M903" s="1198">
        <v>260.92</v>
      </c>
      <c r="N903" s="1200">
        <v>2020</v>
      </c>
      <c r="O903" s="408">
        <v>41.352120315540915</v>
      </c>
      <c r="P903" s="1199">
        <v>19</v>
      </c>
    </row>
    <row r="904" spans="13:16">
      <c r="M904" s="1198">
        <v>247.39500000000001</v>
      </c>
      <c r="N904" s="1200">
        <v>2020</v>
      </c>
      <c r="O904" s="408">
        <v>35.882321428179047</v>
      </c>
      <c r="P904" s="1199">
        <v>19</v>
      </c>
    </row>
    <row r="905" spans="13:16">
      <c r="M905" s="1198">
        <v>310.64</v>
      </c>
      <c r="N905" s="1200">
        <v>2020</v>
      </c>
      <c r="O905" s="408">
        <v>31.529662915837449</v>
      </c>
      <c r="P905" s="1199">
        <v>19</v>
      </c>
    </row>
    <row r="906" spans="13:16">
      <c r="M906" s="1198">
        <v>299.54000000000002</v>
      </c>
      <c r="N906" s="1200">
        <v>2020</v>
      </c>
      <c r="O906" s="408">
        <v>43.179824040729528</v>
      </c>
      <c r="P906" s="1199">
        <v>19</v>
      </c>
    </row>
    <row r="907" spans="13:16">
      <c r="M907" s="1198">
        <v>400</v>
      </c>
      <c r="N907" s="1200">
        <v>2020</v>
      </c>
      <c r="O907" s="408">
        <v>32.762698880607921</v>
      </c>
      <c r="P907" s="1199">
        <v>19</v>
      </c>
    </row>
    <row r="908" spans="13:16">
      <c r="M908" s="1198">
        <v>491.6</v>
      </c>
      <c r="N908" s="1200">
        <v>2020</v>
      </c>
      <c r="O908" s="408">
        <v>31.425179926264409</v>
      </c>
      <c r="P908" s="1199">
        <v>19</v>
      </c>
    </row>
    <row r="909" spans="13:16">
      <c r="M909" s="1198">
        <v>496.4</v>
      </c>
      <c r="N909" s="1200">
        <v>2020</v>
      </c>
      <c r="O909" s="408">
        <v>32.448111273660906</v>
      </c>
      <c r="P909" s="1199">
        <v>19</v>
      </c>
    </row>
    <row r="910" spans="13:16">
      <c r="M910" s="1198">
        <v>522.79999999999995</v>
      </c>
      <c r="N910" s="1200">
        <v>2020</v>
      </c>
      <c r="O910" s="408">
        <v>35.603369263174933</v>
      </c>
      <c r="P910" s="1199">
        <v>19</v>
      </c>
    </row>
    <row r="911" spans="13:16">
      <c r="M911" s="1198">
        <v>198</v>
      </c>
      <c r="N911" s="1200">
        <v>2021</v>
      </c>
      <c r="O911" s="408">
        <v>37.794397823408495</v>
      </c>
      <c r="P911" s="1199">
        <v>20</v>
      </c>
    </row>
    <row r="912" spans="13:16">
      <c r="M912" s="1198">
        <v>197.4</v>
      </c>
      <c r="N912" s="1200">
        <v>2021</v>
      </c>
      <c r="O912" s="408">
        <v>30.553894070780025</v>
      </c>
      <c r="P912" s="1199">
        <v>20</v>
      </c>
    </row>
    <row r="913" spans="13:16">
      <c r="M913" s="1198">
        <v>99.8</v>
      </c>
      <c r="N913" s="1200">
        <v>2021</v>
      </c>
      <c r="O913" s="408">
        <v>30.213240311547466</v>
      </c>
      <c r="P913" s="1199">
        <v>20</v>
      </c>
    </row>
    <row r="914" spans="13:16">
      <c r="M914" s="1198">
        <v>184.9</v>
      </c>
      <c r="N914" s="1200">
        <v>2021</v>
      </c>
      <c r="O914" s="408">
        <v>37.346539486286609</v>
      </c>
      <c r="P914" s="1199">
        <v>20</v>
      </c>
    </row>
    <row r="915" spans="13:16">
      <c r="M915" s="1198">
        <v>93.06</v>
      </c>
      <c r="N915" s="1200">
        <v>2021</v>
      </c>
      <c r="O915" s="408">
        <v>38.600592342823326</v>
      </c>
      <c r="P915" s="1199">
        <v>20</v>
      </c>
    </row>
    <row r="916" spans="13:16">
      <c r="M916" s="1198">
        <v>298.8</v>
      </c>
      <c r="N916" s="1200">
        <v>2021</v>
      </c>
      <c r="O916" s="408">
        <v>31.284094578922332</v>
      </c>
      <c r="P916" s="1199">
        <v>20</v>
      </c>
    </row>
    <row r="917" spans="13:16">
      <c r="M917" s="1198">
        <v>212.8</v>
      </c>
      <c r="N917" s="1200">
        <v>2021</v>
      </c>
      <c r="O917" s="408">
        <v>27.773133475500639</v>
      </c>
      <c r="P917" s="1199">
        <v>20</v>
      </c>
    </row>
    <row r="918" spans="13:16">
      <c r="M918" s="1198">
        <v>118.1</v>
      </c>
      <c r="N918" s="1200">
        <v>2021</v>
      </c>
      <c r="O918" s="408">
        <v>32.27347465501699</v>
      </c>
      <c r="P918" s="1199">
        <v>20</v>
      </c>
    </row>
    <row r="919" spans="13:16">
      <c r="M919" s="1198">
        <v>301.14</v>
      </c>
      <c r="N919" s="1200">
        <v>2021</v>
      </c>
      <c r="O919" s="408">
        <v>28.90994054297618</v>
      </c>
      <c r="P919" s="1199">
        <v>20</v>
      </c>
    </row>
    <row r="920" spans="13:16">
      <c r="M920" s="1198">
        <v>155</v>
      </c>
      <c r="N920" s="1200">
        <v>2021</v>
      </c>
      <c r="O920" s="408">
        <v>29.781690564880776</v>
      </c>
      <c r="P920" s="1199">
        <v>20</v>
      </c>
    </row>
    <row r="921" spans="13:16">
      <c r="M921" s="1198">
        <v>225.6</v>
      </c>
      <c r="N921" s="1200">
        <v>2021</v>
      </c>
      <c r="O921" s="408">
        <v>27.158823632708007</v>
      </c>
      <c r="P921" s="1199">
        <v>20</v>
      </c>
    </row>
    <row r="922" spans="13:16">
      <c r="M922" s="1198">
        <v>180.07499999999999</v>
      </c>
      <c r="N922" s="1200">
        <v>2021</v>
      </c>
      <c r="O922" s="408">
        <v>28.900566052471284</v>
      </c>
      <c r="P922" s="1199">
        <v>20</v>
      </c>
    </row>
    <row r="923" spans="13:16">
      <c r="M923" s="1198">
        <v>125.47499999999999</v>
      </c>
      <c r="N923" s="1200">
        <v>2021</v>
      </c>
      <c r="O923" s="408">
        <v>37.823403496148572</v>
      </c>
      <c r="P923" s="1199">
        <v>20</v>
      </c>
    </row>
    <row r="924" spans="13:16">
      <c r="M924" s="1198">
        <v>153.6</v>
      </c>
      <c r="N924" s="1200">
        <v>2021</v>
      </c>
      <c r="O924" s="408">
        <v>28.559938199079575</v>
      </c>
      <c r="P924" s="1199">
        <v>20</v>
      </c>
    </row>
    <row r="925" spans="13:16">
      <c r="M925" s="1198">
        <v>247</v>
      </c>
      <c r="N925" s="1200">
        <v>2021</v>
      </c>
      <c r="O925" s="408">
        <v>32.269243996442661</v>
      </c>
      <c r="P925" s="1199">
        <v>20</v>
      </c>
    </row>
    <row r="926" spans="13:16">
      <c r="M926" s="1198">
        <v>137.75</v>
      </c>
      <c r="N926" s="1200">
        <v>2021</v>
      </c>
      <c r="O926" s="408">
        <v>26.565432674826951</v>
      </c>
      <c r="P926" s="1199">
        <v>20</v>
      </c>
    </row>
    <row r="927" spans="13:16">
      <c r="M927" s="1198">
        <v>303.2</v>
      </c>
      <c r="N927" s="1200">
        <v>2021</v>
      </c>
      <c r="O927" s="408">
        <v>29.232400674580788</v>
      </c>
      <c r="P927" s="1199">
        <v>20</v>
      </c>
    </row>
    <row r="928" spans="13:16">
      <c r="M928" s="1198">
        <v>140</v>
      </c>
      <c r="N928" s="1200">
        <v>2021</v>
      </c>
      <c r="O928" s="408">
        <v>33.162104175225629</v>
      </c>
      <c r="P928" s="1199">
        <v>20</v>
      </c>
    </row>
    <row r="929" spans="13:16">
      <c r="M929" s="1198">
        <v>209.4</v>
      </c>
      <c r="N929" s="1200">
        <v>2021</v>
      </c>
      <c r="O929" s="408">
        <v>28.904324008594799</v>
      </c>
      <c r="P929" s="1199">
        <v>20</v>
      </c>
    </row>
    <row r="930" spans="13:16">
      <c r="M930" s="1198">
        <v>202.74</v>
      </c>
      <c r="N930" s="1200">
        <v>2021</v>
      </c>
      <c r="O930" s="408">
        <v>33.962199651156439</v>
      </c>
      <c r="P930" s="1199">
        <v>20</v>
      </c>
    </row>
    <row r="931" spans="13:16">
      <c r="M931" s="1198">
        <v>100.8</v>
      </c>
      <c r="N931" s="1200">
        <v>2021</v>
      </c>
      <c r="O931" s="408">
        <v>29.855641545569767</v>
      </c>
      <c r="P931" s="1199">
        <v>20</v>
      </c>
    </row>
    <row r="932" spans="13:16">
      <c r="M932" s="1198">
        <v>298.60000000000002</v>
      </c>
      <c r="N932" s="1200">
        <v>2021</v>
      </c>
      <c r="O932" s="408">
        <v>33.658571970037563</v>
      </c>
      <c r="P932" s="1199">
        <v>20</v>
      </c>
    </row>
    <row r="933" spans="13:16">
      <c r="M933" s="1198">
        <v>302.39999999999998</v>
      </c>
      <c r="N933" s="1200">
        <v>2021</v>
      </c>
      <c r="O933" s="408">
        <v>39.248093776295562</v>
      </c>
      <c r="P933" s="1199">
        <v>20</v>
      </c>
    </row>
    <row r="934" spans="13:16">
      <c r="M934" s="1198">
        <v>383.52</v>
      </c>
      <c r="N934" s="1200">
        <v>2021</v>
      </c>
      <c r="O934" s="408">
        <v>37.45277987655998</v>
      </c>
      <c r="P934" s="1199">
        <v>20</v>
      </c>
    </row>
    <row r="935" spans="13:16">
      <c r="M935" s="1198">
        <v>166.08</v>
      </c>
      <c r="N935" s="1200">
        <v>2021</v>
      </c>
      <c r="O935" s="408">
        <v>36.766732750892544</v>
      </c>
      <c r="P935" s="1199">
        <v>20</v>
      </c>
    </row>
    <row r="936" spans="13:16">
      <c r="M936" s="1198">
        <v>218</v>
      </c>
      <c r="N936" s="1200">
        <v>2021</v>
      </c>
      <c r="O936" s="408">
        <v>33.508773625927283</v>
      </c>
      <c r="P936" s="1199">
        <v>20</v>
      </c>
    </row>
    <row r="937" spans="13:16">
      <c r="M937" s="1198">
        <v>218</v>
      </c>
      <c r="N937" s="1200">
        <v>2021</v>
      </c>
      <c r="O937" s="408">
        <v>32.133613847071778</v>
      </c>
      <c r="P937" s="1199">
        <v>20</v>
      </c>
    </row>
    <row r="938" spans="13:16">
      <c r="M938" s="1198">
        <v>239.8</v>
      </c>
      <c r="N938" s="1200">
        <v>2021</v>
      </c>
      <c r="O938" s="408">
        <v>31.858488871484923</v>
      </c>
      <c r="P938" s="1199">
        <v>20</v>
      </c>
    </row>
    <row r="939" spans="13:16">
      <c r="M939" s="1198">
        <v>286.62</v>
      </c>
      <c r="N939" s="1200">
        <v>2021</v>
      </c>
      <c r="O939" s="408">
        <v>28.100297100443534</v>
      </c>
      <c r="P939" s="1199">
        <v>20</v>
      </c>
    </row>
    <row r="940" spans="13:16">
      <c r="M940" s="1198">
        <v>199.4</v>
      </c>
      <c r="N940" s="1200">
        <v>2021</v>
      </c>
      <c r="O940" s="408">
        <v>28.325833999494666</v>
      </c>
      <c r="P940" s="1199">
        <v>20</v>
      </c>
    </row>
    <row r="941" spans="13:16">
      <c r="M941" s="592">
        <v>301.10000000000002</v>
      </c>
      <c r="N941" s="611">
        <v>2021</v>
      </c>
      <c r="O941" s="410">
        <v>26.365666452697877</v>
      </c>
      <c r="P941" s="55">
        <v>20</v>
      </c>
    </row>
  </sheetData>
  <pageMargins left="0.75" right="0.75" top="1" bottom="1" header="0.5" footer="0.5"/>
  <headerFooter alignWithMargins="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1">
    <tabColor theme="5" tint="0.39997558519241921"/>
  </sheetPr>
  <dimension ref="A1:K701"/>
  <sheetViews>
    <sheetView zoomScale="75" zoomScaleNormal="75" workbookViewId="0"/>
  </sheetViews>
  <sheetFormatPr defaultColWidth="8.6640625" defaultRowHeight="13.2"/>
  <cols>
    <col min="1" max="1" width="11.77734375" style="8" customWidth="1"/>
    <col min="2" max="10" width="11.77734375" style="598" customWidth="1"/>
    <col min="11" max="16384" width="8.6640625" style="598"/>
  </cols>
  <sheetData>
    <row r="1" spans="1:1" ht="14.4">
      <c r="A1" s="138" t="s">
        <v>610</v>
      </c>
    </row>
    <row r="2" spans="1:1">
      <c r="A2" s="596"/>
    </row>
    <row r="3" spans="1:1">
      <c r="A3" s="596"/>
    </row>
    <row r="4" spans="1:1">
      <c r="A4" s="596"/>
    </row>
    <row r="5" spans="1:1">
      <c r="A5" s="596"/>
    </row>
    <row r="6" spans="1:1">
      <c r="A6" s="596"/>
    </row>
    <row r="7" spans="1:1">
      <c r="A7" s="596"/>
    </row>
    <row r="8" spans="1:1">
      <c r="A8" s="596"/>
    </row>
    <row r="9" spans="1:1">
      <c r="A9" s="596"/>
    </row>
    <row r="10" spans="1:1">
      <c r="A10" s="596"/>
    </row>
    <row r="11" spans="1:1">
      <c r="A11" s="596"/>
    </row>
    <row r="12" spans="1:1">
      <c r="A12" s="596"/>
    </row>
    <row r="13" spans="1:1">
      <c r="A13" s="596"/>
    </row>
    <row r="14" spans="1:1">
      <c r="A14" s="596"/>
    </row>
    <row r="15" spans="1:1">
      <c r="A15" s="596"/>
    </row>
    <row r="16" spans="1:1">
      <c r="A16" s="596"/>
    </row>
    <row r="17" spans="1:11">
      <c r="A17" s="596"/>
    </row>
    <row r="18" spans="1:11">
      <c r="A18" s="596"/>
    </row>
    <row r="19" spans="1:11">
      <c r="A19" s="704"/>
    </row>
    <row r="20" spans="1:11">
      <c r="A20" s="596"/>
    </row>
    <row r="22" spans="1:11">
      <c r="A22" s="664" t="s">
        <v>128</v>
      </c>
      <c r="K22" s="664" t="s">
        <v>128</v>
      </c>
    </row>
    <row r="23" spans="1:11" s="110" customFormat="1">
      <c r="A23" s="708"/>
      <c r="B23" s="79"/>
      <c r="C23" s="79"/>
      <c r="D23" s="79"/>
      <c r="E23" s="79"/>
      <c r="F23" s="79"/>
      <c r="G23" s="79"/>
      <c r="H23" s="79"/>
      <c r="I23" s="79"/>
    </row>
    <row r="24" spans="1:11">
      <c r="A24" s="1149"/>
      <c r="B24" s="246" t="s">
        <v>114</v>
      </c>
      <c r="C24" s="1152" t="s">
        <v>2</v>
      </c>
      <c r="D24" s="1154" t="s">
        <v>3</v>
      </c>
      <c r="E24" s="1154" t="s">
        <v>5</v>
      </c>
      <c r="F24" s="1154" t="s">
        <v>442</v>
      </c>
      <c r="G24" s="1154" t="s">
        <v>1</v>
      </c>
      <c r="H24" s="1154" t="s">
        <v>7</v>
      </c>
      <c r="I24" s="1154" t="s">
        <v>11</v>
      </c>
      <c r="J24" s="1154" t="s">
        <v>6</v>
      </c>
      <c r="K24" s="1153" t="s">
        <v>443</v>
      </c>
    </row>
    <row r="25" spans="1:11">
      <c r="A25" s="1147" t="s">
        <v>363</v>
      </c>
      <c r="B25" s="585" t="s">
        <v>869</v>
      </c>
      <c r="C25" s="1147" t="s">
        <v>869</v>
      </c>
      <c r="D25" s="1148" t="s">
        <v>869</v>
      </c>
      <c r="E25" s="1148" t="s">
        <v>869</v>
      </c>
      <c r="F25" s="1148" t="s">
        <v>869</v>
      </c>
      <c r="G25" s="1148" t="s">
        <v>869</v>
      </c>
      <c r="H25" s="1148" t="s">
        <v>869</v>
      </c>
      <c r="I25" s="1148" t="s">
        <v>869</v>
      </c>
      <c r="J25" s="1148" t="s">
        <v>869</v>
      </c>
      <c r="K25" s="96" t="s">
        <v>869</v>
      </c>
    </row>
    <row r="26" spans="1:11">
      <c r="A26" s="1145">
        <v>2016</v>
      </c>
      <c r="B26" s="648">
        <v>43.946307928139085</v>
      </c>
      <c r="C26" s="656">
        <v>42.562057322925476</v>
      </c>
      <c r="D26" s="657">
        <v>40.135643467309308</v>
      </c>
      <c r="E26" s="657">
        <v>46.55767264619675</v>
      </c>
      <c r="F26" s="657">
        <v>43.202687823761984</v>
      </c>
      <c r="G26" s="657">
        <v>54.736683779272511</v>
      </c>
      <c r="H26" s="657">
        <v>81.168403341642588</v>
      </c>
      <c r="I26" s="657" t="e">
        <v>#N/A</v>
      </c>
      <c r="J26" s="657">
        <v>65.535262948121925</v>
      </c>
      <c r="K26" s="658" t="e">
        <v>#N/A</v>
      </c>
    </row>
    <row r="27" spans="1:11">
      <c r="A27" s="1145">
        <v>2017</v>
      </c>
      <c r="B27" s="648">
        <v>40.280435387178002</v>
      </c>
      <c r="C27" s="649">
        <v>40.303742160824036</v>
      </c>
      <c r="D27" s="650">
        <v>36.922996231005285</v>
      </c>
      <c r="E27" s="650">
        <v>40.855852702759229</v>
      </c>
      <c r="F27" s="650">
        <v>41.121598232286978</v>
      </c>
      <c r="G27" s="650">
        <v>49.200487132762461</v>
      </c>
      <c r="H27" s="650">
        <v>57.155536816124346</v>
      </c>
      <c r="I27" s="650">
        <v>45.996045796720914</v>
      </c>
      <c r="J27" s="650" t="e">
        <v>#N/A</v>
      </c>
      <c r="K27" s="651" t="e">
        <v>#N/A</v>
      </c>
    </row>
    <row r="28" spans="1:11">
      <c r="A28" s="1145">
        <v>2018</v>
      </c>
      <c r="B28" s="648">
        <v>34.331144631041944</v>
      </c>
      <c r="C28" s="649">
        <v>30.097492067278036</v>
      </c>
      <c r="D28" s="650">
        <v>29.757449914619958</v>
      </c>
      <c r="E28" s="650">
        <v>38.504360431553543</v>
      </c>
      <c r="F28" s="650">
        <v>36.478038243656151</v>
      </c>
      <c r="G28" s="650">
        <v>46.175841450368132</v>
      </c>
      <c r="H28" s="650" t="e">
        <v>#N/A</v>
      </c>
      <c r="I28" s="650">
        <v>46.424984411225637</v>
      </c>
      <c r="J28" s="650">
        <v>52.906185423905228</v>
      </c>
      <c r="K28" s="651" t="e">
        <v>#N/A</v>
      </c>
    </row>
    <row r="29" spans="1:11">
      <c r="A29" s="1145">
        <v>2019</v>
      </c>
      <c r="B29" s="648">
        <v>35.303965813091281</v>
      </c>
      <c r="C29" s="649">
        <v>34.666089297839726</v>
      </c>
      <c r="D29" s="650">
        <v>30.999546423234481</v>
      </c>
      <c r="E29" s="650">
        <v>35.738812515795075</v>
      </c>
      <c r="F29" s="650">
        <v>36.577280859576689</v>
      </c>
      <c r="G29" s="650">
        <v>43.794840864186362</v>
      </c>
      <c r="H29" s="650">
        <v>64.344366478329704</v>
      </c>
      <c r="I29" s="650">
        <v>51.633983777586025</v>
      </c>
      <c r="J29" s="650" t="e">
        <v>#N/A</v>
      </c>
      <c r="K29" s="651" t="e">
        <v>#N/A</v>
      </c>
    </row>
    <row r="30" spans="1:11">
      <c r="A30" s="1145">
        <v>2020</v>
      </c>
      <c r="B30" s="648">
        <v>32.780310938758703</v>
      </c>
      <c r="C30" s="649">
        <v>29.261342207211442</v>
      </c>
      <c r="D30" s="650">
        <v>31.837772223381432</v>
      </c>
      <c r="E30" s="650">
        <v>35.516536631879291</v>
      </c>
      <c r="F30" s="650">
        <v>32.232167889188254</v>
      </c>
      <c r="G30" s="650">
        <v>37.456141404405606</v>
      </c>
      <c r="H30" s="650">
        <v>49.588831457539179</v>
      </c>
      <c r="I30" s="650" t="e">
        <v>#N/A</v>
      </c>
      <c r="J30" s="650" t="e">
        <v>#N/A</v>
      </c>
      <c r="K30" s="651">
        <v>31.292910121603619</v>
      </c>
    </row>
    <row r="31" spans="1:11">
      <c r="A31" s="1147">
        <v>2021</v>
      </c>
      <c r="B31" s="652">
        <v>31.601969761021149</v>
      </c>
      <c r="C31" s="653">
        <v>28.263001245112296</v>
      </c>
      <c r="D31" s="654">
        <v>30.230284409245776</v>
      </c>
      <c r="E31" s="654">
        <v>34.25526186143216</v>
      </c>
      <c r="F31" s="654">
        <v>28.709750424098875</v>
      </c>
      <c r="G31" s="654">
        <v>34.727627047542072</v>
      </c>
      <c r="H31" s="654" t="e">
        <v>#N/A</v>
      </c>
      <c r="I31" s="654" t="e">
        <v>#N/A</v>
      </c>
      <c r="J31" s="654">
        <v>37.823403496148572</v>
      </c>
      <c r="K31" s="655" t="e">
        <v>#N/A</v>
      </c>
    </row>
    <row r="34" spans="1:11">
      <c r="A34" s="1149"/>
      <c r="B34" s="246" t="s">
        <v>114</v>
      </c>
      <c r="C34" s="1154" t="s">
        <v>2</v>
      </c>
      <c r="D34" s="1154" t="s">
        <v>3</v>
      </c>
      <c r="E34" s="1154" t="s">
        <v>5</v>
      </c>
      <c r="F34" s="1154" t="s">
        <v>442</v>
      </c>
      <c r="G34" s="1154" t="s">
        <v>1</v>
      </c>
      <c r="H34" s="1154" t="s">
        <v>7</v>
      </c>
      <c r="I34" s="1154" t="s">
        <v>11</v>
      </c>
      <c r="J34" s="1154" t="s">
        <v>6</v>
      </c>
      <c r="K34" s="1153" t="s">
        <v>443</v>
      </c>
    </row>
    <row r="35" spans="1:11">
      <c r="A35" s="1147" t="s">
        <v>363</v>
      </c>
      <c r="B35" s="585" t="s">
        <v>501</v>
      </c>
      <c r="C35" s="1148" t="s">
        <v>501</v>
      </c>
      <c r="D35" s="1148" t="s">
        <v>501</v>
      </c>
      <c r="E35" s="1148" t="s">
        <v>501</v>
      </c>
      <c r="F35" s="1148" t="s">
        <v>501</v>
      </c>
      <c r="G35" s="1148" t="s">
        <v>501</v>
      </c>
      <c r="H35" s="1148" t="s">
        <v>501</v>
      </c>
      <c r="I35" s="1148" t="s">
        <v>501</v>
      </c>
      <c r="J35" s="1148" t="s">
        <v>501</v>
      </c>
      <c r="K35" s="96" t="s">
        <v>501</v>
      </c>
    </row>
    <row r="36" spans="1:11">
      <c r="A36" s="1145">
        <v>2016</v>
      </c>
      <c r="B36" s="711">
        <v>8150.8419999999978</v>
      </c>
      <c r="C36" s="635">
        <v>2610.94</v>
      </c>
      <c r="D36" s="48">
        <v>3115.5349999999999</v>
      </c>
      <c r="E36" s="48">
        <v>1277.0070000000001</v>
      </c>
      <c r="F36" s="48">
        <v>346.76</v>
      </c>
      <c r="G36" s="48">
        <v>427.2</v>
      </c>
      <c r="H36" s="48">
        <v>295.70000000000005</v>
      </c>
      <c r="I36" s="657" t="e">
        <v>#N/A</v>
      </c>
      <c r="J36" s="48">
        <v>77.7</v>
      </c>
      <c r="K36" s="658" t="e">
        <v>#N/A</v>
      </c>
    </row>
    <row r="37" spans="1:11">
      <c r="A37" s="1145">
        <v>2017</v>
      </c>
      <c r="B37" s="711">
        <v>6755.46</v>
      </c>
      <c r="C37" s="48">
        <v>1796.9750000000004</v>
      </c>
      <c r="D37" s="48">
        <v>2332.3850000000002</v>
      </c>
      <c r="E37" s="48">
        <v>980.3</v>
      </c>
      <c r="F37" s="48">
        <v>747.5</v>
      </c>
      <c r="G37" s="48">
        <v>799.5</v>
      </c>
      <c r="H37" s="48">
        <v>52.8</v>
      </c>
      <c r="I37" s="48">
        <v>46</v>
      </c>
      <c r="J37" s="650" t="e">
        <v>#N/A</v>
      </c>
      <c r="K37" s="651" t="e">
        <v>#N/A</v>
      </c>
    </row>
    <row r="38" spans="1:11">
      <c r="A38" s="1145">
        <v>2018</v>
      </c>
      <c r="B38" s="711">
        <v>7430.45</v>
      </c>
      <c r="C38" s="48">
        <v>2056.56</v>
      </c>
      <c r="D38" s="48">
        <v>1963.405</v>
      </c>
      <c r="E38" s="48">
        <v>1639.7750000000001</v>
      </c>
      <c r="F38" s="48">
        <v>785.70999999999992</v>
      </c>
      <c r="G38" s="48">
        <v>502</v>
      </c>
      <c r="H38" s="650" t="e">
        <v>#N/A</v>
      </c>
      <c r="I38" s="48">
        <v>324.60000000000002</v>
      </c>
      <c r="J38" s="48">
        <v>158.4</v>
      </c>
      <c r="K38" s="651" t="e">
        <v>#N/A</v>
      </c>
    </row>
    <row r="39" spans="1:11">
      <c r="A39" s="1145">
        <v>2019</v>
      </c>
      <c r="B39" s="711">
        <v>8600.9700000000012</v>
      </c>
      <c r="C39" s="48">
        <v>3152.97</v>
      </c>
      <c r="D39" s="48">
        <v>1212.9699999999998</v>
      </c>
      <c r="E39" s="48">
        <v>3008.23</v>
      </c>
      <c r="F39" s="48">
        <v>577.45000000000005</v>
      </c>
      <c r="G39" s="48">
        <v>489.45</v>
      </c>
      <c r="H39" s="48">
        <v>28.8</v>
      </c>
      <c r="I39" s="48">
        <v>131.1</v>
      </c>
      <c r="J39" s="650" t="e">
        <v>#N/A</v>
      </c>
      <c r="K39" s="651" t="e">
        <v>#N/A</v>
      </c>
    </row>
    <row r="40" spans="1:11">
      <c r="A40" s="1145">
        <v>2020</v>
      </c>
      <c r="B40" s="711">
        <v>12168.184999999999</v>
      </c>
      <c r="C40" s="48">
        <v>2209.37</v>
      </c>
      <c r="D40" s="48">
        <v>2557.1499999999996</v>
      </c>
      <c r="E40" s="48">
        <v>3536.1300000000006</v>
      </c>
      <c r="F40" s="48">
        <v>2780.875</v>
      </c>
      <c r="G40" s="48">
        <v>533.55999999999995</v>
      </c>
      <c r="H40" s="48">
        <v>72.599999999999994</v>
      </c>
      <c r="I40" s="48" t="e">
        <v>#N/A</v>
      </c>
      <c r="J40" s="650" t="e">
        <v>#N/A</v>
      </c>
      <c r="K40" s="48">
        <v>478.5</v>
      </c>
    </row>
    <row r="41" spans="1:11">
      <c r="A41" s="1147">
        <v>2021</v>
      </c>
      <c r="B41" s="713">
        <v>6498.16</v>
      </c>
      <c r="C41" s="633">
        <v>615.07499999999993</v>
      </c>
      <c r="D41" s="633">
        <v>2133.4700000000003</v>
      </c>
      <c r="E41" s="633">
        <v>2325.64</v>
      </c>
      <c r="F41" s="633">
        <v>853.50000000000011</v>
      </c>
      <c r="G41" s="633">
        <v>445</v>
      </c>
      <c r="H41" s="633">
        <v>0</v>
      </c>
      <c r="I41" s="654" t="e">
        <v>#N/A</v>
      </c>
      <c r="J41" s="48">
        <v>125.47499999999999</v>
      </c>
      <c r="K41" s="876" t="e">
        <v>#N/A</v>
      </c>
    </row>
    <row r="42" spans="1:11">
      <c r="A42" s="1144" t="s">
        <v>59</v>
      </c>
      <c r="B42" s="681">
        <f t="array" ref="B42">SUM(IF(NOT(ISERROR(B36:B41)),B36:B41))</f>
        <v>49604.066999999995</v>
      </c>
      <c r="C42" s="682">
        <f t="array" ref="C42">SUM(IF(NOT(ISERROR(C36:C41)),C36:C41))</f>
        <v>12441.89</v>
      </c>
      <c r="D42" s="682">
        <f t="array" ref="D42">SUM(IF(NOT(ISERROR(D36:D41)),D36:D41))</f>
        <v>13314.915000000001</v>
      </c>
      <c r="E42" s="682">
        <f t="array" ref="E42">SUM(IF(NOT(ISERROR(E36:E41)),E36:E41))</f>
        <v>12767.082</v>
      </c>
      <c r="F42" s="682">
        <f t="array" ref="F42">SUM(IF(NOT(ISERROR(F36:F41)),F36:F41))</f>
        <v>6091.7950000000001</v>
      </c>
      <c r="G42" s="682">
        <f t="array" ref="G42">SUM(IF(NOT(ISERROR(G36:G41)),G36:G41))</f>
        <v>3196.71</v>
      </c>
      <c r="H42" s="682">
        <f t="array" ref="H42">SUM(IF(NOT(ISERROR(H36:H41)),H36:H41))</f>
        <v>449.90000000000009</v>
      </c>
      <c r="I42" s="682">
        <f t="array" ref="I42">SUM(IF(NOT(ISERROR(I36:I41)),I36:I41))</f>
        <v>501.70000000000005</v>
      </c>
      <c r="J42" s="682">
        <f t="array" ref="J42">SUM(IF(NOT(ISERROR(J36:J41)),J36:J41))</f>
        <v>361.57500000000005</v>
      </c>
      <c r="K42" s="682">
        <f t="array" ref="K42">SUM(IF(NOT(ISERROR(K36:K41)),K36:K41))</f>
        <v>478.5</v>
      </c>
    </row>
    <row r="43" spans="1:11">
      <c r="J43" s="468"/>
    </row>
    <row r="44" spans="1:11">
      <c r="H44" s="468"/>
    </row>
    <row r="698" spans="1:8">
      <c r="A698" s="598"/>
      <c r="H698" s="584"/>
    </row>
    <row r="701" spans="1:8">
      <c r="A701" s="598"/>
      <c r="H701" s="584"/>
    </row>
  </sheetData>
  <pageMargins left="0.75" right="0.75" top="1" bottom="1" header="0.5" footer="0.5"/>
  <pageSetup orientation="portrait" horizontalDpi="1200" verticalDpi="1200" r:id="rId1"/>
  <headerFooter alignWithMargins="0"/>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9">
    <tabColor theme="5" tint="0.39997558519241921"/>
  </sheetPr>
  <dimension ref="A1:Q178"/>
  <sheetViews>
    <sheetView zoomScale="85" zoomScaleNormal="85" zoomScalePageLayoutView="75" workbookViewId="0">
      <selection activeCell="S11" sqref="S11"/>
    </sheetView>
  </sheetViews>
  <sheetFormatPr defaultColWidth="8.6640625" defaultRowHeight="13.2"/>
  <cols>
    <col min="1" max="1" width="11.6640625" style="3" customWidth="1"/>
    <col min="2" max="16384" width="8.6640625" style="3"/>
  </cols>
  <sheetData>
    <row r="1" spans="1:1" ht="14.4">
      <c r="A1" s="1340" t="s">
        <v>117</v>
      </c>
    </row>
    <row r="2" spans="1:1" ht="14.4">
      <c r="A2" s="82"/>
    </row>
    <row r="3" spans="1:1" ht="14.4">
      <c r="A3" s="82"/>
    </row>
    <row r="4" spans="1:1" ht="14.4">
      <c r="A4" s="82"/>
    </row>
    <row r="5" spans="1:1" ht="14.4">
      <c r="A5" s="82"/>
    </row>
    <row r="6" spans="1:1" ht="14.4">
      <c r="A6" s="82"/>
    </row>
    <row r="7" spans="1:1" ht="14.4">
      <c r="A7" s="82"/>
    </row>
    <row r="8" spans="1:1" ht="14.4">
      <c r="A8" s="82"/>
    </row>
    <row r="9" spans="1:1" ht="14.4">
      <c r="A9" s="82"/>
    </row>
    <row r="10" spans="1:1" ht="14.4">
      <c r="A10" s="82"/>
    </row>
    <row r="11" spans="1:1" ht="14.4">
      <c r="A11" s="82"/>
    </row>
    <row r="12" spans="1:1" ht="14.4">
      <c r="A12" s="82"/>
    </row>
    <row r="13" spans="1:1" ht="14.4">
      <c r="A13" s="82"/>
    </row>
    <row r="14" spans="1:1" ht="14.4">
      <c r="A14" s="82"/>
    </row>
    <row r="15" spans="1:1" ht="14.4">
      <c r="A15" s="82"/>
    </row>
    <row r="16" spans="1:1" ht="14.4">
      <c r="A16" s="82"/>
    </row>
    <row r="17" spans="1:16" ht="14.4">
      <c r="A17" s="82"/>
    </row>
    <row r="18" spans="1:16" ht="14.4">
      <c r="A18" s="82"/>
    </row>
    <row r="19" spans="1:16" ht="14.4">
      <c r="A19" s="82"/>
    </row>
    <row r="20" spans="1:16" ht="14.4">
      <c r="A20" s="82"/>
    </row>
    <row r="21" spans="1:16">
      <c r="A21" s="109" t="s">
        <v>212</v>
      </c>
    </row>
    <row r="22" spans="1:16" ht="14.4">
      <c r="A22" s="82"/>
    </row>
    <row r="24" spans="1:16" ht="25.5" customHeight="1">
      <c r="A24" s="1626" t="s">
        <v>897</v>
      </c>
      <c r="B24" s="1628" t="s">
        <v>116</v>
      </c>
      <c r="C24" s="1629"/>
      <c r="D24" s="1629"/>
      <c r="E24" s="1629"/>
      <c r="F24" s="1629"/>
      <c r="G24" s="1629"/>
      <c r="H24" s="1629"/>
      <c r="I24" s="1629"/>
      <c r="J24" s="1629"/>
      <c r="K24" s="1629"/>
      <c r="L24" s="1629"/>
      <c r="M24" s="1629"/>
      <c r="N24" s="1630"/>
      <c r="O24" s="1631" t="s">
        <v>115</v>
      </c>
      <c r="P24" s="1630"/>
    </row>
    <row r="25" spans="1:16" ht="12.75" customHeight="1">
      <c r="A25" s="1627"/>
      <c r="B25" s="1177" t="s">
        <v>110</v>
      </c>
      <c r="C25" s="1178" t="s">
        <v>104</v>
      </c>
      <c r="D25" s="1178" t="s">
        <v>105</v>
      </c>
      <c r="E25" s="1178" t="s">
        <v>65</v>
      </c>
      <c r="F25" s="1178" t="s">
        <v>106</v>
      </c>
      <c r="G25" s="1178" t="s">
        <v>107</v>
      </c>
      <c r="H25" s="1178" t="s">
        <v>111</v>
      </c>
      <c r="I25" s="1178" t="s">
        <v>108</v>
      </c>
      <c r="J25" s="1178" t="s">
        <v>109</v>
      </c>
      <c r="K25" s="1178" t="s">
        <v>112</v>
      </c>
      <c r="L25" s="1178" t="s">
        <v>67</v>
      </c>
      <c r="M25" s="1178" t="s">
        <v>113</v>
      </c>
      <c r="N25" s="1179" t="s">
        <v>69</v>
      </c>
      <c r="O25" s="148" t="s">
        <v>114</v>
      </c>
      <c r="P25" s="149" t="s">
        <v>101</v>
      </c>
    </row>
    <row r="26" spans="1:16">
      <c r="A26" s="80">
        <v>40207</v>
      </c>
      <c r="B26" s="84">
        <v>23.116120940058092</v>
      </c>
      <c r="C26" s="45">
        <v>1.1558060470029048</v>
      </c>
      <c r="D26" s="45">
        <v>8.8261552680221804</v>
      </c>
      <c r="E26" s="45">
        <v>5.4638104040137305</v>
      </c>
      <c r="F26" s="45">
        <v>25.637879588064429</v>
      </c>
      <c r="G26" s="45">
        <v>1.0507327700026405</v>
      </c>
      <c r="H26" s="45">
        <v>16.181284658040664</v>
      </c>
      <c r="I26" s="45">
        <v>28.579931344071824</v>
      </c>
      <c r="J26" s="45">
        <v>3.782637972009506</v>
      </c>
      <c r="K26" s="85"/>
      <c r="L26" s="45">
        <v>1.5760991550039609</v>
      </c>
      <c r="M26" s="45">
        <v>28.579931344071824</v>
      </c>
      <c r="N26" s="86">
        <v>0.88261552680221811</v>
      </c>
      <c r="O26" s="45">
        <v>0.88261552680221811</v>
      </c>
      <c r="P26" s="86">
        <v>5.0435172960126744</v>
      </c>
    </row>
    <row r="27" spans="1:16">
      <c r="A27" s="80">
        <v>40210</v>
      </c>
      <c r="B27" s="84">
        <v>20.594362292051756</v>
      </c>
      <c r="C27" s="45">
        <v>1.1558060470029048</v>
      </c>
      <c r="D27" s="45">
        <v>8.4058621600211243</v>
      </c>
      <c r="E27" s="45">
        <v>5.4638104040137305</v>
      </c>
      <c r="F27" s="45">
        <v>23.956707156060205</v>
      </c>
      <c r="G27" s="45">
        <v>1.2188500132030631</v>
      </c>
      <c r="H27" s="45">
        <v>16.391431212041194</v>
      </c>
      <c r="I27" s="45">
        <v>26.058172696065487</v>
      </c>
      <c r="J27" s="45">
        <v>2.9420517560073933</v>
      </c>
      <c r="K27" s="85"/>
      <c r="L27" s="45">
        <v>1.3659526010034326</v>
      </c>
      <c r="M27" s="45">
        <v>26.898758912067599</v>
      </c>
      <c r="N27" s="86">
        <v>0.92464483760232374</v>
      </c>
      <c r="O27" s="45">
        <v>1.008703459202535</v>
      </c>
      <c r="P27" s="86">
        <v>4.8333707420121463</v>
      </c>
    </row>
    <row r="28" spans="1:16">
      <c r="A28" s="80">
        <v>40238</v>
      </c>
      <c r="B28" s="84">
        <v>17.232017428043306</v>
      </c>
      <c r="C28" s="45">
        <v>1.1558060470029048</v>
      </c>
      <c r="D28" s="45">
        <v>8.4058621600211243</v>
      </c>
      <c r="E28" s="45">
        <v>5.4638104040137305</v>
      </c>
      <c r="F28" s="45">
        <v>21.01465540005281</v>
      </c>
      <c r="G28" s="45">
        <v>1.2188500132030631</v>
      </c>
      <c r="H28" s="45">
        <v>16.391431212041194</v>
      </c>
      <c r="I28" s="45">
        <v>21.01465540005281</v>
      </c>
      <c r="J28" s="45">
        <v>2.3116120940058096</v>
      </c>
      <c r="K28" s="85"/>
      <c r="L28" s="45">
        <v>1.6811724320042249</v>
      </c>
      <c r="M28" s="45">
        <v>21.01465540005281</v>
      </c>
      <c r="N28" s="86">
        <v>1.008703459202535</v>
      </c>
      <c r="O28" s="45">
        <v>0.96667414840242927</v>
      </c>
      <c r="P28" s="86">
        <v>4.2029310800105621</v>
      </c>
    </row>
    <row r="29" spans="1:16">
      <c r="A29" s="80">
        <v>40269</v>
      </c>
      <c r="B29" s="84">
        <v>12.245167678901504</v>
      </c>
      <c r="C29" s="45">
        <v>1.055617903353578</v>
      </c>
      <c r="D29" s="45">
        <v>3.800224452072881</v>
      </c>
      <c r="E29" s="45">
        <v>5.0669659360971746</v>
      </c>
      <c r="F29" s="45">
        <v>14.356403485608661</v>
      </c>
      <c r="G29" s="45">
        <v>1.055617903353578</v>
      </c>
      <c r="H29" s="45">
        <v>13.089662001584367</v>
      </c>
      <c r="I29" s="45">
        <v>19.423369421705836</v>
      </c>
      <c r="J29" s="45">
        <v>1.7945504357010826</v>
      </c>
      <c r="K29" s="85"/>
      <c r="L29" s="45">
        <v>1.6889886453657248</v>
      </c>
      <c r="M29" s="45">
        <v>21.112358067071558</v>
      </c>
      <c r="N29" s="86">
        <v>0.8444943226828624</v>
      </c>
      <c r="O29" s="45">
        <v>0.88671903881700553</v>
      </c>
      <c r="P29" s="86">
        <v>3.6946626617375231</v>
      </c>
    </row>
    <row r="30" spans="1:16">
      <c r="A30" s="80">
        <v>40299</v>
      </c>
      <c r="B30" s="84">
        <v>14.567527066279377</v>
      </c>
      <c r="C30" s="45">
        <v>1.055617903353578</v>
      </c>
      <c r="D30" s="45">
        <v>3.800224452072881</v>
      </c>
      <c r="E30" s="45">
        <v>2.9557301293900187</v>
      </c>
      <c r="F30" s="45">
        <v>15.834268550303669</v>
      </c>
      <c r="G30" s="45">
        <v>1.055617903353578</v>
      </c>
      <c r="H30" s="45">
        <v>13.089662001584367</v>
      </c>
      <c r="I30" s="45">
        <v>19.423369421705836</v>
      </c>
      <c r="J30" s="45">
        <v>2.1112358067071559</v>
      </c>
      <c r="K30" s="85"/>
      <c r="L30" s="45">
        <v>1.2667414840242937</v>
      </c>
      <c r="M30" s="45">
        <v>21.112358067071558</v>
      </c>
      <c r="N30" s="86">
        <v>0.8444943226828624</v>
      </c>
      <c r="O30" s="45">
        <v>0.84660555848956953</v>
      </c>
      <c r="P30" s="86">
        <v>6.5448310007921835</v>
      </c>
    </row>
    <row r="31" spans="1:16">
      <c r="A31" s="80">
        <v>40330</v>
      </c>
      <c r="B31" s="84">
        <v>14.039718114602588</v>
      </c>
      <c r="C31" s="45">
        <v>1.055617903353578</v>
      </c>
      <c r="D31" s="45">
        <v>3.800224452072881</v>
      </c>
      <c r="E31" s="45">
        <v>1.583426855030367</v>
      </c>
      <c r="F31" s="45">
        <v>16.889886453657248</v>
      </c>
      <c r="G31" s="45">
        <v>0.8444943226828624</v>
      </c>
      <c r="H31" s="45">
        <v>7.6004489041457619</v>
      </c>
      <c r="I31" s="45">
        <v>19.423369421705836</v>
      </c>
      <c r="J31" s="45">
        <v>2.1112358067071559</v>
      </c>
      <c r="K31" s="85"/>
      <c r="L31" s="45">
        <v>2.0056740163717981</v>
      </c>
      <c r="M31" s="45">
        <v>20.69011090573013</v>
      </c>
      <c r="N31" s="86">
        <v>0.73893253234750467</v>
      </c>
      <c r="O31" s="45">
        <v>0.76004489041457612</v>
      </c>
      <c r="P31" s="86">
        <v>6.5448310007921835</v>
      </c>
    </row>
    <row r="32" spans="1:16">
      <c r="A32" s="80">
        <v>40360</v>
      </c>
      <c r="B32" s="84">
        <v>11.433826247689463</v>
      </c>
      <c r="C32" s="45">
        <v>0.95281885397412192</v>
      </c>
      <c r="D32" s="45">
        <v>3.8112754158964877</v>
      </c>
      <c r="E32" s="45">
        <v>1.5880314232902033</v>
      </c>
      <c r="F32" s="45">
        <v>13.339463955637708</v>
      </c>
      <c r="G32" s="45">
        <v>0.8469500924214417</v>
      </c>
      <c r="H32" s="45">
        <v>7.6225508317929753</v>
      </c>
      <c r="I32" s="45">
        <v>15.668576709796673</v>
      </c>
      <c r="J32" s="45">
        <v>1.6515526802218112</v>
      </c>
      <c r="K32" s="85"/>
      <c r="L32" s="45">
        <v>1.2704251386321626</v>
      </c>
      <c r="M32" s="45">
        <v>18.209426987060997</v>
      </c>
      <c r="N32" s="86">
        <v>0.74108133086876149</v>
      </c>
      <c r="O32" s="45">
        <v>0.7304944547134935</v>
      </c>
      <c r="P32" s="86">
        <v>6.5638632162661725</v>
      </c>
    </row>
    <row r="33" spans="1:16">
      <c r="A33" s="80">
        <v>40391</v>
      </c>
      <c r="B33" s="84">
        <v>9.5281885397412189</v>
      </c>
      <c r="C33" s="45">
        <v>0.95281885397412192</v>
      </c>
      <c r="D33" s="45">
        <v>3.8112754158964877</v>
      </c>
      <c r="E33" s="45">
        <v>1.5880314232902033</v>
      </c>
      <c r="F33" s="45">
        <v>12.069038817005545</v>
      </c>
      <c r="G33" s="45">
        <v>0.8469500924214417</v>
      </c>
      <c r="H33" s="45">
        <v>5.9286506469500919</v>
      </c>
      <c r="I33" s="45">
        <v>15.668576709796673</v>
      </c>
      <c r="J33" s="45">
        <v>2.1173752310536043</v>
      </c>
      <c r="K33" s="45">
        <v>28.79630314232902</v>
      </c>
      <c r="L33" s="45">
        <v>1.2704251386321626</v>
      </c>
      <c r="M33" s="45">
        <v>18.209426987060997</v>
      </c>
      <c r="N33" s="86">
        <v>0.69873382624768932</v>
      </c>
      <c r="O33" s="45">
        <v>0.7199075785582254</v>
      </c>
      <c r="P33" s="86">
        <v>5.9286506469500919</v>
      </c>
    </row>
    <row r="34" spans="1:16">
      <c r="A34" s="80">
        <v>40422</v>
      </c>
      <c r="B34" s="84">
        <v>10.586876155268021</v>
      </c>
      <c r="C34" s="45">
        <v>0.95281885397412192</v>
      </c>
      <c r="D34" s="45">
        <v>3.8112754158964877</v>
      </c>
      <c r="E34" s="45">
        <v>1.5880314232902033</v>
      </c>
      <c r="F34" s="45">
        <v>11.327957486136782</v>
      </c>
      <c r="G34" s="45">
        <v>0.8469500924214417</v>
      </c>
      <c r="H34" s="45">
        <v>5.9286506469500919</v>
      </c>
      <c r="I34" s="45">
        <v>11.433826247689463</v>
      </c>
      <c r="J34" s="45">
        <v>2.1173752310536043</v>
      </c>
      <c r="K34" s="45">
        <v>28.79630314232902</v>
      </c>
      <c r="L34" s="45">
        <v>1.2704251386321626</v>
      </c>
      <c r="M34" s="45">
        <v>18.209426987060997</v>
      </c>
      <c r="N34" s="86">
        <v>0.69873382624768932</v>
      </c>
      <c r="O34" s="45">
        <v>0.7199075785582254</v>
      </c>
      <c r="P34" s="86">
        <v>5.2934380776340104</v>
      </c>
    </row>
    <row r="35" spans="1:16">
      <c r="A35" s="80">
        <v>40452</v>
      </c>
      <c r="B35" s="84">
        <v>9.7946879676084855</v>
      </c>
      <c r="C35" s="45">
        <v>0.95817599683126498</v>
      </c>
      <c r="D35" s="45">
        <v>3.8327039873250599</v>
      </c>
      <c r="E35" s="45">
        <v>1.5969599947187749</v>
      </c>
      <c r="F35" s="45">
        <v>10.859327964087669</v>
      </c>
      <c r="G35" s="45">
        <v>0.85171199718334656</v>
      </c>
      <c r="H35" s="45">
        <v>5.961983980283426</v>
      </c>
      <c r="I35" s="45"/>
      <c r="J35" s="45">
        <v>2.1292799929583666</v>
      </c>
      <c r="K35" s="45">
        <v>28.958207904233781</v>
      </c>
      <c r="L35" s="45">
        <v>1.2775679957750197</v>
      </c>
      <c r="M35" s="45">
        <v>12.775679957750199</v>
      </c>
      <c r="N35" s="86">
        <v>0.70266239767626093</v>
      </c>
      <c r="O35" s="45">
        <v>0.72395519760584459</v>
      </c>
      <c r="P35" s="86">
        <v>5.3231999823959164</v>
      </c>
    </row>
    <row r="36" spans="1:16">
      <c r="A36" s="80">
        <v>40483</v>
      </c>
      <c r="B36" s="84">
        <v>10.220543966200157</v>
      </c>
      <c r="C36" s="45">
        <v>0.95817599683126498</v>
      </c>
      <c r="D36" s="45">
        <v>3.8327039873250599</v>
      </c>
      <c r="E36" s="45">
        <v>1.5969599947187749</v>
      </c>
      <c r="F36" s="45">
        <v>11.072255963383506</v>
      </c>
      <c r="G36" s="45">
        <v>0.85171199718334656</v>
      </c>
      <c r="H36" s="45">
        <v>5.961983980283426</v>
      </c>
      <c r="I36" s="45">
        <v>13.201535956341873</v>
      </c>
      <c r="J36" s="45">
        <v>1.8737663938033626</v>
      </c>
      <c r="K36" s="45">
        <v>28.958207904233781</v>
      </c>
      <c r="L36" s="45">
        <v>1.2775679957750197</v>
      </c>
      <c r="M36" s="45">
        <v>13.201535956341873</v>
      </c>
      <c r="N36" s="86">
        <v>0.70266239767626093</v>
      </c>
      <c r="O36" s="45">
        <v>0.72395519760584459</v>
      </c>
      <c r="P36" s="86">
        <v>4.6844159845084059</v>
      </c>
    </row>
    <row r="37" spans="1:16">
      <c r="A37" s="80">
        <v>40513</v>
      </c>
      <c r="B37" s="84">
        <v>10.859327964087669</v>
      </c>
      <c r="C37" s="45">
        <v>1.3840319954229383</v>
      </c>
      <c r="D37" s="45">
        <v>2.5551359915500393</v>
      </c>
      <c r="E37" s="45">
        <v>1.4904959950708565</v>
      </c>
      <c r="F37" s="45">
        <v>11.072255963383506</v>
      </c>
      <c r="G37" s="45">
        <v>0.85171199718334656</v>
      </c>
      <c r="H37" s="45">
        <v>6.3878399788750997</v>
      </c>
      <c r="I37" s="45">
        <v>13.201535956341873</v>
      </c>
      <c r="J37" s="45">
        <v>1.5969599947187749</v>
      </c>
      <c r="K37" s="45">
        <v>29.384063902825456</v>
      </c>
      <c r="L37" s="45">
        <v>1.2775679957750197</v>
      </c>
      <c r="M37" s="45">
        <v>11.923967960566852</v>
      </c>
      <c r="N37" s="86">
        <v>0.70266239767626093</v>
      </c>
      <c r="O37" s="45">
        <v>0.70266239767626093</v>
      </c>
      <c r="P37" s="86">
        <v>4.4182559853886101</v>
      </c>
    </row>
    <row r="38" spans="1:16">
      <c r="A38" s="80">
        <v>40544</v>
      </c>
      <c r="B38" s="84">
        <v>11.816789015051492</v>
      </c>
      <c r="C38" s="45">
        <v>1.3914697209752664</v>
      </c>
      <c r="D38" s="45">
        <v>2.568867177185107</v>
      </c>
      <c r="E38" s="45">
        <v>1.5476846168851714</v>
      </c>
      <c r="F38" s="45">
        <v>13.208258736026758</v>
      </c>
      <c r="G38" s="45">
        <v>1.2844335885925535</v>
      </c>
      <c r="H38" s="45">
        <v>8.6913339494762791</v>
      </c>
      <c r="I38" s="45">
        <v>13.829068303846492</v>
      </c>
      <c r="J38" s="45">
        <v>1.5755718686735323</v>
      </c>
      <c r="K38" s="45">
        <v>30.997663938033629</v>
      </c>
      <c r="L38" s="45">
        <v>1.2844335885925535</v>
      </c>
      <c r="M38" s="45">
        <v>11.613420363524337</v>
      </c>
      <c r="N38" s="86">
        <v>0.79206737963207496</v>
      </c>
      <c r="O38" s="45">
        <v>0.78564521168911206</v>
      </c>
      <c r="P38" s="86">
        <v>7.4925292667898962</v>
      </c>
    </row>
    <row r="39" spans="1:16">
      <c r="A39" s="80">
        <v>40575</v>
      </c>
      <c r="B39" s="84">
        <v>11.39653135843305</v>
      </c>
      <c r="C39" s="45">
        <v>1.3914697209752664</v>
      </c>
      <c r="D39" s="45">
        <v>1.676523841952386</v>
      </c>
      <c r="E39" s="45">
        <v>1.1869743733177669</v>
      </c>
      <c r="F39" s="45">
        <v>11.920445059043171</v>
      </c>
      <c r="G39" s="45">
        <v>1.2844335885925535</v>
      </c>
      <c r="H39" s="45">
        <v>8.5628905906170232</v>
      </c>
      <c r="I39" s="45">
        <v>14.128769474518087</v>
      </c>
      <c r="J39" s="45">
        <v>1.1447232684298545</v>
      </c>
      <c r="K39" s="45">
        <v>30.398261596690432</v>
      </c>
      <c r="L39" s="45">
        <v>1.1357096993870996</v>
      </c>
      <c r="M39" s="45">
        <v>11.559902297332982</v>
      </c>
      <c r="N39" s="86">
        <v>0.85854245132239115</v>
      </c>
      <c r="O39" s="45">
        <v>0.79195471001904028</v>
      </c>
      <c r="P39" s="86">
        <v>7.4925292667898962</v>
      </c>
    </row>
    <row r="40" spans="1:16">
      <c r="A40" s="80">
        <v>40603</v>
      </c>
      <c r="B40" s="84">
        <v>11.992700571750037</v>
      </c>
      <c r="C40" s="45">
        <v>1.3914697209752664</v>
      </c>
      <c r="D40" s="45">
        <v>1.0275468708740423</v>
      </c>
      <c r="E40" s="45">
        <v>1.0382504841123137</v>
      </c>
      <c r="F40" s="45">
        <v>12.779183457518666</v>
      </c>
      <c r="G40" s="45">
        <v>1.2844335885925535</v>
      </c>
      <c r="H40" s="45">
        <v>8.5628905906170232</v>
      </c>
      <c r="I40" s="45">
        <v>14.128769474518087</v>
      </c>
      <c r="J40" s="45">
        <v>0.82557434281274977</v>
      </c>
      <c r="K40" s="45">
        <v>26.489115892278313</v>
      </c>
      <c r="L40" s="45">
        <v>0.90654950383271515</v>
      </c>
      <c r="M40" s="45">
        <v>11.559902297332982</v>
      </c>
      <c r="N40" s="86">
        <v>0.89910351201478789</v>
      </c>
      <c r="O40" s="45">
        <v>0.80277099287034603</v>
      </c>
      <c r="P40" s="86">
        <v>7.3622244099761582</v>
      </c>
    </row>
    <row r="41" spans="1:16">
      <c r="A41" s="80">
        <v>40634</v>
      </c>
      <c r="B41" s="84">
        <v>12.400781401285096</v>
      </c>
      <c r="C41" s="45">
        <v>0.81881788574949388</v>
      </c>
      <c r="D41" s="45">
        <v>1.0342962767362025</v>
      </c>
      <c r="E41" s="45">
        <v>1.045070196285538</v>
      </c>
      <c r="F41" s="45">
        <v>13.111860091541239</v>
      </c>
      <c r="G41" s="45">
        <v>1.1377259044098231</v>
      </c>
      <c r="H41" s="45">
        <v>5.0637421881876596</v>
      </c>
      <c r="I41" s="45">
        <v>14.264669483320132</v>
      </c>
      <c r="J41" s="45">
        <v>0.57317252002464592</v>
      </c>
      <c r="K41" s="45">
        <v>26.28836370037849</v>
      </c>
      <c r="L41" s="45">
        <v>0.47405246017075964</v>
      </c>
      <c r="M41" s="45">
        <v>11.678928791479624</v>
      </c>
      <c r="N41" s="86">
        <v>0.90500924214417766</v>
      </c>
      <c r="O41" s="45">
        <v>0.80804396620015839</v>
      </c>
      <c r="P41" s="86">
        <v>6.0333949476278494</v>
      </c>
    </row>
    <row r="42" spans="1:16">
      <c r="A42" s="80">
        <v>40664</v>
      </c>
      <c r="B42" s="84">
        <v>13.575138632162663</v>
      </c>
      <c r="C42" s="45">
        <v>0.81881788574949355</v>
      </c>
      <c r="D42" s="45">
        <v>1.0342962767362025</v>
      </c>
      <c r="E42" s="45">
        <v>1.045070196285538</v>
      </c>
      <c r="F42" s="45">
        <v>14.755139344708926</v>
      </c>
      <c r="G42" s="45">
        <v>0.90500924214417766</v>
      </c>
      <c r="H42" s="45">
        <v>3.8786110377607605</v>
      </c>
      <c r="I42" s="45">
        <v>14.652530587096207</v>
      </c>
      <c r="J42" s="45">
        <v>0.74493958026833651</v>
      </c>
      <c r="K42" s="45">
        <v>26.28836370037849</v>
      </c>
      <c r="L42" s="45">
        <v>0.47405246017075975</v>
      </c>
      <c r="M42" s="45">
        <v>12.066789895255699</v>
      </c>
      <c r="N42" s="86">
        <v>0.88448749062163357</v>
      </c>
      <c r="O42" s="45">
        <v>0.80804396620015839</v>
      </c>
      <c r="P42" s="86">
        <v>5.6229599171769751</v>
      </c>
    </row>
    <row r="43" spans="1:16">
      <c r="A43" s="80">
        <v>40695</v>
      </c>
      <c r="B43" s="84">
        <v>15.186329328404192</v>
      </c>
      <c r="C43" s="45">
        <v>0.75711271014875448</v>
      </c>
      <c r="D43" s="85"/>
      <c r="E43" s="85"/>
      <c r="F43" s="45">
        <v>16.219646157908631</v>
      </c>
      <c r="G43" s="45">
        <v>0.80216728280961225</v>
      </c>
      <c r="H43" s="45">
        <v>3.8786110377607605</v>
      </c>
      <c r="I43" s="45">
        <v>14.652530587096207</v>
      </c>
      <c r="J43" s="45">
        <v>0.90500924214417788</v>
      </c>
      <c r="K43" s="45">
        <v>26.28836370037849</v>
      </c>
      <c r="L43" s="45">
        <v>1.0127484376375324</v>
      </c>
      <c r="M43" s="45">
        <v>12.066789895255699</v>
      </c>
      <c r="N43" s="86">
        <v>0.88346140304550624</v>
      </c>
      <c r="O43" s="45">
        <v>0.80804396620015839</v>
      </c>
      <c r="P43" s="86">
        <v>5.0637421881876596</v>
      </c>
    </row>
    <row r="44" spans="1:16">
      <c r="A44" s="80">
        <v>40725</v>
      </c>
      <c r="B44" s="84">
        <v>21.079463955637706</v>
      </c>
      <c r="C44" s="45">
        <v>0.81758826247689476</v>
      </c>
      <c r="D44" s="85"/>
      <c r="E44" s="85"/>
      <c r="F44" s="45">
        <v>21.903558225508316</v>
      </c>
      <c r="G44" s="45">
        <v>0.80240757855822586</v>
      </c>
      <c r="H44" s="45">
        <v>7.8722689463955628</v>
      </c>
      <c r="I44" s="45">
        <v>14.746950092421441</v>
      </c>
      <c r="J44" s="45">
        <v>1.0962622458410352</v>
      </c>
      <c r="K44" s="45">
        <v>24.37584103512015</v>
      </c>
      <c r="L44" s="45">
        <v>1.0192744916820704</v>
      </c>
      <c r="M44" s="45">
        <v>23.204759704251387</v>
      </c>
      <c r="N44" s="86">
        <v>0.98023844731977849</v>
      </c>
      <c r="O44" s="45">
        <v>0.8132509242144178</v>
      </c>
      <c r="P44" s="86">
        <v>4.1855314232902039</v>
      </c>
    </row>
    <row r="45" spans="1:16">
      <c r="A45" s="80">
        <v>40756</v>
      </c>
      <c r="B45" s="84">
        <v>24.587286275415895</v>
      </c>
      <c r="C45" s="45">
        <v>0.954214417744917</v>
      </c>
      <c r="D45" s="85"/>
      <c r="E45" s="85"/>
      <c r="F45" s="45">
        <v>26.774027649414663</v>
      </c>
      <c r="G45" s="45">
        <v>0.92168438077633963</v>
      </c>
      <c r="H45" s="45">
        <v>13.265026186075168</v>
      </c>
      <c r="I45" s="45">
        <v>14.746950092421441</v>
      </c>
      <c r="J45" s="45">
        <v>1.2361414048059154</v>
      </c>
      <c r="K45" s="45">
        <v>19.518022181146026</v>
      </c>
      <c r="L45" s="45">
        <v>0.89999768946395531</v>
      </c>
      <c r="M45" s="45">
        <v>23.204759704251387</v>
      </c>
      <c r="N45" s="86">
        <v>1.0436720194085025</v>
      </c>
      <c r="O45" s="45">
        <v>0.8132509242144178</v>
      </c>
      <c r="P45" s="86">
        <v>3.795170979667283</v>
      </c>
    </row>
    <row r="46" spans="1:16">
      <c r="A46" s="80">
        <v>40787</v>
      </c>
      <c r="B46" s="84">
        <v>21.635056333069269</v>
      </c>
      <c r="C46" s="45">
        <v>0.97073761112578083</v>
      </c>
      <c r="D46" s="85"/>
      <c r="E46" s="85"/>
      <c r="F46" s="45">
        <v>24.046409867089164</v>
      </c>
      <c r="G46" s="45">
        <v>0.93252772643253212</v>
      </c>
      <c r="H46" s="45">
        <v>12.888090837074202</v>
      </c>
      <c r="I46" s="45">
        <v>24.939695009242143</v>
      </c>
      <c r="J46" s="45">
        <v>1.2196182114250509</v>
      </c>
      <c r="K46" s="45">
        <v>19.518022181146026</v>
      </c>
      <c r="L46" s="45">
        <v>0.92220073056949226</v>
      </c>
      <c r="M46" s="45">
        <v>23.535223571868674</v>
      </c>
      <c r="N46" s="86">
        <v>1.2268471085291783</v>
      </c>
      <c r="O46" s="45">
        <v>0.8132509242144178</v>
      </c>
      <c r="P46" s="86">
        <v>3.795170979667283</v>
      </c>
    </row>
    <row r="47" spans="1:16">
      <c r="A47" s="80">
        <v>40817</v>
      </c>
      <c r="B47" s="84">
        <v>24.067495001697537</v>
      </c>
      <c r="C47" s="45">
        <v>1.0011746953864722</v>
      </c>
      <c r="D47" s="45">
        <v>1.0425455505677315</v>
      </c>
      <c r="E47" s="85"/>
      <c r="F47" s="45">
        <v>25.898155343468257</v>
      </c>
      <c r="G47" s="45">
        <v>0.93394705571692616</v>
      </c>
      <c r="H47" s="45">
        <v>13.621354068429589</v>
      </c>
      <c r="I47" s="45">
        <v>24.97765381568524</v>
      </c>
      <c r="J47" s="45">
        <v>1.1945834433588591</v>
      </c>
      <c r="K47" s="45">
        <v>15.824352106831645</v>
      </c>
      <c r="L47" s="45">
        <v>1.0187573088385078</v>
      </c>
      <c r="M47" s="45">
        <v>24.108865856878793</v>
      </c>
      <c r="N47" s="86">
        <v>1.3404157078727976</v>
      </c>
      <c r="O47" s="45">
        <v>0.77725494171790688</v>
      </c>
      <c r="P47" s="86">
        <v>3.8009473197781887</v>
      </c>
    </row>
    <row r="48" spans="1:16">
      <c r="A48" s="80">
        <v>40848</v>
      </c>
      <c r="B48" s="84">
        <v>29.821146686031163</v>
      </c>
      <c r="C48" s="45">
        <v>1.0425455505677315</v>
      </c>
      <c r="D48" s="45">
        <v>1.0425455505677315</v>
      </c>
      <c r="E48" s="85"/>
      <c r="F48" s="45">
        <v>30.315269837602322</v>
      </c>
      <c r="G48" s="45">
        <v>1.146800105624505</v>
      </c>
      <c r="H48" s="45">
        <v>13.683410351201479</v>
      </c>
      <c r="I48" s="45">
        <v>29.560510298389229</v>
      </c>
      <c r="J48" s="45">
        <v>1.2271629918141009</v>
      </c>
      <c r="K48" s="45">
        <v>12.858061790335359</v>
      </c>
      <c r="L48" s="45">
        <v>1.164175864800634</v>
      </c>
      <c r="M48" s="45">
        <v>29.473631502508578</v>
      </c>
      <c r="N48" s="86">
        <v>1.4563058159493005</v>
      </c>
      <c r="O48" s="45">
        <v>0.71675006601531532</v>
      </c>
      <c r="P48" s="86">
        <v>2.7746915434380779</v>
      </c>
    </row>
    <row r="49" spans="1:16">
      <c r="A49" s="80">
        <v>40878</v>
      </c>
      <c r="B49" s="84">
        <v>32.535121798257194</v>
      </c>
      <c r="C49" s="45">
        <v>1.206430551888038</v>
      </c>
      <c r="D49" s="45">
        <v>1.5815889886453658</v>
      </c>
      <c r="E49" s="45">
        <v>1.9982123052548191</v>
      </c>
      <c r="F49" s="45">
        <v>33.66553340374967</v>
      </c>
      <c r="G49" s="45">
        <v>1.8076713097438615</v>
      </c>
      <c r="H49" s="45">
        <v>13.801881436493268</v>
      </c>
      <c r="I49" s="45">
        <v>32.263625561130183</v>
      </c>
      <c r="J49" s="45">
        <v>1.7849643517296012</v>
      </c>
      <c r="K49" s="45">
        <v>8.608898864536572</v>
      </c>
      <c r="L49" s="45">
        <v>1.6931492606284662</v>
      </c>
      <c r="M49" s="45">
        <v>32.934961711116976</v>
      </c>
      <c r="N49" s="86">
        <v>1.6368754951148663</v>
      </c>
      <c r="O49" s="45">
        <v>0.71675006601531532</v>
      </c>
      <c r="P49" s="86">
        <v>2.1744380446263536</v>
      </c>
    </row>
    <row r="50" spans="1:16">
      <c r="A50" s="80">
        <v>40909</v>
      </c>
      <c r="B50" s="84">
        <v>30.125779180769939</v>
      </c>
      <c r="C50" s="45">
        <v>1.7573785118147409</v>
      </c>
      <c r="D50" s="45">
        <v>1.9669923422233955</v>
      </c>
      <c r="E50" s="45">
        <v>2.1348820926454928</v>
      </c>
      <c r="F50" s="45">
        <v>33.041497627449566</v>
      </c>
      <c r="G50" s="45">
        <v>2.0941514431348081</v>
      </c>
      <c r="H50" s="45">
        <v>16.173048147170142</v>
      </c>
      <c r="I50" s="45">
        <v>33.220315113106238</v>
      </c>
      <c r="J50" s="45">
        <v>2.1487901193076793</v>
      </c>
      <c r="K50" s="45">
        <v>6.6957214073665083</v>
      </c>
      <c r="L50" s="45">
        <v>1.9550711765129503</v>
      </c>
      <c r="M50" s="45">
        <v>33.220315113106238</v>
      </c>
      <c r="N50" s="86">
        <v>1.8666558641604847</v>
      </c>
      <c r="O50" s="45">
        <v>0.78679693688935826</v>
      </c>
      <c r="P50" s="86">
        <v>2.5233134087108207</v>
      </c>
    </row>
    <row r="51" spans="1:16">
      <c r="A51" s="80">
        <v>40940</v>
      </c>
      <c r="B51" s="84">
        <v>32.856057271953759</v>
      </c>
      <c r="C51" s="45">
        <v>2.3468612337109822</v>
      </c>
      <c r="D51" s="45">
        <v>1.9669923422233955</v>
      </c>
      <c r="E51" s="45">
        <v>2.5570900448904132</v>
      </c>
      <c r="F51" s="45">
        <v>39.652067851170038</v>
      </c>
      <c r="G51" s="45">
        <v>2.4394867990326126</v>
      </c>
      <c r="H51" s="45">
        <v>19.503405551992824</v>
      </c>
      <c r="I51" s="45">
        <v>38.070148083879275</v>
      </c>
      <c r="J51" s="45">
        <v>2.8953294688177191</v>
      </c>
      <c r="K51" s="45">
        <v>5.6824223219786987</v>
      </c>
      <c r="L51" s="45">
        <v>2.4904828967939601</v>
      </c>
      <c r="M51" s="45">
        <v>38.070148083879275</v>
      </c>
      <c r="N51" s="86">
        <v>1.9264036113521186</v>
      </c>
      <c r="O51" s="45">
        <v>0.7826339901333299</v>
      </c>
      <c r="P51" s="86">
        <v>2.3728796509361603</v>
      </c>
    </row>
    <row r="52" spans="1:16">
      <c r="A52" s="80">
        <v>40969</v>
      </c>
      <c r="B52" s="84">
        <v>37.407624568899983</v>
      </c>
      <c r="C52" s="45">
        <v>2.3544302278128528</v>
      </c>
      <c r="D52" s="45">
        <v>1.9818937993614518</v>
      </c>
      <c r="E52" s="45">
        <v>2.5570900448904132</v>
      </c>
      <c r="F52" s="45">
        <v>48.866845108065071</v>
      </c>
      <c r="G52" s="45">
        <v>2.4497995534964101</v>
      </c>
      <c r="H52" s="45">
        <v>23.961543077994094</v>
      </c>
      <c r="I52" s="45">
        <v>38.162631730561486</v>
      </c>
      <c r="J52" s="45">
        <v>2.3643645325715568</v>
      </c>
      <c r="K52" s="45">
        <v>5.6824223219786987</v>
      </c>
      <c r="L52" s="45">
        <v>2.5352345744212648</v>
      </c>
      <c r="M52" s="45">
        <v>47.495911051363912</v>
      </c>
      <c r="N52" s="86">
        <v>1.8904981955813744</v>
      </c>
      <c r="O52" s="45">
        <v>0.69937505501276309</v>
      </c>
      <c r="P52" s="86">
        <v>2.1855470469148841</v>
      </c>
    </row>
    <row r="53" spans="1:16">
      <c r="A53" s="80">
        <v>41000</v>
      </c>
      <c r="B53" s="84">
        <v>37.123690591455315</v>
      </c>
      <c r="C53" s="45">
        <v>2.4136145585775899</v>
      </c>
      <c r="D53" s="45">
        <v>2.3039048059149723</v>
      </c>
      <c r="E53" s="45">
        <v>2.5672082123052538</v>
      </c>
      <c r="F53" s="45">
        <v>49.860470448191599</v>
      </c>
      <c r="G53" s="45">
        <v>2.4136145585775908</v>
      </c>
      <c r="H53" s="45">
        <v>26.142266777320906</v>
      </c>
      <c r="I53" s="45">
        <v>36.862476894639556</v>
      </c>
      <c r="J53" s="45">
        <v>2.0834404458024731</v>
      </c>
      <c r="K53" s="45">
        <v>4.9055932261999065</v>
      </c>
      <c r="L53" s="45">
        <v>2.2130024394230881</v>
      </c>
      <c r="M53" s="45">
        <v>49.42163143754113</v>
      </c>
      <c r="N53" s="86">
        <v>1.8577518117536607</v>
      </c>
      <c r="O53" s="45">
        <v>0.70214241704075353</v>
      </c>
      <c r="P53" s="86">
        <v>2.1941950532523542</v>
      </c>
    </row>
    <row r="54" spans="1:16">
      <c r="A54" s="80">
        <v>41030</v>
      </c>
      <c r="B54" s="84">
        <v>40.563988549691352</v>
      </c>
      <c r="C54" s="45">
        <v>2.4136145585775899</v>
      </c>
      <c r="D54" s="45">
        <v>2.4374645048085934</v>
      </c>
      <c r="E54" s="45">
        <v>1.318425027649893</v>
      </c>
      <c r="F54" s="45">
        <v>51.992882783588399</v>
      </c>
      <c r="G54" s="45">
        <v>2.429832522014673</v>
      </c>
      <c r="H54" s="45">
        <v>29.764732896292809</v>
      </c>
      <c r="I54" s="45">
        <v>39.495510958542383</v>
      </c>
      <c r="J54" s="45">
        <v>2.4937503779137633</v>
      </c>
      <c r="K54" s="45">
        <v>2.9478533541520759</v>
      </c>
      <c r="L54" s="45">
        <v>2.4489124789994752</v>
      </c>
      <c r="M54" s="45">
        <v>52.660681278056508</v>
      </c>
      <c r="N54" s="86">
        <v>2.1617591263781892</v>
      </c>
      <c r="O54" s="45">
        <v>0.72016616212104068</v>
      </c>
      <c r="P54" s="86">
        <v>1.7954239522699691</v>
      </c>
    </row>
    <row r="55" spans="1:16">
      <c r="A55" s="80">
        <v>41061</v>
      </c>
      <c r="B55" s="84">
        <v>41.752397299030513</v>
      </c>
      <c r="C55" s="45">
        <v>2.6225855160301954</v>
      </c>
      <c r="D55" s="45">
        <v>2.9558941931671008</v>
      </c>
      <c r="E55" s="45">
        <v>0.87767802130094175</v>
      </c>
      <c r="F55" s="45">
        <v>52.138253884424991</v>
      </c>
      <c r="G55" s="45">
        <v>2.7636409123107035</v>
      </c>
      <c r="H55" s="45">
        <v>33.790603820086261</v>
      </c>
      <c r="I55" s="45">
        <v>42.21213340542625</v>
      </c>
      <c r="J55" s="45">
        <v>2.8221527803974329</v>
      </c>
      <c r="K55" s="45">
        <v>2.6330340639028256</v>
      </c>
      <c r="L55" s="45">
        <v>2.8012556846521717</v>
      </c>
      <c r="M55" s="45">
        <v>52.660681278056508</v>
      </c>
      <c r="N55" s="86">
        <v>2.3039048059149723</v>
      </c>
      <c r="O55" s="45">
        <v>0.71123265368994193</v>
      </c>
      <c r="P55" s="86">
        <v>1.3604009330164601</v>
      </c>
    </row>
    <row r="56" spans="1:16">
      <c r="A56" s="80">
        <v>41091</v>
      </c>
      <c r="B56" s="84">
        <v>43.121788004817112</v>
      </c>
      <c r="C56" s="45">
        <v>2.6465540005281221</v>
      </c>
      <c r="D56" s="45">
        <v>2.8671001672387995</v>
      </c>
      <c r="E56" s="45">
        <v>0.88218466684270747</v>
      </c>
      <c r="F56" s="45">
        <v>52.620310412015584</v>
      </c>
      <c r="G56" s="45">
        <v>2.6465540005281221</v>
      </c>
      <c r="H56" s="45">
        <v>38.735926735002522</v>
      </c>
      <c r="I56" s="45">
        <v>44.109233342135376</v>
      </c>
      <c r="J56" s="45">
        <v>2.9031895399732734</v>
      </c>
      <c r="K56" s="45">
        <v>2.6465540005281221</v>
      </c>
      <c r="L56" s="45">
        <v>2.9262466392202979</v>
      </c>
      <c r="M56" s="45">
        <v>52.931080010562454</v>
      </c>
      <c r="N56" s="86">
        <v>2.3157347504621071</v>
      </c>
      <c r="O56" s="45">
        <v>0.69121173612278031</v>
      </c>
      <c r="P56" s="86">
        <v>1.367386233606197</v>
      </c>
    </row>
    <row r="57" spans="1:16">
      <c r="A57" s="80">
        <v>41122</v>
      </c>
      <c r="B57" s="84">
        <v>44.99141800897808</v>
      </c>
      <c r="C57" s="45">
        <v>2.7864867407859326</v>
      </c>
      <c r="D57" s="45">
        <v>2.8671001672387995</v>
      </c>
      <c r="E57" s="45">
        <v>0.88218466684270747</v>
      </c>
      <c r="F57" s="45">
        <v>53.227676579587154</v>
      </c>
      <c r="G57" s="45">
        <v>2.7515035557214804</v>
      </c>
      <c r="H57" s="45">
        <v>40.618519875921564</v>
      </c>
      <c r="I57" s="45">
        <v>44.109233342135376</v>
      </c>
      <c r="J57" s="45">
        <v>3.0693942373941092</v>
      </c>
      <c r="K57" s="45">
        <v>2.5492094855661689</v>
      </c>
      <c r="L57" s="45">
        <v>3.019200971866852</v>
      </c>
      <c r="M57" s="45">
        <v>53.250491700281351</v>
      </c>
      <c r="N57" s="86">
        <v>2.3157347504621071</v>
      </c>
      <c r="O57" s="45">
        <v>0.6947204251386323</v>
      </c>
      <c r="P57" s="86">
        <v>1.4162899488333467</v>
      </c>
    </row>
    <row r="58" spans="1:16">
      <c r="A58" s="80">
        <v>41153</v>
      </c>
      <c r="B58" s="84">
        <v>46.303667700906601</v>
      </c>
      <c r="C58" s="45">
        <v>2.8185800105624512</v>
      </c>
      <c r="D58" s="45">
        <v>2.8891547839098672</v>
      </c>
      <c r="E58" s="45"/>
      <c r="F58" s="45">
        <v>54.667881073409028</v>
      </c>
      <c r="G58" s="45">
        <v>2.8406346272335181</v>
      </c>
      <c r="H58" s="45">
        <v>37.82366759088108</v>
      </c>
      <c r="I58" s="45">
        <v>50.339662551711989</v>
      </c>
      <c r="J58" s="45">
        <v>3.2552614206495893</v>
      </c>
      <c r="K58" s="45">
        <v>1.9408062670539565</v>
      </c>
      <c r="L58" s="45">
        <v>3.151604722295573</v>
      </c>
      <c r="M58" s="45">
        <v>54.298466244168644</v>
      </c>
      <c r="N58" s="86">
        <v>2.2605982087844376</v>
      </c>
      <c r="O58" s="45">
        <v>0.69582315597218536</v>
      </c>
      <c r="P58" s="86">
        <v>1.4142522940322153</v>
      </c>
    </row>
    <row r="59" spans="1:16">
      <c r="A59" s="80">
        <v>41183</v>
      </c>
      <c r="B59" s="84">
        <v>46.83079442256691</v>
      </c>
      <c r="C59" s="45">
        <v>2.7487430683918674</v>
      </c>
      <c r="D59" s="45">
        <v>3.3250924214417741</v>
      </c>
      <c r="E59" s="45"/>
      <c r="F59" s="45">
        <v>55.19171522140963</v>
      </c>
      <c r="G59" s="45">
        <v>2.9472848187736083</v>
      </c>
      <c r="H59" s="45">
        <v>35.448376597283612</v>
      </c>
      <c r="I59" s="45">
        <v>54.492963915454467</v>
      </c>
      <c r="J59" s="45">
        <v>3.148717953869645</v>
      </c>
      <c r="K59" s="45">
        <v>1.8591603712930969</v>
      </c>
      <c r="L59" s="45">
        <v>3.1140213372980781</v>
      </c>
      <c r="M59" s="45">
        <v>55.090516756409222</v>
      </c>
      <c r="N59" s="86">
        <v>2.2832301293900192</v>
      </c>
      <c r="O59" s="45">
        <v>0.69826940850277253</v>
      </c>
      <c r="P59" s="86">
        <v>0.97102336655147514</v>
      </c>
    </row>
    <row r="60" spans="1:16">
      <c r="A60" s="80">
        <v>41214</v>
      </c>
      <c r="B60" s="84">
        <v>47.548821626617368</v>
      </c>
      <c r="C60" s="45">
        <v>2.4343706940010081</v>
      </c>
      <c r="D60" s="45">
        <v>3.3190467988573351</v>
      </c>
      <c r="E60" s="45"/>
      <c r="F60" s="45">
        <v>56.052997395395728</v>
      </c>
      <c r="G60" s="45">
        <v>2.778971181314065</v>
      </c>
      <c r="H60" s="45">
        <v>29.059292555872965</v>
      </c>
      <c r="I60" s="45">
        <v>54.531515711645099</v>
      </c>
      <c r="J60" s="45">
        <v>2.9623550663754004</v>
      </c>
      <c r="K60" s="45">
        <v>2.0494660561250213</v>
      </c>
      <c r="L60" s="45">
        <v>2.8444654259788278</v>
      </c>
      <c r="M60" s="45">
        <v>55.418207024029577</v>
      </c>
      <c r="N60" s="86">
        <v>2.2681160729289198</v>
      </c>
      <c r="O60" s="45">
        <v>0.57282273987565058</v>
      </c>
      <c r="P60" s="86">
        <v>0.83429591665266345</v>
      </c>
    </row>
    <row r="61" spans="1:16">
      <c r="A61" s="80">
        <v>41244</v>
      </c>
      <c r="B61" s="84">
        <v>48.324676524953787</v>
      </c>
      <c r="C61" s="45">
        <v>2.1058918669131246</v>
      </c>
      <c r="D61" s="45">
        <v>3.2807578558225519</v>
      </c>
      <c r="E61" s="45"/>
      <c r="F61" s="45">
        <v>56.294342487457087</v>
      </c>
      <c r="G61" s="45">
        <v>2.8046890678637446</v>
      </c>
      <c r="H61" s="45">
        <v>28.585238975442302</v>
      </c>
      <c r="I61" s="45">
        <v>54.573739107472939</v>
      </c>
      <c r="J61" s="45">
        <v>3.0685852917876946</v>
      </c>
      <c r="K61" s="45">
        <v>2.1945609981515717</v>
      </c>
      <c r="L61" s="45">
        <v>2.9630268022181148</v>
      </c>
      <c r="M61" s="45">
        <v>55.428762872986532</v>
      </c>
      <c r="N61" s="86">
        <v>2.2494514127277516</v>
      </c>
      <c r="O61" s="45">
        <v>0.55154310800105655</v>
      </c>
      <c r="P61" s="86">
        <v>0.63229535252178504</v>
      </c>
    </row>
    <row r="62" spans="1:16">
      <c r="A62" s="80">
        <v>41275</v>
      </c>
      <c r="B62" s="84">
        <v>48.033699957520582</v>
      </c>
      <c r="C62" s="45">
        <v>2.1588071032479523</v>
      </c>
      <c r="D62" s="45">
        <v>3.2938500132030644</v>
      </c>
      <c r="E62" s="45"/>
      <c r="F62" s="45">
        <v>55.823210123879171</v>
      </c>
      <c r="G62" s="45">
        <v>3.2696589878417002</v>
      </c>
      <c r="H62" s="45">
        <v>20.920398732505937</v>
      </c>
      <c r="I62" s="45">
        <v>48.072405598098754</v>
      </c>
      <c r="J62" s="45">
        <v>3.4389961653712358</v>
      </c>
      <c r="K62" s="45">
        <v>2.2923415632426734</v>
      </c>
      <c r="L62" s="45">
        <v>3.3122351924776989</v>
      </c>
      <c r="M62" s="45">
        <v>55.861915764457351</v>
      </c>
      <c r="N62" s="86">
        <v>2.3223384346907614</v>
      </c>
      <c r="O62" s="45">
        <v>0.68025163316150239</v>
      </c>
      <c r="P62" s="86">
        <v>0.73443952997095363</v>
      </c>
    </row>
    <row r="63" spans="1:16">
      <c r="A63" s="80">
        <v>41306</v>
      </c>
      <c r="B63" s="84">
        <v>48.072405598098754</v>
      </c>
      <c r="C63" s="45">
        <v>2.0486411737523116</v>
      </c>
      <c r="D63" s="45">
        <v>3.2938500132030644</v>
      </c>
      <c r="E63" s="45"/>
      <c r="F63" s="45">
        <v>56.006578096118297</v>
      </c>
      <c r="G63" s="45">
        <v>3.5152946593609729</v>
      </c>
      <c r="H63" s="45">
        <v>20.920398732505937</v>
      </c>
      <c r="I63" s="45">
        <v>48.072405598098754</v>
      </c>
      <c r="J63" s="45">
        <v>3.5075051491946132</v>
      </c>
      <c r="K63" s="45">
        <v>2.3390786242408241</v>
      </c>
      <c r="L63" s="45">
        <v>3.5008284261948779</v>
      </c>
      <c r="M63" s="45">
        <v>55.861915764457351</v>
      </c>
      <c r="N63" s="86">
        <v>2.453695702402956</v>
      </c>
      <c r="O63" s="45">
        <v>0.64541655664114062</v>
      </c>
      <c r="P63" s="86">
        <v>0.73443952997095374</v>
      </c>
    </row>
    <row r="64" spans="1:16">
      <c r="A64" s="80">
        <v>41334</v>
      </c>
      <c r="B64" s="84">
        <v>48.411540734593274</v>
      </c>
      <c r="C64" s="45">
        <v>2.0740233191243225</v>
      </c>
      <c r="D64" s="45">
        <v>3.2938500132030644</v>
      </c>
      <c r="E64" s="45"/>
      <c r="F64" s="45">
        <v>56.953506985049096</v>
      </c>
      <c r="G64" s="45">
        <v>3.6435831227130402</v>
      </c>
      <c r="H64" s="45">
        <v>20.284520351578706</v>
      </c>
      <c r="I64" s="45">
        <v>48.072405598098754</v>
      </c>
      <c r="J64" s="45">
        <v>3.7209483257258547</v>
      </c>
      <c r="K64" s="45">
        <v>3.5556199466847733</v>
      </c>
      <c r="L64" s="45">
        <v>3.6690182579501296</v>
      </c>
      <c r="M64" s="45">
        <v>55.861915764457351</v>
      </c>
      <c r="N64" s="86">
        <v>2.3686469689539411</v>
      </c>
      <c r="O64" s="45">
        <v>0.64541655664114062</v>
      </c>
      <c r="P64" s="86">
        <v>0.73443952997095374</v>
      </c>
    </row>
    <row r="65" spans="1:16">
      <c r="A65" s="80">
        <v>41365</v>
      </c>
      <c r="B65" s="84">
        <v>48.617014347328578</v>
      </c>
      <c r="C65" s="45">
        <v>2.1812725552328129</v>
      </c>
      <c r="D65" s="45">
        <v>3.8593306047002915</v>
      </c>
      <c r="E65" s="45"/>
      <c r="F65" s="45">
        <v>57.139195493354457</v>
      </c>
      <c r="G65" s="45">
        <v>4.3463123844731992</v>
      </c>
      <c r="H65" s="45">
        <v>19.49956209840683</v>
      </c>
      <c r="I65" s="45">
        <v>48.211196197517822</v>
      </c>
      <c r="J65" s="45">
        <v>4.3909523809523803</v>
      </c>
      <c r="K65" s="45">
        <v>4.9103996127101484</v>
      </c>
      <c r="L65" s="45">
        <v>4.3625451104656277</v>
      </c>
      <c r="M65" s="45">
        <v>56.023195581374878</v>
      </c>
      <c r="N65" s="86">
        <v>2.2198252794648345</v>
      </c>
      <c r="O65" s="45">
        <v>0.64727994894815577</v>
      </c>
      <c r="P65" s="86">
        <v>0.73655994190652263</v>
      </c>
    </row>
    <row r="66" spans="1:16">
      <c r="A66" s="80">
        <v>41395</v>
      </c>
      <c r="B66" s="84">
        <v>48.434396179913733</v>
      </c>
      <c r="C66" s="45">
        <v>2.0534398380424248</v>
      </c>
      <c r="D66" s="45">
        <v>4.9152517862404945</v>
      </c>
      <c r="E66" s="45"/>
      <c r="F66" s="45">
        <v>57.333282434568297</v>
      </c>
      <c r="G66" s="45">
        <v>5.578058690485757</v>
      </c>
      <c r="H66" s="45">
        <v>19.19519848604876</v>
      </c>
      <c r="I66" s="45">
        <v>48.211196197517822</v>
      </c>
      <c r="J66" s="45">
        <v>5.8915091005461093</v>
      </c>
      <c r="K66" s="45">
        <v>4.9103996127101484</v>
      </c>
      <c r="L66" s="45">
        <v>5.8876273617218331</v>
      </c>
      <c r="M66" s="45">
        <v>56.023195581374878</v>
      </c>
      <c r="N66" s="86">
        <v>2.1485424392372066</v>
      </c>
      <c r="O66" s="45">
        <v>0.64727994894815577</v>
      </c>
      <c r="P66" s="86">
        <v>0.73655994190652263</v>
      </c>
    </row>
    <row r="67" spans="1:16">
      <c r="A67" s="80">
        <v>41426</v>
      </c>
      <c r="B67" s="84">
        <v>48.333956187835582</v>
      </c>
      <c r="C67" s="45">
        <v>2.0534398380424252</v>
      </c>
      <c r="D67" s="45">
        <v>6.7194354700290457</v>
      </c>
      <c r="E67" s="45"/>
      <c r="F67" s="45">
        <v>57.585595458146294</v>
      </c>
      <c r="G67" s="45">
        <v>6.5631954823519054</v>
      </c>
      <c r="H67" s="45">
        <v>18.391678549423467</v>
      </c>
      <c r="I67" s="45">
        <v>48.211196197517822</v>
      </c>
      <c r="J67" s="45">
        <v>6.8421954603468009</v>
      </c>
      <c r="K67" s="45">
        <v>4.9103996127101484</v>
      </c>
      <c r="L67" s="45">
        <v>6.8009034636035564</v>
      </c>
      <c r="M67" s="45">
        <v>57.585595458146294</v>
      </c>
      <c r="N67" s="86">
        <v>2.1427198310007913</v>
      </c>
      <c r="O67" s="45">
        <v>0.64727994894815577</v>
      </c>
      <c r="P67" s="86">
        <v>0.73655994190652274</v>
      </c>
    </row>
    <row r="68" spans="1:16">
      <c r="A68" s="80">
        <v>41456</v>
      </c>
      <c r="B68" s="84">
        <v>48.891215562010387</v>
      </c>
      <c r="C68" s="45">
        <v>2.0632990053692448</v>
      </c>
      <c r="D68" s="45">
        <v>8.1342345476324418</v>
      </c>
      <c r="E68" s="45"/>
      <c r="F68" s="45">
        <v>57.862080802746242</v>
      </c>
      <c r="G68" s="45">
        <v>8.1371598297761594</v>
      </c>
      <c r="H68" s="45">
        <v>18.390273743508494</v>
      </c>
      <c r="I68" s="45">
        <v>48.442672299973594</v>
      </c>
      <c r="J68" s="45">
        <v>8.3653318369861847</v>
      </c>
      <c r="K68" s="45">
        <v>5.2460059777346615</v>
      </c>
      <c r="L68" s="45">
        <v>8.2746480905309152</v>
      </c>
      <c r="M68" s="45">
        <v>57.862080802746242</v>
      </c>
      <c r="N68" s="86">
        <v>2.0623239113213399</v>
      </c>
      <c r="O68" s="45">
        <v>0.83082445127269511</v>
      </c>
      <c r="P68" s="86">
        <v>0.74707372199239153</v>
      </c>
    </row>
    <row r="69" spans="1:16">
      <c r="A69" s="80">
        <v>41487</v>
      </c>
      <c r="B69" s="84">
        <v>48.891215562010387</v>
      </c>
      <c r="C69" s="45">
        <v>1.9103865296748848</v>
      </c>
      <c r="D69" s="45">
        <v>12.954744940826279</v>
      </c>
      <c r="E69" s="45"/>
      <c r="F69" s="45">
        <v>57.862080802746242</v>
      </c>
      <c r="G69" s="45">
        <v>12.391007613766391</v>
      </c>
      <c r="H69" s="45">
        <v>13.966006113418315</v>
      </c>
      <c r="I69" s="45">
        <v>48.442672299973594</v>
      </c>
      <c r="J69" s="45">
        <v>12.592852081682953</v>
      </c>
      <c r="K69" s="45">
        <v>12.039308919669363</v>
      </c>
      <c r="L69" s="45">
        <v>12.560230753534817</v>
      </c>
      <c r="M69" s="45">
        <v>57.862080802746242</v>
      </c>
      <c r="N69" s="86">
        <v>1.7829594665962505</v>
      </c>
      <c r="O69" s="45">
        <v>1.0357271687031397</v>
      </c>
      <c r="P69" s="86">
        <v>1.0601931648142373</v>
      </c>
    </row>
    <row r="70" spans="1:16">
      <c r="A70" s="80">
        <v>41518</v>
      </c>
      <c r="B70" s="84">
        <v>48.891215562010387</v>
      </c>
      <c r="C70" s="45">
        <v>1.7941730481471703</v>
      </c>
      <c r="D70" s="45">
        <v>11.405814377507014</v>
      </c>
      <c r="E70" s="45"/>
      <c r="F70" s="45">
        <v>57.862080802746242</v>
      </c>
      <c r="G70" s="45">
        <v>10.965814796651872</v>
      </c>
      <c r="H70" s="45">
        <v>12.559211337030192</v>
      </c>
      <c r="I70" s="45">
        <v>48.026167842368004</v>
      </c>
      <c r="J70" s="45">
        <v>11.239212594464771</v>
      </c>
      <c r="K70" s="45">
        <v>13.232026230085381</v>
      </c>
      <c r="L70" s="45">
        <v>11.164455384125306</v>
      </c>
      <c r="M70" s="45">
        <v>57.862080802746242</v>
      </c>
      <c r="N70" s="86">
        <v>1.4086394348250697</v>
      </c>
      <c r="O70" s="45">
        <v>1.076503828888302</v>
      </c>
      <c r="P70" s="86">
        <v>1.1213581550919813</v>
      </c>
    </row>
    <row r="71" spans="1:16">
      <c r="A71" s="80">
        <v>41548</v>
      </c>
      <c r="B71" s="84">
        <v>49.178562626529349</v>
      </c>
      <c r="C71" s="45">
        <v>2.1754697228887543</v>
      </c>
      <c r="D71" s="45">
        <v>11.659066093768537</v>
      </c>
      <c r="E71" s="45"/>
      <c r="F71" s="45">
        <v>58.202152099287034</v>
      </c>
      <c r="G71" s="45">
        <v>11.547252050301756</v>
      </c>
      <c r="H71" s="45">
        <v>15.242019609418948</v>
      </c>
      <c r="I71" s="45">
        <v>48.72738315289147</v>
      </c>
      <c r="J71" s="45">
        <v>11.722819715043453</v>
      </c>
      <c r="K71" s="45">
        <v>13.13324598263319</v>
      </c>
      <c r="L71" s="45">
        <v>11.667893518252754</v>
      </c>
      <c r="M71" s="45">
        <v>58.202152099287034</v>
      </c>
      <c r="N71" s="86">
        <v>1.0887156863870679</v>
      </c>
      <c r="O71" s="45">
        <v>1.0681183625905561</v>
      </c>
      <c r="P71" s="86">
        <v>1.1279486840947102</v>
      </c>
    </row>
    <row r="72" spans="1:16">
      <c r="A72" s="80">
        <v>41579</v>
      </c>
      <c r="B72" s="84">
        <v>49.178562626529349</v>
      </c>
      <c r="C72" s="45">
        <v>2.2107794208256322</v>
      </c>
      <c r="D72" s="45">
        <v>11.843461182994455</v>
      </c>
      <c r="E72" s="45"/>
      <c r="F72" s="45">
        <v>58.202152099287034</v>
      </c>
      <c r="G72" s="45">
        <v>11.730666314584983</v>
      </c>
      <c r="H72" s="45">
        <v>12.63302526186075</v>
      </c>
      <c r="I72" s="45">
        <v>48.72738315289147</v>
      </c>
      <c r="J72" s="45">
        <v>11.650098551435361</v>
      </c>
      <c r="K72" s="45">
        <v>10.849792104149113</v>
      </c>
      <c r="L72" s="45">
        <v>11.550194525129831</v>
      </c>
      <c r="M72" s="45">
        <v>58.202152099287034</v>
      </c>
      <c r="N72" s="86">
        <v>0.92491792095766179</v>
      </c>
      <c r="O72" s="45">
        <v>1.0489922762080806</v>
      </c>
      <c r="P72" s="86">
        <v>1.1279486840947102</v>
      </c>
    </row>
    <row r="73" spans="1:16">
      <c r="A73" s="80">
        <v>41609</v>
      </c>
      <c r="B73" s="84">
        <v>49.178562626529349</v>
      </c>
      <c r="C73" s="45">
        <v>2.2353892102967885</v>
      </c>
      <c r="D73" s="45">
        <v>12.622771182914436</v>
      </c>
      <c r="E73" s="45"/>
      <c r="F73" s="45">
        <v>58.202152099287034</v>
      </c>
      <c r="G73" s="45">
        <v>12.582780275023799</v>
      </c>
      <c r="H73" s="45">
        <v>7.875132630770338</v>
      </c>
      <c r="I73" s="45">
        <v>48.72738315289147</v>
      </c>
      <c r="J73" s="45">
        <v>12.812471643421274</v>
      </c>
      <c r="K73" s="45">
        <v>11.474314340927096</v>
      </c>
      <c r="L73" s="45">
        <v>12.739667682902434</v>
      </c>
      <c r="M73" s="45">
        <v>58.202152099287034</v>
      </c>
      <c r="N73" s="86">
        <v>0.96798505253218714</v>
      </c>
      <c r="O73" s="45">
        <v>1.0489922762080808</v>
      </c>
      <c r="P73" s="86">
        <v>1.1279486840947102</v>
      </c>
    </row>
    <row r="74" spans="1:16">
      <c r="A74" s="80">
        <v>41640</v>
      </c>
      <c r="B74" s="84">
        <v>46.652025522095038</v>
      </c>
      <c r="C74" s="45">
        <v>2.4916534636035559</v>
      </c>
      <c r="D74" s="45">
        <v>15.063177757239679</v>
      </c>
      <c r="E74" s="45"/>
      <c r="F74" s="45">
        <v>56.62848780917173</v>
      </c>
      <c r="G74" s="45">
        <v>15.246358604761514</v>
      </c>
      <c r="H74" s="45">
        <v>5.6333034829297786</v>
      </c>
      <c r="I74" s="45">
        <v>48.247471613414305</v>
      </c>
      <c r="J74" s="45">
        <v>15.49453910785563</v>
      </c>
      <c r="K74" s="45">
        <v>15.146889434870626</v>
      </c>
      <c r="L74" s="45">
        <v>15.327115752593729</v>
      </c>
      <c r="M74" s="45">
        <v>56.62848780917173</v>
      </c>
      <c r="N74" s="86">
        <v>1.0921911822673291</v>
      </c>
      <c r="O74" s="45">
        <v>1.0532898732505946</v>
      </c>
      <c r="P74" s="86">
        <v>1.1325697561834345</v>
      </c>
    </row>
    <row r="75" spans="1:16">
      <c r="A75" s="80">
        <v>41671</v>
      </c>
      <c r="B75" s="84">
        <v>46.435360003520813</v>
      </c>
      <c r="C75" s="45">
        <v>2.4916534636035559</v>
      </c>
      <c r="D75" s="45">
        <v>15.629462635331398</v>
      </c>
      <c r="E75" s="45"/>
      <c r="F75" s="45">
        <v>56.62848780917173</v>
      </c>
      <c r="G75" s="45">
        <v>15.012212118211426</v>
      </c>
      <c r="H75" s="45">
        <v>3.6242232197869906</v>
      </c>
      <c r="I75" s="45">
        <v>48.247471613414305</v>
      </c>
      <c r="J75" s="45">
        <v>15.142457640172518</v>
      </c>
      <c r="K75" s="45">
        <v>15.114143396267933</v>
      </c>
      <c r="L75" s="45">
        <v>15.09035943138808</v>
      </c>
      <c r="M75" s="45">
        <v>56.62848780917173</v>
      </c>
      <c r="N75" s="86">
        <v>1.0748086986180796</v>
      </c>
      <c r="O75" s="45">
        <v>1.0532898732505944</v>
      </c>
      <c r="P75" s="86">
        <v>1.1325697561834345</v>
      </c>
    </row>
    <row r="76" spans="1:16">
      <c r="A76" s="80">
        <v>41699</v>
      </c>
      <c r="B76" s="84">
        <v>46.899174284624507</v>
      </c>
      <c r="C76" s="45">
        <v>2.4916534636035559</v>
      </c>
      <c r="D76" s="45">
        <v>12.922081599121473</v>
      </c>
      <c r="E76" s="45"/>
      <c r="F76" s="45">
        <v>57.566902750009426</v>
      </c>
      <c r="G76" s="45">
        <v>12.812060537092222</v>
      </c>
      <c r="H76" s="45">
        <v>3.6242232197869906</v>
      </c>
      <c r="I76" s="45">
        <v>48.247471613414305</v>
      </c>
      <c r="J76" s="45">
        <v>12.819611002133446</v>
      </c>
      <c r="K76" s="45">
        <v>12.932867977751789</v>
      </c>
      <c r="L76" s="45">
        <v>12.819611002133446</v>
      </c>
      <c r="M76" s="45">
        <v>56.62848780917173</v>
      </c>
      <c r="N76" s="86">
        <v>1.0538291921821104</v>
      </c>
      <c r="O76" s="45">
        <v>1.0505932785930141</v>
      </c>
      <c r="P76" s="86">
        <v>1.1325697561834345</v>
      </c>
    </row>
    <row r="77" spans="1:16">
      <c r="A77" s="80">
        <v>41730</v>
      </c>
      <c r="B77" s="84">
        <v>47.378082915236334</v>
      </c>
      <c r="C77" s="45">
        <v>2.505571692632691</v>
      </c>
      <c r="D77" s="45">
        <v>13.894533931872195</v>
      </c>
      <c r="E77" s="45"/>
      <c r="F77" s="45">
        <v>58.383961879155962</v>
      </c>
      <c r="G77" s="45">
        <v>13.930771538997044</v>
      </c>
      <c r="H77" s="45">
        <v>3.6444679165566414</v>
      </c>
      <c r="I77" s="45">
        <v>48.516979139160284</v>
      </c>
      <c r="J77" s="45">
        <v>13.925594737979212</v>
      </c>
      <c r="K77" s="45">
        <v>14.043625801185872</v>
      </c>
      <c r="L77" s="45">
        <v>13.751654223779919</v>
      </c>
      <c r="M77" s="45">
        <v>56.94481119619752</v>
      </c>
      <c r="N77" s="86">
        <v>0.95667282809611875</v>
      </c>
      <c r="O77" s="45">
        <v>1.047784526010034</v>
      </c>
      <c r="P77" s="86">
        <v>1.1388962239239502</v>
      </c>
    </row>
    <row r="78" spans="1:16">
      <c r="A78" s="80">
        <v>41760</v>
      </c>
      <c r="B78" s="84">
        <v>47.398790119307684</v>
      </c>
      <c r="C78" s="45">
        <v>1.5064490961903161</v>
      </c>
      <c r="D78" s="45">
        <v>14.655523681494108</v>
      </c>
      <c r="E78" s="45"/>
      <c r="F78" s="45">
        <v>57.773099359051301</v>
      </c>
      <c r="G78" s="45">
        <v>15.630832993254435</v>
      </c>
      <c r="H78" s="45">
        <v>3.6444679165566414</v>
      </c>
      <c r="I78" s="45">
        <v>48.516979139160284</v>
      </c>
      <c r="J78" s="45">
        <v>15.6287622728473</v>
      </c>
      <c r="K78" s="45">
        <v>15.649469476918645</v>
      </c>
      <c r="L78" s="45">
        <v>15.624620832033031</v>
      </c>
      <c r="M78" s="45">
        <v>55.826622176344912</v>
      </c>
      <c r="N78" s="86">
        <v>0.95667282809611875</v>
      </c>
      <c r="O78" s="45">
        <v>1.047784526010034</v>
      </c>
      <c r="P78" s="86">
        <v>1.1388962239239502</v>
      </c>
    </row>
    <row r="79" spans="1:16">
      <c r="A79" s="80">
        <v>41791</v>
      </c>
      <c r="B79" s="84">
        <v>48.007187496070514</v>
      </c>
      <c r="C79" s="45">
        <v>1.2527858463163455</v>
      </c>
      <c r="D79" s="45">
        <v>14.870730695235583</v>
      </c>
      <c r="E79" s="45"/>
      <c r="F79" s="45">
        <v>56.402479660995638</v>
      </c>
      <c r="G79" s="45">
        <v>14.604988242986659</v>
      </c>
      <c r="H79" s="45">
        <v>3.6444679165566414</v>
      </c>
      <c r="I79" s="45">
        <v>48.516979139160284</v>
      </c>
      <c r="J79" s="45">
        <v>14.686337973266941</v>
      </c>
      <c r="K79" s="45">
        <v>14.653798081154829</v>
      </c>
      <c r="L79" s="45">
        <v>14.686337973266941</v>
      </c>
      <c r="M79" s="45">
        <v>55.122577237919195</v>
      </c>
      <c r="N79" s="86">
        <v>0.95667282809611853</v>
      </c>
      <c r="O79" s="45">
        <v>1.047784526010034</v>
      </c>
      <c r="P79" s="86">
        <v>1.1388962239239502</v>
      </c>
    </row>
    <row r="80" spans="1:16">
      <c r="A80" s="80">
        <v>41821</v>
      </c>
      <c r="B80" s="84">
        <v>48.954313000616139</v>
      </c>
      <c r="C80" s="45">
        <v>1.258171595810228</v>
      </c>
      <c r="D80" s="45">
        <v>13.430111508478658</v>
      </c>
      <c r="E80" s="45"/>
      <c r="F80" s="45">
        <v>54.255541937903502</v>
      </c>
      <c r="G80" s="45">
        <v>13.13869310723566</v>
      </c>
      <c r="H80" s="45">
        <v>3.0633743202335983</v>
      </c>
      <c r="I80" s="45">
        <v>48.725554528650648</v>
      </c>
      <c r="J80" s="45">
        <v>13.175493383160545</v>
      </c>
      <c r="K80" s="45">
        <v>13.208315250877334</v>
      </c>
      <c r="L80" s="45">
        <v>13.115817260039112</v>
      </c>
      <c r="M80" s="45">
        <v>55.359550215650025</v>
      </c>
      <c r="N80" s="86">
        <v>0.94288274531865324</v>
      </c>
      <c r="O80" s="45">
        <v>1.0522889710412811</v>
      </c>
      <c r="P80" s="86">
        <v>1.14379235982748</v>
      </c>
    </row>
    <row r="81" spans="1:16">
      <c r="A81" s="80">
        <v>41852</v>
      </c>
      <c r="B81" s="84">
        <v>48.867166916057862</v>
      </c>
      <c r="C81" s="45">
        <v>0.9803934512806971</v>
      </c>
      <c r="D81" s="45">
        <v>13.267991373998766</v>
      </c>
      <c r="E81" s="45"/>
      <c r="F81" s="45">
        <v>49.16128495144207</v>
      </c>
      <c r="G81" s="45">
        <v>13.37692397969662</v>
      </c>
      <c r="H81" s="45">
        <v>2.2875847196549599</v>
      </c>
      <c r="I81" s="45">
        <v>48.725554528650648</v>
      </c>
      <c r="J81" s="45">
        <v>14.135094915353694</v>
      </c>
      <c r="K81" s="45">
        <v>13.267991373998766</v>
      </c>
      <c r="L81" s="45">
        <v>13.991303875832527</v>
      </c>
      <c r="M81" s="45">
        <v>50.566515564944396</v>
      </c>
      <c r="N81" s="86">
        <v>0.96078558225508337</v>
      </c>
      <c r="O81" s="45">
        <v>1.0152518851040115</v>
      </c>
      <c r="P81" s="86">
        <v>1.1130905649057947</v>
      </c>
    </row>
    <row r="82" spans="1:16">
      <c r="A82" s="80">
        <v>41883</v>
      </c>
      <c r="B82" s="84">
        <v>47.519373494650758</v>
      </c>
      <c r="C82" s="45">
        <v>0.91503388786198392</v>
      </c>
      <c r="D82" s="45">
        <v>13.267991373998766</v>
      </c>
      <c r="E82" s="45"/>
      <c r="F82" s="45">
        <v>47.581762168823161</v>
      </c>
      <c r="G82" s="45">
        <v>13.086024407662576</v>
      </c>
      <c r="H82" s="45">
        <v>1.6636979779308798</v>
      </c>
      <c r="I82" s="45">
        <v>48.725554528650648</v>
      </c>
      <c r="J82" s="45">
        <v>14.994078026102056</v>
      </c>
      <c r="K82" s="45">
        <v>13.267991373998766</v>
      </c>
      <c r="L82" s="45">
        <v>14.526162969808995</v>
      </c>
      <c r="M82" s="45">
        <v>48.829535652271325</v>
      </c>
      <c r="N82" s="86">
        <v>0.88591917324819336</v>
      </c>
      <c r="O82" s="45">
        <v>0.95662633731025593</v>
      </c>
      <c r="P82" s="86">
        <v>1.1094785890326551</v>
      </c>
    </row>
    <row r="83" spans="1:16">
      <c r="A83" s="80">
        <v>41913</v>
      </c>
      <c r="B83" s="84">
        <v>48.10602700696127</v>
      </c>
      <c r="C83" s="45">
        <v>0.91649502684622841</v>
      </c>
      <c r="D83" s="45">
        <v>13.289177889270311</v>
      </c>
      <c r="E83" s="45"/>
      <c r="F83" s="45">
        <v>48.076141299564107</v>
      </c>
      <c r="G83" s="45">
        <v>13.762368256392007</v>
      </c>
      <c r="H83" s="45">
        <v>1.1456187835577853</v>
      </c>
      <c r="I83" s="45">
        <v>48.803360179561658</v>
      </c>
      <c r="J83" s="45">
        <v>15.809539213097439</v>
      </c>
      <c r="K83" s="45">
        <v>9.3044169029823625</v>
      </c>
      <c r="L83" s="45">
        <v>14.911971800936081</v>
      </c>
      <c r="M83" s="45">
        <v>47.657741396003878</v>
      </c>
      <c r="N83" s="86">
        <v>0.8128912412027417</v>
      </c>
      <c r="O83" s="45">
        <v>0.91649502684622841</v>
      </c>
      <c r="P83" s="86">
        <v>1.1112502200510515</v>
      </c>
    </row>
    <row r="84" spans="1:16">
      <c r="A84" s="80">
        <v>41944</v>
      </c>
      <c r="B84" s="84">
        <v>49.490731449696327</v>
      </c>
      <c r="C84" s="45">
        <v>0.73319602147698282</v>
      </c>
      <c r="D84" s="45">
        <v>16.588559985916735</v>
      </c>
      <c r="E84" s="45"/>
      <c r="F84" s="45">
        <v>50.659262608925275</v>
      </c>
      <c r="G84" s="45">
        <v>15.551774986796937</v>
      </c>
      <c r="H84" s="45">
        <v>1.6955157996655226</v>
      </c>
      <c r="I84" s="45">
        <v>48.803360179561658</v>
      </c>
      <c r="J84" s="45">
        <v>17.946118244432711</v>
      </c>
      <c r="K84" s="45">
        <v>7.5209873140568622</v>
      </c>
      <c r="L84" s="45">
        <v>16.932245620984069</v>
      </c>
      <c r="M84" s="45">
        <v>47.657741396003878</v>
      </c>
      <c r="N84" s="86">
        <v>0.75610839714813805</v>
      </c>
      <c r="O84" s="45">
        <v>0.91649502684622841</v>
      </c>
      <c r="P84" s="86">
        <v>1.1112502200510517</v>
      </c>
    </row>
    <row r="85" spans="1:16">
      <c r="A85" s="80">
        <v>41974</v>
      </c>
      <c r="B85" s="84">
        <v>49.670045694079292</v>
      </c>
      <c r="C85" s="45">
        <v>0.68737127013467136</v>
      </c>
      <c r="D85" s="45">
        <v>17.413405510078338</v>
      </c>
      <c r="E85" s="45"/>
      <c r="F85" s="45">
        <v>52.678540238726697</v>
      </c>
      <c r="G85" s="45">
        <v>16.023720116110418</v>
      </c>
      <c r="H85" s="45">
        <v>2.1119233227326131</v>
      </c>
      <c r="I85" s="45">
        <v>49.142463339494761</v>
      </c>
      <c r="J85" s="45">
        <v>18.085833926514432</v>
      </c>
      <c r="K85" s="45">
        <v>6.0717795528562633</v>
      </c>
      <c r="L85" s="45">
        <v>16.955157996655227</v>
      </c>
      <c r="M85" s="45">
        <v>48.78343637463022</v>
      </c>
      <c r="N85" s="86">
        <v>0.76905887035357434</v>
      </c>
      <c r="O85" s="45">
        <v>0.8955750316682165</v>
      </c>
      <c r="P85" s="86">
        <v>1.1635502079960813</v>
      </c>
    </row>
    <row r="86" spans="1:16">
      <c r="A86" s="80">
        <v>42005</v>
      </c>
      <c r="B86" s="84">
        <v>48.167124672924118</v>
      </c>
      <c r="C86" s="45">
        <v>0.84700884605228444</v>
      </c>
      <c r="D86" s="45"/>
      <c r="E86" s="45"/>
      <c r="F86" s="45">
        <v>52.256491706075821</v>
      </c>
      <c r="G86" s="45">
        <v>16.596794956429893</v>
      </c>
      <c r="H86" s="45">
        <v>3.3297645053652447</v>
      </c>
      <c r="I86" s="45">
        <v>48.302396355954585</v>
      </c>
      <c r="J86" s="45">
        <v>17.855862160021125</v>
      </c>
      <c r="K86" s="45">
        <v>7.5544032215473997</v>
      </c>
      <c r="L86" s="45">
        <v>16.794499723935953</v>
      </c>
      <c r="M86" s="45">
        <v>47.615632426723003</v>
      </c>
      <c r="N86" s="86">
        <v>0.80122458410351216</v>
      </c>
      <c r="O86" s="45">
        <v>1.2590672035912334</v>
      </c>
      <c r="P86" s="86"/>
    </row>
    <row r="87" spans="1:16">
      <c r="A87" s="80">
        <v>42036</v>
      </c>
      <c r="B87" s="84">
        <v>48.851807499339849</v>
      </c>
      <c r="C87" s="45">
        <v>0.84700884605228444</v>
      </c>
      <c r="D87" s="45"/>
      <c r="E87" s="45"/>
      <c r="F87" s="45">
        <v>50.82053076313705</v>
      </c>
      <c r="G87" s="45">
        <v>15.755509143121206</v>
      </c>
      <c r="H87" s="45">
        <v>4.3037206231845788</v>
      </c>
      <c r="I87" s="45">
        <v>48.302396355954585</v>
      </c>
      <c r="J87" s="45">
        <v>16.528118563506734</v>
      </c>
      <c r="K87" s="45">
        <v>7.5544032215473997</v>
      </c>
      <c r="L87" s="45">
        <v>15.71544791391603</v>
      </c>
      <c r="M87" s="45">
        <v>47.615632426723003</v>
      </c>
      <c r="N87" s="86">
        <v>0.80122458410351216</v>
      </c>
      <c r="O87" s="45">
        <v>0.84700884605228388</v>
      </c>
      <c r="P87" s="86">
        <v>1.2590672035912334</v>
      </c>
    </row>
    <row r="88" spans="1:16">
      <c r="A88" s="80">
        <v>42064</v>
      </c>
      <c r="B88" s="84">
        <v>47.199411863552349</v>
      </c>
      <c r="C88" s="45">
        <v>0.84700884605228444</v>
      </c>
      <c r="D88" s="45"/>
      <c r="E88" s="45"/>
      <c r="F88" s="45">
        <v>47.293061490265742</v>
      </c>
      <c r="G88" s="45">
        <v>15.30651121060086</v>
      </c>
      <c r="H88" s="45">
        <v>4.5576151667186791</v>
      </c>
      <c r="I88" s="45">
        <v>47.667659997119337</v>
      </c>
      <c r="J88" s="45">
        <v>15.679028614638595</v>
      </c>
      <c r="K88" s="45">
        <v>5.7230327435965149</v>
      </c>
      <c r="L88" s="45">
        <v>15.379349809155725</v>
      </c>
      <c r="M88" s="45">
        <v>47.303467004345009</v>
      </c>
      <c r="N88" s="86">
        <v>0.77104859327363939</v>
      </c>
      <c r="O88" s="45">
        <v>0.84700884605228399</v>
      </c>
      <c r="P88" s="86">
        <v>1.2590672035912334</v>
      </c>
    </row>
    <row r="89" spans="1:16">
      <c r="A89" s="80">
        <v>42095</v>
      </c>
      <c r="B89" s="84">
        <v>46.535096942490661</v>
      </c>
      <c r="C89" s="45">
        <v>0.85160901329108396</v>
      </c>
      <c r="D89" s="45">
        <v>14.989469456914005</v>
      </c>
      <c r="E89" s="45"/>
      <c r="F89" s="45">
        <v>46.807109649438679</v>
      </c>
      <c r="G89" s="45">
        <v>14.385287386673708</v>
      </c>
      <c r="H89" s="45">
        <v>3.8081778972721674</v>
      </c>
      <c r="I89" s="45">
        <v>46.514172888110046</v>
      </c>
      <c r="J89" s="45">
        <v>14.707517824135202</v>
      </c>
      <c r="K89" s="45">
        <v>5.1810051051844024</v>
      </c>
      <c r="L89" s="45">
        <v>14.359132318697938</v>
      </c>
      <c r="M89" s="45">
        <v>44.149754743100402</v>
      </c>
      <c r="N89" s="86">
        <v>0.59842795528562642</v>
      </c>
      <c r="O89" s="45">
        <v>0.85160901329108329</v>
      </c>
      <c r="P89" s="86">
        <v>1.1403609637435883</v>
      </c>
    </row>
    <row r="90" spans="1:16">
      <c r="A90" s="80">
        <v>42125</v>
      </c>
      <c r="B90" s="84">
        <v>47.348145912708894</v>
      </c>
      <c r="C90" s="45">
        <v>0.85160901329108396</v>
      </c>
      <c r="D90" s="45">
        <v>15.168767678901505</v>
      </c>
      <c r="E90" s="45"/>
      <c r="F90" s="45">
        <v>47.720793357392253</v>
      </c>
      <c r="G90" s="45">
        <v>14.757934831357067</v>
      </c>
      <c r="H90" s="45">
        <v>3.2990259073438373</v>
      </c>
      <c r="I90" s="45">
        <v>46.953578030102989</v>
      </c>
      <c r="J90" s="45">
        <v>15.196343589808073</v>
      </c>
      <c r="K90" s="45">
        <v>4.9531421529794919</v>
      </c>
      <c r="L90" s="45">
        <v>14.763414940837702</v>
      </c>
      <c r="M90" s="45">
        <v>43.731273655488074</v>
      </c>
      <c r="N90" s="86">
        <v>0.59404386770111628</v>
      </c>
      <c r="O90" s="45">
        <v>0.79023178710794251</v>
      </c>
      <c r="P90" s="86">
        <v>0.98970777220315065</v>
      </c>
    </row>
    <row r="91" spans="1:16">
      <c r="A91" s="80">
        <v>42156</v>
      </c>
      <c r="B91" s="84">
        <v>47.37205911771531</v>
      </c>
      <c r="C91" s="45">
        <v>1.1644236262812973</v>
      </c>
      <c r="D91" s="45">
        <v>15.219634055100784</v>
      </c>
      <c r="E91" s="45"/>
      <c r="F91" s="45">
        <v>47.617916756687549</v>
      </c>
      <c r="G91" s="45">
        <v>14.843524177609204</v>
      </c>
      <c r="H91" s="45">
        <v>3.45246897280169</v>
      </c>
      <c r="I91" s="45">
        <v>46.953578030102989</v>
      </c>
      <c r="J91" s="45">
        <v>15.677347744676766</v>
      </c>
      <c r="K91" s="45">
        <v>3.2821471701434737</v>
      </c>
      <c r="L91" s="45">
        <v>15.274559697849901</v>
      </c>
      <c r="M91" s="45">
        <v>43.731273655488074</v>
      </c>
      <c r="N91" s="86">
        <v>0.55239503564827019</v>
      </c>
      <c r="O91" s="45">
        <v>0.66747733474166049</v>
      </c>
      <c r="P91" s="86">
        <v>0.98970777220315065</v>
      </c>
    </row>
    <row r="92" spans="1:16">
      <c r="A92" s="80">
        <v>42186</v>
      </c>
      <c r="B92" s="84">
        <v>45.947262564915064</v>
      </c>
      <c r="C92" s="45">
        <v>1.0540665434380776</v>
      </c>
      <c r="D92" s="45">
        <v>14.950177141096734</v>
      </c>
      <c r="E92" s="45"/>
      <c r="F92" s="45">
        <v>46.248424434468802</v>
      </c>
      <c r="G92" s="45">
        <v>14.235921573805122</v>
      </c>
      <c r="H92" s="45">
        <v>3.3830516679869729</v>
      </c>
      <c r="I92" s="45">
        <v>47.101716398204381</v>
      </c>
      <c r="J92" s="45">
        <v>15.098248393627323</v>
      </c>
      <c r="K92" s="45">
        <v>2.4243530499075785</v>
      </c>
      <c r="L92" s="45">
        <v>14.837241440014084</v>
      </c>
      <c r="M92" s="45">
        <v>43.869245664994274</v>
      </c>
      <c r="N92" s="86">
        <v>0.46981251650382866</v>
      </c>
      <c r="O92" s="45">
        <v>0.61838570548367167</v>
      </c>
      <c r="P92" s="86">
        <v>0.99283029662881739</v>
      </c>
    </row>
    <row r="93" spans="1:16">
      <c r="A93" s="80">
        <v>42217</v>
      </c>
      <c r="B93" s="84">
        <v>45.870298976029105</v>
      </c>
      <c r="C93" s="45">
        <v>0.69267229997359392</v>
      </c>
      <c r="D93" s="45">
        <v>14.258659294956429</v>
      </c>
      <c r="E93" s="45"/>
      <c r="F93" s="45">
        <v>45.947262564915064</v>
      </c>
      <c r="G93" s="45">
        <v>13.831456402647319</v>
      </c>
      <c r="H93" s="45">
        <v>3.15550714432415</v>
      </c>
      <c r="I93" s="45">
        <v>47.101716398204381</v>
      </c>
      <c r="J93" s="45">
        <v>14.540620900239333</v>
      </c>
      <c r="K93" s="45">
        <v>2.426661957574157</v>
      </c>
      <c r="L93" s="45">
        <v>14.513133904208635</v>
      </c>
      <c r="M93" s="45">
        <v>43.869245664994274</v>
      </c>
      <c r="N93" s="86">
        <v>0.41560337998415631</v>
      </c>
      <c r="O93" s="45">
        <v>0.58492327553325751</v>
      </c>
      <c r="P93" s="86">
        <v>0.99283029662881739</v>
      </c>
    </row>
    <row r="94" spans="1:16">
      <c r="A94" s="80">
        <v>42248</v>
      </c>
      <c r="B94" s="84">
        <v>45.7163717982572</v>
      </c>
      <c r="C94" s="45">
        <v>0.69267229997359392</v>
      </c>
      <c r="D94" s="45">
        <v>14.30079685987149</v>
      </c>
      <c r="E94" s="45"/>
      <c r="F94" s="45">
        <v>45.931520012642935</v>
      </c>
      <c r="G94" s="45">
        <v>13.664535372206352</v>
      </c>
      <c r="H94" s="45">
        <v>2.9595998271599013</v>
      </c>
      <c r="I94" s="45">
        <v>47.101716398204381</v>
      </c>
      <c r="J94" s="45">
        <v>14.079089248705699</v>
      </c>
      <c r="K94" s="45">
        <v>2.135739591585248</v>
      </c>
      <c r="L94" s="45">
        <v>13.984633935072937</v>
      </c>
      <c r="M94" s="45">
        <v>43.869245664994274</v>
      </c>
      <c r="N94" s="86">
        <v>0.36837572316777495</v>
      </c>
      <c r="O94" s="45">
        <v>0.55413783997887556</v>
      </c>
      <c r="P94" s="86">
        <v>0.65698918149010532</v>
      </c>
    </row>
    <row r="95" spans="1:16">
      <c r="A95" s="80">
        <v>42278</v>
      </c>
      <c r="B95" s="84">
        <v>45.516489875651153</v>
      </c>
      <c r="C95" s="45">
        <v>0.69274491682070238</v>
      </c>
      <c r="D95" s="45">
        <v>14.270545286506469</v>
      </c>
      <c r="E95" s="45"/>
      <c r="F95" s="45">
        <v>45.952079482439927</v>
      </c>
      <c r="G95" s="45">
        <v>13.623983364140479</v>
      </c>
      <c r="H95" s="45">
        <v>4.1564695009242145</v>
      </c>
      <c r="I95" s="45">
        <v>47.106654343807769</v>
      </c>
      <c r="J95" s="45">
        <v>14.201270794824399</v>
      </c>
      <c r="K95" s="45">
        <v>1.9281400184842883</v>
      </c>
      <c r="L95" s="45">
        <v>14.085813308687616</v>
      </c>
      <c r="M95" s="45">
        <v>43.873844731977819</v>
      </c>
      <c r="N95" s="86">
        <v>0.34637245841035119</v>
      </c>
      <c r="O95" s="45">
        <v>0.55419593345656237</v>
      </c>
      <c r="P95" s="86">
        <v>0.62347042513863171</v>
      </c>
    </row>
    <row r="96" spans="1:16">
      <c r="A96" s="80">
        <v>42309</v>
      </c>
      <c r="B96" s="84">
        <v>45.37479205175601</v>
      </c>
      <c r="C96" s="45">
        <v>0.69274491682070238</v>
      </c>
      <c r="D96" s="45">
        <v>14.635390942698708</v>
      </c>
      <c r="E96" s="45"/>
      <c r="F96" s="45">
        <v>46.171998503652851</v>
      </c>
      <c r="G96" s="45">
        <v>13.821910483232109</v>
      </c>
      <c r="H96" s="45">
        <v>18.759092509462196</v>
      </c>
      <c r="I96" s="45">
        <v>47.106654343807769</v>
      </c>
      <c r="J96" s="45">
        <v>14.828040005281222</v>
      </c>
      <c r="K96" s="45">
        <v>1.7216635474430082</v>
      </c>
      <c r="L96" s="45">
        <v>14.283740427779243</v>
      </c>
      <c r="M96" s="45">
        <v>43.873844731977819</v>
      </c>
      <c r="N96" s="86">
        <v>0.34637245841035119</v>
      </c>
      <c r="O96" s="45">
        <v>0.55419593345656237</v>
      </c>
      <c r="P96" s="86">
        <v>0.62347042513863171</v>
      </c>
    </row>
    <row r="97" spans="1:16">
      <c r="A97" s="80">
        <v>42339</v>
      </c>
      <c r="B97" s="84">
        <v>44.998300249136058</v>
      </c>
      <c r="C97" s="45">
        <v>0.69274491682070238</v>
      </c>
      <c r="D97" s="45">
        <v>14.519933456561924</v>
      </c>
      <c r="E97" s="45"/>
      <c r="F97" s="45">
        <v>45.319573254038417</v>
      </c>
      <c r="G97" s="45">
        <v>13.854898336414049</v>
      </c>
      <c r="H97" s="45">
        <v>27.509001044764126</v>
      </c>
      <c r="I97" s="45">
        <v>47.106654343807769</v>
      </c>
      <c r="J97" s="45">
        <v>15.009473197781885</v>
      </c>
      <c r="K97" s="45">
        <v>1.7930547597042534</v>
      </c>
      <c r="L97" s="45">
        <v>14.316728280961183</v>
      </c>
      <c r="M97" s="45">
        <v>43.43209435023708</v>
      </c>
      <c r="N97" s="86">
        <v>0.35942417423450956</v>
      </c>
      <c r="O97" s="45">
        <v>0.44064600578638602</v>
      </c>
      <c r="P97" s="86">
        <v>0.62347042513863171</v>
      </c>
    </row>
    <row r="98" spans="1:16">
      <c r="A98" s="80">
        <v>42370</v>
      </c>
      <c r="B98" s="84">
        <v>46.958954977554797</v>
      </c>
      <c r="C98" s="45">
        <v>1.5273884969884441</v>
      </c>
      <c r="D98" s="45">
        <v>15.229931344071822</v>
      </c>
      <c r="E98" s="45">
        <v>0.88264374834961745</v>
      </c>
      <c r="F98" s="45">
        <v>46.953460774328214</v>
      </c>
      <c r="G98" s="45">
        <v>13.845392130974385</v>
      </c>
      <c r="H98" s="45">
        <v>30.657654004300426</v>
      </c>
      <c r="I98" s="45">
        <v>46.151307103247952</v>
      </c>
      <c r="J98" s="45">
        <v>14.999174808555583</v>
      </c>
      <c r="K98" s="45">
        <v>2.0768088196461578</v>
      </c>
      <c r="L98" s="45">
        <v>14.383824047178946</v>
      </c>
      <c r="M98" s="45">
        <v>43.843741748085556</v>
      </c>
      <c r="N98" s="86">
        <v>0.37382558753630851</v>
      </c>
      <c r="O98" s="45">
        <v>0.35305749933984693</v>
      </c>
      <c r="P98" s="86">
        <v>0.62304264589384684</v>
      </c>
    </row>
    <row r="99" spans="1:16">
      <c r="A99" s="80">
        <v>42401</v>
      </c>
      <c r="B99" s="84">
        <v>44.217347567492801</v>
      </c>
      <c r="C99" s="45">
        <v>2.0768088196461578</v>
      </c>
      <c r="D99" s="45">
        <v>15.229931344071822</v>
      </c>
      <c r="E99" s="45">
        <v>0.88264374834961745</v>
      </c>
      <c r="F99" s="45">
        <v>44.448104103009037</v>
      </c>
      <c r="G99" s="45">
        <v>12.653150030807147</v>
      </c>
      <c r="H99" s="45">
        <v>32.305914972273563</v>
      </c>
      <c r="I99" s="45">
        <v>46.151307103247952</v>
      </c>
      <c r="J99" s="45">
        <v>13.345419637355867</v>
      </c>
      <c r="K99" s="45">
        <v>2.0768088196461578</v>
      </c>
      <c r="L99" s="45">
        <v>13.089389766997369</v>
      </c>
      <c r="M99" s="45">
        <v>43.843741748085556</v>
      </c>
      <c r="N99" s="86">
        <v>0.37382558753630851</v>
      </c>
      <c r="O99" s="45">
        <v>0.35305749933984693</v>
      </c>
      <c r="P99" s="86">
        <v>0.62304264589384684</v>
      </c>
    </row>
    <row r="100" spans="1:16">
      <c r="A100" s="80">
        <v>42430</v>
      </c>
      <c r="B100" s="84">
        <v>38.546374324060572</v>
      </c>
      <c r="C100" s="45">
        <v>2.0768088196461578</v>
      </c>
      <c r="D100" s="45">
        <v>15.109536629889439</v>
      </c>
      <c r="E100" s="45">
        <v>0.88264374834961745</v>
      </c>
      <c r="F100" s="45">
        <v>39.79045303727856</v>
      </c>
      <c r="G100" s="45">
        <v>11.788649097025292</v>
      </c>
      <c r="H100" s="45">
        <v>32.004928186817601</v>
      </c>
      <c r="I100" s="45">
        <v>46.151307103247952</v>
      </c>
      <c r="J100" s="45">
        <v>11.703369507812768</v>
      </c>
      <c r="K100" s="45">
        <v>2.0768088196461578</v>
      </c>
      <c r="L100" s="45">
        <v>11.587991240054649</v>
      </c>
      <c r="M100" s="45">
        <v>43.843741748085556</v>
      </c>
      <c r="N100" s="86">
        <v>0.37382558753630851</v>
      </c>
      <c r="O100" s="45">
        <v>0.35305749933984693</v>
      </c>
      <c r="P100" s="86">
        <v>0.62304264589384684</v>
      </c>
    </row>
    <row r="101" spans="1:16">
      <c r="A101" s="80">
        <v>42461</v>
      </c>
      <c r="B101" s="84">
        <v>32.861820513787769</v>
      </c>
      <c r="C101" s="45">
        <v>3.0316965726524745</v>
      </c>
      <c r="D101" s="45">
        <v>13.94137839978875</v>
      </c>
      <c r="E101" s="45">
        <v>0.88876287298653323</v>
      </c>
      <c r="F101" s="45">
        <v>34.023602047103495</v>
      </c>
      <c r="G101" s="45">
        <v>12.259561322988839</v>
      </c>
      <c r="H101" s="45">
        <v>25.559193732946042</v>
      </c>
      <c r="I101" s="45">
        <v>46.471261332629176</v>
      </c>
      <c r="J101" s="45">
        <v>12.713209350283552</v>
      </c>
      <c r="K101" s="45">
        <v>2.0912067599683124</v>
      </c>
      <c r="L101" s="45">
        <v>12.198706099815157</v>
      </c>
      <c r="M101" s="45">
        <v>38.836696970840087</v>
      </c>
      <c r="N101" s="86">
        <v>0.36313971355640229</v>
      </c>
      <c r="O101" s="45">
        <v>0.35550514919461323</v>
      </c>
      <c r="P101" s="86">
        <v>0.62736202799049334</v>
      </c>
    </row>
    <row r="102" spans="1:16">
      <c r="A102" s="80">
        <v>42491</v>
      </c>
      <c r="B102" s="84">
        <v>34.621089692808731</v>
      </c>
      <c r="C102" s="45">
        <v>3.2529882932840422</v>
      </c>
      <c r="D102" s="45">
        <v>13.94137839978875</v>
      </c>
      <c r="E102" s="45">
        <v>0.67092883548983406</v>
      </c>
      <c r="F102" s="45">
        <v>35.191418809163729</v>
      </c>
      <c r="G102" s="45">
        <v>12.140617023149371</v>
      </c>
      <c r="H102" s="45">
        <v>25.981659745060853</v>
      </c>
      <c r="I102" s="45">
        <v>38.972489617591279</v>
      </c>
      <c r="J102" s="45">
        <v>12.631733762232839</v>
      </c>
      <c r="K102" s="45">
        <v>2.2073849132998857</v>
      </c>
      <c r="L102" s="45">
        <v>12.050842995574975</v>
      </c>
      <c r="M102" s="45">
        <v>34.853445999471873</v>
      </c>
      <c r="N102" s="86">
        <v>0.34853445999471877</v>
      </c>
      <c r="O102" s="45">
        <v>0.35550514919461323</v>
      </c>
      <c r="P102" s="86">
        <v>0.62736202799049334</v>
      </c>
    </row>
    <row r="103" spans="1:16">
      <c r="A103" s="80">
        <v>42522</v>
      </c>
      <c r="B103" s="84">
        <v>36.807351305502877</v>
      </c>
      <c r="C103" s="45">
        <v>3.2529882932840422</v>
      </c>
      <c r="D103" s="45">
        <v>13.94137839978875</v>
      </c>
      <c r="E103" s="45">
        <v>0.56927295132470779</v>
      </c>
      <c r="F103" s="45">
        <v>36.955214409743057</v>
      </c>
      <c r="G103" s="45">
        <v>11.174226020436741</v>
      </c>
      <c r="H103" s="45">
        <v>27.8827567995775</v>
      </c>
      <c r="I103" s="45">
        <v>37.177009066103338</v>
      </c>
      <c r="J103" s="45">
        <v>11.811093533699816</v>
      </c>
      <c r="K103" s="45">
        <v>2.2073849132998857</v>
      </c>
      <c r="L103" s="45">
        <v>11.596692032551552</v>
      </c>
      <c r="M103" s="45">
        <v>34.853445999471873</v>
      </c>
      <c r="N103" s="86">
        <v>0.34853445999471877</v>
      </c>
      <c r="O103" s="45">
        <v>0.35555918554500004</v>
      </c>
      <c r="P103" s="86">
        <v>0.62736202799049334</v>
      </c>
    </row>
    <row r="104" spans="1:16">
      <c r="A104" s="80">
        <v>42552</v>
      </c>
      <c r="B104" s="84">
        <v>34.338793743005517</v>
      </c>
      <c r="C104" s="45">
        <v>3.2640172520024646</v>
      </c>
      <c r="D104" s="45">
        <v>13.988645365724848</v>
      </c>
      <c r="E104" s="45">
        <v>0.50264755470888312</v>
      </c>
      <c r="F104" s="45">
        <v>34.338793743005517</v>
      </c>
      <c r="G104" s="45">
        <v>11.251977839811216</v>
      </c>
      <c r="H104" s="45">
        <v>27.977290731449695</v>
      </c>
      <c r="I104" s="45">
        <v>37.303054308599599</v>
      </c>
      <c r="J104" s="45">
        <v>12.634189227138792</v>
      </c>
      <c r="K104" s="45">
        <v>2.2148688495731008</v>
      </c>
      <c r="L104" s="45">
        <v>12.477649624236632</v>
      </c>
      <c r="M104" s="45">
        <v>34.971613414312124</v>
      </c>
      <c r="N104" s="86">
        <v>0.34971613414312125</v>
      </c>
      <c r="O104" s="45">
        <v>0.35904189772027101</v>
      </c>
      <c r="P104" s="86">
        <v>0.62948904145761764</v>
      </c>
    </row>
    <row r="105" spans="1:16">
      <c r="A105" s="80">
        <v>42583</v>
      </c>
      <c r="B105" s="84">
        <v>33.14700749704366</v>
      </c>
      <c r="C105" s="45">
        <v>2.5949950823373631</v>
      </c>
      <c r="D105" s="45">
        <v>13.542630585948116</v>
      </c>
      <c r="E105" s="45">
        <v>0.46045957662177645</v>
      </c>
      <c r="F105" s="45">
        <v>33.14700749704366</v>
      </c>
      <c r="G105" s="45">
        <v>10.866541907287708</v>
      </c>
      <c r="H105" s="45">
        <v>26.862253782007862</v>
      </c>
      <c r="I105" s="45">
        <v>35.518995189492657</v>
      </c>
      <c r="J105" s="45">
        <v>11.932922698935721</v>
      </c>
      <c r="K105" s="45">
        <v>2.2148688495731008</v>
      </c>
      <c r="L105" s="45">
        <v>11.956237107878595</v>
      </c>
      <c r="M105" s="45">
        <v>34.971613414312124</v>
      </c>
      <c r="N105" s="86">
        <v>0.29295061671699141</v>
      </c>
      <c r="O105" s="45">
        <v>0.30552012414706314</v>
      </c>
      <c r="P105" s="86">
        <v>0.62948904145761764</v>
      </c>
    </row>
    <row r="106" spans="1:16">
      <c r="A106" s="80">
        <v>42614</v>
      </c>
      <c r="B106" s="84">
        <v>27.775939017852146</v>
      </c>
      <c r="C106" s="45">
        <v>2.4692078562226438</v>
      </c>
      <c r="D106" s="45">
        <v>13.522357186867355</v>
      </c>
      <c r="E106" s="45">
        <v>0.46045957662177645</v>
      </c>
      <c r="F106" s="45">
        <v>27.648769514527373</v>
      </c>
      <c r="G106" s="45">
        <v>9.6065962303254349</v>
      </c>
      <c r="H106" s="45">
        <v>25.995565971305346</v>
      </c>
      <c r="I106" s="45">
        <v>31.061151187075399</v>
      </c>
      <c r="J106" s="45">
        <v>10.576263693176818</v>
      </c>
      <c r="K106" s="45">
        <v>2.2148688495731008</v>
      </c>
      <c r="L106" s="45">
        <v>10.162962807371311</v>
      </c>
      <c r="M106" s="45">
        <v>34.484130318233831</v>
      </c>
      <c r="N106" s="86">
        <v>0.30308731625737179</v>
      </c>
      <c r="O106" s="45">
        <v>0.30308731625737179</v>
      </c>
      <c r="P106" s="86">
        <v>0.62948904145761764</v>
      </c>
    </row>
    <row r="107" spans="1:16">
      <c r="A107" s="80">
        <v>42644</v>
      </c>
      <c r="B107" s="84">
        <v>25.302904673884342</v>
      </c>
      <c r="C107" s="45">
        <v>1.8742892351025437</v>
      </c>
      <c r="D107" s="45">
        <v>9.5276369451045966</v>
      </c>
      <c r="E107" s="45">
        <v>0.48084444067214072</v>
      </c>
      <c r="F107" s="45">
        <v>24.231882253825741</v>
      </c>
      <c r="G107" s="45">
        <v>7.8708991390764558</v>
      </c>
      <c r="H107" s="45">
        <v>19.010647956040085</v>
      </c>
      <c r="I107" s="45">
        <v>25.302904673884342</v>
      </c>
      <c r="J107" s="45">
        <v>8.6340026133682066</v>
      </c>
      <c r="K107" s="45">
        <v>2.1866707742863012</v>
      </c>
      <c r="L107" s="45">
        <v>8.5670637121145425</v>
      </c>
      <c r="M107" s="45">
        <v>23.696371043796447</v>
      </c>
      <c r="N107" s="86">
        <v>0.29921688860387047</v>
      </c>
      <c r="O107" s="45">
        <v>0.3045720007041634</v>
      </c>
      <c r="P107" s="86">
        <v>0.63257261684710797</v>
      </c>
    </row>
    <row r="108" spans="1:16">
      <c r="A108" s="80">
        <v>42675</v>
      </c>
      <c r="B108" s="84">
        <v>18.719463735586658</v>
      </c>
      <c r="C108" s="45">
        <v>1.8742892351025437</v>
      </c>
      <c r="D108" s="45">
        <v>7.497156940410175</v>
      </c>
      <c r="E108" s="45">
        <v>0.71222990933896624</v>
      </c>
      <c r="F108" s="45">
        <v>18.836606812780563</v>
      </c>
      <c r="G108" s="45">
        <v>6.8762986312824577</v>
      </c>
      <c r="H108" s="45">
        <v>20.61718158612798</v>
      </c>
      <c r="I108" s="45">
        <v>21.554326203679253</v>
      </c>
      <c r="J108" s="45">
        <v>7.6307000484112324</v>
      </c>
      <c r="K108" s="45">
        <v>2.1085753894903618</v>
      </c>
      <c r="L108" s="45">
        <v>7.3682995554968755</v>
      </c>
      <c r="M108" s="45">
        <v>21.554326203679253</v>
      </c>
      <c r="N108" s="86">
        <v>0.27434908678813485</v>
      </c>
      <c r="O108" s="45">
        <v>0.3045720007041634</v>
      </c>
      <c r="P108" s="86">
        <v>0.63257261684710808</v>
      </c>
    </row>
    <row r="109" spans="1:16">
      <c r="A109" s="80">
        <v>42705</v>
      </c>
      <c r="B109" s="84">
        <v>20.259586929430785</v>
      </c>
      <c r="C109" s="45">
        <v>2.0962445392594238</v>
      </c>
      <c r="D109" s="45">
        <v>7.497156940410175</v>
      </c>
      <c r="E109" s="45">
        <v>1.2107661841757811</v>
      </c>
      <c r="F109" s="45">
        <v>20.259586929430785</v>
      </c>
      <c r="G109" s="45">
        <v>6.5476814726279642</v>
      </c>
      <c r="H109" s="45">
        <v>20.296579480123597</v>
      </c>
      <c r="I109" s="45">
        <v>21.369363450215189</v>
      </c>
      <c r="J109" s="45">
        <v>7.2394421705835752</v>
      </c>
      <c r="K109" s="45">
        <v>2.1085753894903618</v>
      </c>
      <c r="L109" s="45">
        <v>6.9656972954567573</v>
      </c>
      <c r="M109" s="45">
        <v>21.307709199060497</v>
      </c>
      <c r="N109" s="86">
        <v>0.26240049291435624</v>
      </c>
      <c r="O109" s="45">
        <v>0.3045720007041634</v>
      </c>
      <c r="P109" s="86">
        <v>0.68512870012869975</v>
      </c>
    </row>
    <row r="110" spans="1:16">
      <c r="A110" s="80">
        <v>42736</v>
      </c>
      <c r="B110" s="84">
        <v>22.82945933456562</v>
      </c>
      <c r="C110" s="45">
        <v>2.3547663057829418</v>
      </c>
      <c r="D110" s="45">
        <v>7.0642989173488253</v>
      </c>
      <c r="E110" s="45">
        <v>1.1703188539741218</v>
      </c>
      <c r="F110" s="45">
        <v>22.82945933456562</v>
      </c>
      <c r="G110" s="45">
        <v>7.0466381700554539</v>
      </c>
      <c r="H110" s="45">
        <v>18.367177185106947</v>
      </c>
      <c r="I110" s="45">
        <v>23.31218642725112</v>
      </c>
      <c r="J110" s="45">
        <v>7.4410615262740967</v>
      </c>
      <c r="K110" s="45">
        <v>2.3547663057829418</v>
      </c>
      <c r="L110" s="45">
        <v>7.2291325587536308</v>
      </c>
      <c r="M110" s="45">
        <v>22.134803274359651</v>
      </c>
      <c r="N110" s="86">
        <v>0.27786242408238709</v>
      </c>
      <c r="O110" s="45">
        <v>0.27458002256523528</v>
      </c>
      <c r="P110" s="86">
        <v>2.590242936361236</v>
      </c>
    </row>
    <row r="111" spans="1:16">
      <c r="A111" s="80">
        <v>42767</v>
      </c>
      <c r="B111" s="84">
        <v>24.960522841299184</v>
      </c>
      <c r="C111" s="45">
        <v>2.3547663057829418</v>
      </c>
      <c r="D111" s="45">
        <v>7.0642989173488253</v>
      </c>
      <c r="E111" s="45">
        <v>1.1703188539741218</v>
      </c>
      <c r="F111" s="45">
        <v>24.960522841299184</v>
      </c>
      <c r="G111" s="45">
        <v>7.078150483853431</v>
      </c>
      <c r="H111" s="45">
        <v>18.367177185106947</v>
      </c>
      <c r="I111" s="45">
        <v>23.31218642725112</v>
      </c>
      <c r="J111" s="45">
        <v>7.1266309666195511</v>
      </c>
      <c r="K111" s="45">
        <v>2.3547663057829418</v>
      </c>
      <c r="L111" s="45">
        <v>7.0088926513304033</v>
      </c>
      <c r="M111" s="45">
        <v>22.134803274359651</v>
      </c>
      <c r="N111" s="86">
        <v>0.27786242408238709</v>
      </c>
      <c r="O111" s="45">
        <v>0.26608859255347256</v>
      </c>
      <c r="P111" s="86">
        <v>2.590242936361236</v>
      </c>
    </row>
    <row r="112" spans="1:16">
      <c r="A112" s="80">
        <v>42795</v>
      </c>
      <c r="B112" s="84">
        <v>24.960522841299184</v>
      </c>
      <c r="C112" s="45">
        <v>2.3547663057829418</v>
      </c>
      <c r="D112" s="45">
        <v>7.0642989173488253</v>
      </c>
      <c r="E112" s="45">
        <v>1.1703188539741218</v>
      </c>
      <c r="F112" s="45">
        <v>24.960522841299184</v>
      </c>
      <c r="G112" s="45">
        <v>5.9585825650681405</v>
      </c>
      <c r="H112" s="45">
        <v>18.367177185106947</v>
      </c>
      <c r="I112" s="45">
        <v>23.31218642725112</v>
      </c>
      <c r="J112" s="45">
        <v>6.0302493656789249</v>
      </c>
      <c r="K112" s="45">
        <v>2.3547663057829418</v>
      </c>
      <c r="L112" s="45">
        <v>6.0302493656789249</v>
      </c>
      <c r="M112" s="45">
        <v>22.134803274359651</v>
      </c>
      <c r="N112" s="86">
        <v>0.28769101388043777</v>
      </c>
      <c r="O112" s="45">
        <v>0.26608859255347267</v>
      </c>
      <c r="P112" s="86">
        <v>2.590242936361236</v>
      </c>
    </row>
    <row r="113" spans="1:16">
      <c r="A113" s="80">
        <v>42826</v>
      </c>
      <c r="B113" s="84">
        <v>24.2667296707573</v>
      </c>
      <c r="C113" s="45">
        <v>2.2501424541019834</v>
      </c>
      <c r="D113" s="45">
        <v>7.0860839714813846</v>
      </c>
      <c r="E113" s="45">
        <v>0.96134539213097447</v>
      </c>
      <c r="F113" s="45">
        <v>24.2667296707573</v>
      </c>
      <c r="G113" s="45">
        <v>5.2586202104151321</v>
      </c>
      <c r="H113" s="45">
        <v>19.517810237238201</v>
      </c>
      <c r="I113" s="45">
        <v>23.384077105888565</v>
      </c>
      <c r="J113" s="45">
        <v>5.5445499145275381</v>
      </c>
      <c r="K113" s="45">
        <v>2.3620279904937949</v>
      </c>
      <c r="L113" s="45">
        <v>5.5445499145275381</v>
      </c>
      <c r="M113" s="45">
        <v>21.407432629633234</v>
      </c>
      <c r="N113" s="86">
        <v>0.30706363876419335</v>
      </c>
      <c r="O113" s="45">
        <v>0.26690916292579897</v>
      </c>
      <c r="P113" s="86">
        <v>2.598230789543174</v>
      </c>
    </row>
    <row r="114" spans="1:16">
      <c r="A114" s="80">
        <v>42856</v>
      </c>
      <c r="B114" s="84">
        <v>16.856290659432986</v>
      </c>
      <c r="C114" s="45">
        <v>1.5890006481503709</v>
      </c>
      <c r="D114" s="45">
        <v>5.690340158916869</v>
      </c>
      <c r="E114" s="45">
        <v>0.57161077369949786</v>
      </c>
      <c r="F114" s="45">
        <v>16.856290659432986</v>
      </c>
      <c r="G114" s="45">
        <v>5.2941636459658623</v>
      </c>
      <c r="H114" s="45">
        <v>12.153707660177162</v>
      </c>
      <c r="I114" s="45">
        <v>13.334721655424058</v>
      </c>
      <c r="J114" s="45">
        <v>5.5722387593921789</v>
      </c>
      <c r="K114" s="45">
        <v>1.1810139952468974</v>
      </c>
      <c r="L114" s="45">
        <v>5.5292927959286562</v>
      </c>
      <c r="M114" s="45">
        <v>13.356194637155822</v>
      </c>
      <c r="N114" s="86">
        <v>0.28559065703243147</v>
      </c>
      <c r="O114" s="45">
        <v>0.26690916292579903</v>
      </c>
      <c r="P114" s="86">
        <v>2.598230789543174</v>
      </c>
    </row>
    <row r="115" spans="1:16">
      <c r="A115" s="80">
        <v>42887</v>
      </c>
      <c r="B115" s="84">
        <v>19.406207240079699</v>
      </c>
      <c r="C115" s="45">
        <v>1.7285750294068225</v>
      </c>
      <c r="D115" s="45">
        <v>5.4970833233310135</v>
      </c>
      <c r="E115" s="45">
        <v>0.81489965672035947</v>
      </c>
      <c r="F115" s="45">
        <v>19.620937057397313</v>
      </c>
      <c r="G115" s="45">
        <v>4.5683768634323156</v>
      </c>
      <c r="H115" s="45">
        <v>12.325491514031254</v>
      </c>
      <c r="I115" s="45">
        <v>17.049547495018846</v>
      </c>
      <c r="J115" s="45">
        <v>5.182504140960706</v>
      </c>
      <c r="K115" s="45">
        <v>1.0629125957222076</v>
      </c>
      <c r="L115" s="45">
        <v>5.0686973377823668</v>
      </c>
      <c r="M115" s="45">
        <v>16.791871714237704</v>
      </c>
      <c r="N115" s="86">
        <v>0.28344335885925526</v>
      </c>
      <c r="O115" s="45">
        <v>0.26690916292579903</v>
      </c>
      <c r="P115" s="86">
        <v>2.598230789543174</v>
      </c>
    </row>
    <row r="116" spans="1:16">
      <c r="A116" s="80">
        <v>42917</v>
      </c>
      <c r="B116" s="84">
        <v>23.381286858551185</v>
      </c>
      <c r="C116" s="45">
        <v>1.7803010298389226</v>
      </c>
      <c r="D116" s="45">
        <v>4.9980302985848271</v>
      </c>
      <c r="E116" s="45">
        <v>0.81893847372590478</v>
      </c>
      <c r="F116" s="45">
        <v>23.315349783371964</v>
      </c>
      <c r="G116" s="45">
        <v>3.6001643047853769</v>
      </c>
      <c r="H116" s="45">
        <v>12.818167414840243</v>
      </c>
      <c r="I116" s="45">
        <v>17.565636827744036</v>
      </c>
      <c r="J116" s="45">
        <v>4.2951410771743479</v>
      </c>
      <c r="K116" s="45">
        <v>1.2989603810306214</v>
      </c>
      <c r="L116" s="45">
        <v>4.1434858042621432</v>
      </c>
      <c r="M116" s="45">
        <v>20.414118475486312</v>
      </c>
      <c r="N116" s="86">
        <v>0.28484816477422759</v>
      </c>
      <c r="O116" s="45">
        <v>0.26823202182906436</v>
      </c>
      <c r="P116" s="86">
        <v>2.6111081770970865</v>
      </c>
    </row>
    <row r="117" spans="1:16">
      <c r="A117" s="80">
        <v>42948</v>
      </c>
      <c r="B117" s="84">
        <v>17.668842684546295</v>
      </c>
      <c r="C117" s="45">
        <v>1.7803010298389226</v>
      </c>
      <c r="D117" s="45">
        <v>3.7979755303230349</v>
      </c>
      <c r="E117" s="45">
        <v>0.88086198780725866</v>
      </c>
      <c r="F117" s="45">
        <v>17.668842684546295</v>
      </c>
      <c r="G117" s="45">
        <v>3.1023680554758264</v>
      </c>
      <c r="H117" s="45">
        <v>12.818167414840243</v>
      </c>
      <c r="I117" s="45">
        <v>16.162037175233351</v>
      </c>
      <c r="J117" s="45">
        <v>3.709218493473093</v>
      </c>
      <c r="K117" s="45">
        <v>2.1157200644462559</v>
      </c>
      <c r="L117" s="45">
        <v>3.5915638167185238</v>
      </c>
      <c r="M117" s="45">
        <v>16.905119344209595</v>
      </c>
      <c r="N117" s="86">
        <v>0.28484816477422753</v>
      </c>
      <c r="O117" s="45">
        <v>0.28484816477422781</v>
      </c>
      <c r="P117" s="86">
        <v>2.6111081770970865</v>
      </c>
    </row>
    <row r="118" spans="1:16">
      <c r="A118" s="80">
        <v>42979</v>
      </c>
      <c r="B118" s="84">
        <v>16.403756155638636</v>
      </c>
      <c r="C118" s="45">
        <v>1.7803010298389226</v>
      </c>
      <c r="D118" s="45">
        <v>3.7979755303230349</v>
      </c>
      <c r="E118" s="45">
        <v>0.93762520904849966</v>
      </c>
      <c r="F118" s="45">
        <v>16.403756155638636</v>
      </c>
      <c r="G118" s="45">
        <v>3.0608684372669197</v>
      </c>
      <c r="H118" s="45">
        <v>12.818167414840243</v>
      </c>
      <c r="I118" s="45">
        <v>15.591689019220881</v>
      </c>
      <c r="J118" s="45">
        <v>3.6405594392635932</v>
      </c>
      <c r="K118" s="45">
        <v>2.136361235806707</v>
      </c>
      <c r="L118" s="45">
        <v>3.5256207061090801</v>
      </c>
      <c r="M118" s="45">
        <v>15.591689019220881</v>
      </c>
      <c r="N118" s="86">
        <v>0.29709163852329529</v>
      </c>
      <c r="O118" s="45">
        <v>0.28922083397032317</v>
      </c>
      <c r="P118" s="86">
        <v>2.6111081770970865</v>
      </c>
    </row>
    <row r="119" spans="1:16">
      <c r="A119" s="80">
        <v>43009</v>
      </c>
      <c r="B119" s="84">
        <v>12.73063910827312</v>
      </c>
      <c r="C119" s="45">
        <v>1.79228280961183</v>
      </c>
      <c r="D119" s="45">
        <v>3.823536660505237</v>
      </c>
      <c r="E119" s="45">
        <v>0.94393561306223073</v>
      </c>
      <c r="F119" s="45">
        <v>12.860986948972162</v>
      </c>
      <c r="G119" s="45">
        <v>2.6286814540973507</v>
      </c>
      <c r="H119" s="45">
        <v>11.166465019884614</v>
      </c>
      <c r="I119" s="45">
        <v>14.33826247689464</v>
      </c>
      <c r="J119" s="45">
        <v>3.2586960174760549</v>
      </c>
      <c r="K119" s="45">
        <v>2.150739371534196</v>
      </c>
      <c r="L119" s="45">
        <v>3.1609351369517724</v>
      </c>
      <c r="M119" s="45">
        <v>13.556175432700385</v>
      </c>
      <c r="N119" s="86">
        <v>0.32999728336974188</v>
      </c>
      <c r="O119" s="45">
        <v>0.29871380160197164</v>
      </c>
      <c r="P119" s="86">
        <v>2.6286814540973507</v>
      </c>
    </row>
    <row r="120" spans="1:16">
      <c r="A120" s="80">
        <v>43040</v>
      </c>
      <c r="B120" s="84">
        <v>11.422815773259394</v>
      </c>
      <c r="C120" s="45">
        <v>1.79228280961183</v>
      </c>
      <c r="D120" s="45">
        <v>3.823536660505237</v>
      </c>
      <c r="E120" s="45">
        <v>0.94393561306223073</v>
      </c>
      <c r="F120" s="45">
        <v>11.518404189772028</v>
      </c>
      <c r="G120" s="45">
        <v>3.3790505237215025</v>
      </c>
      <c r="H120" s="45">
        <v>10.992667898952556</v>
      </c>
      <c r="I120" s="45">
        <v>14.33826247689464</v>
      </c>
      <c r="J120" s="45">
        <v>4.1497321318545906</v>
      </c>
      <c r="K120" s="45">
        <v>2.7421926987060998</v>
      </c>
      <c r="L120" s="45">
        <v>3.8773051447935925</v>
      </c>
      <c r="M120" s="45">
        <v>12.426494146642019</v>
      </c>
      <c r="N120" s="86">
        <v>0.34411829944547145</v>
      </c>
      <c r="O120" s="45">
        <v>0.29871380160197164</v>
      </c>
      <c r="P120" s="86">
        <v>2.6286814540973507</v>
      </c>
    </row>
    <row r="121" spans="1:16">
      <c r="A121" s="80">
        <v>43070</v>
      </c>
      <c r="B121" s="84">
        <v>13.002836069732883</v>
      </c>
      <c r="C121" s="45">
        <v>2.3897104128157731</v>
      </c>
      <c r="D121" s="45">
        <v>4.0203363415606539</v>
      </c>
      <c r="E121" s="45">
        <v>0.94393561306223073</v>
      </c>
      <c r="F121" s="45">
        <v>13.002836069732883</v>
      </c>
      <c r="G121" s="45">
        <v>4.4701641839730346</v>
      </c>
      <c r="H121" s="45">
        <v>9.1371280490014861</v>
      </c>
      <c r="I121" s="45">
        <v>14.282033996593093</v>
      </c>
      <c r="J121" s="45">
        <v>5.1111688594106779</v>
      </c>
      <c r="K121" s="45">
        <v>3.4650800985828711</v>
      </c>
      <c r="L121" s="45">
        <v>4.9242091624080304</v>
      </c>
      <c r="M121" s="45">
        <v>12.454608386792795</v>
      </c>
      <c r="N121" s="86">
        <v>0.50324489869885092</v>
      </c>
      <c r="O121" s="45">
        <v>0.42607130948497701</v>
      </c>
      <c r="P121" s="86">
        <v>2.6286814540973507</v>
      </c>
    </row>
    <row r="122" spans="1:16">
      <c r="A122" s="80">
        <v>43101</v>
      </c>
      <c r="B122" s="84">
        <v>23.270799120634081</v>
      </c>
      <c r="C122" s="45">
        <v>2.4037716750286062</v>
      </c>
      <c r="D122" s="45">
        <v>5.5286748525657954</v>
      </c>
      <c r="E122" s="45">
        <v>0.94948981163629986</v>
      </c>
      <c r="F122" s="45">
        <v>23.270799120634081</v>
      </c>
      <c r="G122" s="45">
        <v>5.6660332339960018</v>
      </c>
      <c r="H122" s="45">
        <v>8.4132008626001227</v>
      </c>
      <c r="I122" s="45">
        <v>21.633945075257461</v>
      </c>
      <c r="J122" s="45">
        <v>5.8663475402483858</v>
      </c>
      <c r="K122" s="45">
        <v>3.8219969632954842</v>
      </c>
      <c r="L122" s="45">
        <v>5.7576054882828052</v>
      </c>
      <c r="M122" s="45">
        <v>20.672436405246017</v>
      </c>
      <c r="N122" s="86">
        <v>0.61811271643592747</v>
      </c>
      <c r="O122" s="45">
        <v>0.51200336678109359</v>
      </c>
      <c r="P122" s="86">
        <v>2.6441488425314672</v>
      </c>
    </row>
    <row r="123" spans="1:16">
      <c r="A123" s="80">
        <v>43132</v>
      </c>
      <c r="B123" s="84">
        <v>18.4963904678517</v>
      </c>
      <c r="C123" s="45">
        <v>2.8845260100343282</v>
      </c>
      <c r="D123" s="45">
        <v>5.6488634363172254</v>
      </c>
      <c r="E123" s="45">
        <v>0.91469837949772803</v>
      </c>
      <c r="F123" s="45">
        <v>18.698813345748842</v>
      </c>
      <c r="G123" s="45">
        <v>5.4084862688143653</v>
      </c>
      <c r="H123" s="45">
        <v>8.4132008626001227</v>
      </c>
      <c r="I123" s="45">
        <v>24.037716750286066</v>
      </c>
      <c r="J123" s="45">
        <v>5.5350005675000808</v>
      </c>
      <c r="K123" s="45">
        <v>4.8075433500572125</v>
      </c>
      <c r="L123" s="45">
        <v>5.3566154063532192</v>
      </c>
      <c r="M123" s="45">
        <v>23.076208080274625</v>
      </c>
      <c r="N123" s="86">
        <v>0.51440713845612185</v>
      </c>
      <c r="O123" s="45">
        <v>0.51200336678109348</v>
      </c>
      <c r="P123" s="86">
        <v>2.6441488425314672</v>
      </c>
    </row>
    <row r="124" spans="1:16">
      <c r="A124" s="80">
        <v>43160</v>
      </c>
      <c r="B124" s="84">
        <v>17.33004912377767</v>
      </c>
      <c r="C124" s="45">
        <v>2.8845260100343282</v>
      </c>
      <c r="D124" s="45">
        <v>5.6488634363172254</v>
      </c>
      <c r="E124" s="45">
        <v>0.88939551976058484</v>
      </c>
      <c r="F124" s="45">
        <v>17.33004912377767</v>
      </c>
      <c r="G124" s="45">
        <v>5.2882976850629344</v>
      </c>
      <c r="H124" s="45">
        <v>8.4132008626001227</v>
      </c>
      <c r="I124" s="45">
        <v>24.037716750286066</v>
      </c>
      <c r="J124" s="45">
        <v>5.4416812109933295</v>
      </c>
      <c r="K124" s="45">
        <v>4.8075433500572125</v>
      </c>
      <c r="L124" s="45">
        <v>5.2516687833482152</v>
      </c>
      <c r="M124" s="45">
        <v>23.076208080274625</v>
      </c>
      <c r="N124" s="86">
        <v>0.59041210951416911</v>
      </c>
      <c r="O124" s="45">
        <v>0.51784109799187716</v>
      </c>
      <c r="P124" s="86">
        <v>2.6441488425314672</v>
      </c>
    </row>
    <row r="125" spans="1:16">
      <c r="A125" s="80">
        <v>43191</v>
      </c>
      <c r="B125" s="84">
        <v>17.017220985744881</v>
      </c>
      <c r="C125" s="45">
        <v>2.9093213625561134</v>
      </c>
      <c r="D125" s="45">
        <v>5.6974210016723879</v>
      </c>
      <c r="E125" s="45">
        <v>0.89704075345480194</v>
      </c>
      <c r="F125" s="45">
        <v>17.051855763870549</v>
      </c>
      <c r="G125" s="45">
        <v>5.3453007573947646</v>
      </c>
      <c r="H125" s="45">
        <v>8.1391728595319837</v>
      </c>
      <c r="I125" s="45">
        <v>23.04367237961112</v>
      </c>
      <c r="J125" s="45">
        <v>5.5000027663560802</v>
      </c>
      <c r="K125" s="45">
        <v>4.7795993813421855</v>
      </c>
      <c r="L125" s="45">
        <v>5.3580001760408411</v>
      </c>
      <c r="M125" s="45">
        <v>18.425701962855381</v>
      </c>
      <c r="N125" s="86">
        <v>0.71901799388886789</v>
      </c>
      <c r="O125" s="45">
        <v>0.57840079469865535</v>
      </c>
      <c r="P125" s="86">
        <v>2.6668779156764368</v>
      </c>
    </row>
    <row r="126" spans="1:16">
      <c r="A126" s="80">
        <v>43221</v>
      </c>
      <c r="B126" s="84">
        <v>14.84966112138016</v>
      </c>
      <c r="C126" s="45">
        <v>2.9093213625561134</v>
      </c>
      <c r="D126" s="45">
        <v>5.6974210016723879</v>
      </c>
      <c r="E126" s="45">
        <v>0.89704075345480194</v>
      </c>
      <c r="F126" s="45">
        <v>14.910271983100081</v>
      </c>
      <c r="G126" s="45">
        <v>6.6220121468180615</v>
      </c>
      <c r="H126" s="45">
        <v>6.5239327523985571</v>
      </c>
      <c r="I126" s="45">
        <v>16.464114074465275</v>
      </c>
      <c r="J126" s="45">
        <v>6.9625349881172456</v>
      </c>
      <c r="K126" s="45">
        <v>4.6064254907138453</v>
      </c>
      <c r="L126" s="45">
        <v>6.7641721679429621</v>
      </c>
      <c r="M126" s="45">
        <v>14.81109057301294</v>
      </c>
      <c r="N126" s="86">
        <v>0.82430771939089864</v>
      </c>
      <c r="O126" s="45">
        <v>0.63035296188715739</v>
      </c>
      <c r="P126" s="86">
        <v>2.6668779156764368</v>
      </c>
    </row>
    <row r="127" spans="1:16">
      <c r="A127" s="80">
        <v>43252</v>
      </c>
      <c r="B127" s="84">
        <v>14.754415481534572</v>
      </c>
      <c r="C127" s="45">
        <v>2.8862315104723346</v>
      </c>
      <c r="D127" s="45">
        <v>6.061086171991902</v>
      </c>
      <c r="E127" s="45">
        <v>1.1152398556465097</v>
      </c>
      <c r="F127" s="45">
        <v>14.754415481534572</v>
      </c>
      <c r="G127" s="45">
        <v>7.207497327951514</v>
      </c>
      <c r="H127" s="45">
        <v>5.8417325771960051</v>
      </c>
      <c r="I127" s="45">
        <v>13.438293912759191</v>
      </c>
      <c r="J127" s="45">
        <v>8.0445044659884903</v>
      </c>
      <c r="K127" s="45">
        <v>4.6064254907138453</v>
      </c>
      <c r="L127" s="45">
        <v>7.7651172557747694</v>
      </c>
      <c r="M127" s="45">
        <v>13.091946131502509</v>
      </c>
      <c r="N127" s="86">
        <v>0.82430771939089864</v>
      </c>
      <c r="O127" s="45">
        <v>0.63035296188715739</v>
      </c>
      <c r="P127" s="86">
        <v>2.6668779156764368</v>
      </c>
    </row>
    <row r="128" spans="1:16">
      <c r="A128" s="80">
        <v>43282</v>
      </c>
      <c r="B128" s="84">
        <v>9.5508376610040209</v>
      </c>
      <c r="C128" s="45">
        <v>2.4340727048675297</v>
      </c>
      <c r="D128" s="45">
        <v>6.0851817621688227</v>
      </c>
      <c r="E128" s="45">
        <v>1.1196734442390632</v>
      </c>
      <c r="F128" s="45">
        <v>9.4117477921544452</v>
      </c>
      <c r="G128" s="45">
        <v>6.9730387583252664</v>
      </c>
      <c r="H128" s="45">
        <v>5.3549599507085652</v>
      </c>
      <c r="I128" s="45">
        <v>11.219916087198898</v>
      </c>
      <c r="J128" s="45">
        <v>7.8979863861749289</v>
      </c>
      <c r="K128" s="45">
        <v>4.624738139248306</v>
      </c>
      <c r="L128" s="45">
        <v>7.7438284481999835</v>
      </c>
      <c r="M128" s="45">
        <v>11.0344629287328</v>
      </c>
      <c r="N128" s="86">
        <v>0.82758471965495983</v>
      </c>
      <c r="O128" s="45">
        <v>0.63285890326555716</v>
      </c>
      <c r="P128" s="86">
        <v>2.6774799753542826</v>
      </c>
    </row>
    <row r="129" spans="1:16">
      <c r="A129" s="80">
        <v>43313</v>
      </c>
      <c r="B129" s="84">
        <v>5.4713721235500552</v>
      </c>
      <c r="C129" s="45">
        <v>2.4340727048675297</v>
      </c>
      <c r="D129" s="45">
        <v>6.0851817621688227</v>
      </c>
      <c r="E129" s="45">
        <v>1.119673444239063</v>
      </c>
      <c r="F129" s="45">
        <v>5.4502062739425119</v>
      </c>
      <c r="G129" s="45">
        <v>6.4619338851831021</v>
      </c>
      <c r="H129" s="45">
        <v>4.7834820113048835</v>
      </c>
      <c r="I129" s="45">
        <v>5.2385477778670735</v>
      </c>
      <c r="J129" s="45">
        <v>6.9339323314313273</v>
      </c>
      <c r="K129" s="45">
        <v>4.624738139248306</v>
      </c>
      <c r="L129" s="45">
        <v>6.8386860081973815</v>
      </c>
      <c r="M129" s="45">
        <v>5.3867087251198802</v>
      </c>
      <c r="N129" s="86">
        <v>0.70736269388411177</v>
      </c>
      <c r="O129" s="45">
        <v>0.63285890326555716</v>
      </c>
      <c r="P129" s="86">
        <v>2.6774799753542826</v>
      </c>
    </row>
    <row r="130" spans="1:16">
      <c r="A130" s="80">
        <v>43344</v>
      </c>
      <c r="B130" s="84">
        <v>4.0994908713558385</v>
      </c>
      <c r="C130" s="45">
        <v>2.4340727048675297</v>
      </c>
      <c r="D130" s="45">
        <v>6.0851817621688227</v>
      </c>
      <c r="E130" s="45">
        <v>1.1196734442390632</v>
      </c>
      <c r="F130" s="45">
        <v>4.1251126893018126</v>
      </c>
      <c r="G130" s="45">
        <v>5.5291883127411863</v>
      </c>
      <c r="H130" s="45">
        <v>3.4077017868145409</v>
      </c>
      <c r="I130" s="45">
        <v>4.624738139248306</v>
      </c>
      <c r="J130" s="45">
        <v>6.0839006712715245</v>
      </c>
      <c r="K130" s="45">
        <v>4.4453854136264876</v>
      </c>
      <c r="L130" s="45">
        <v>5.9173588546226918</v>
      </c>
      <c r="M130" s="45">
        <v>4.1379235982748002</v>
      </c>
      <c r="N130" s="86">
        <v>0.55471235853033707</v>
      </c>
      <c r="O130" s="45">
        <v>0.54318254045464853</v>
      </c>
      <c r="P130" s="86">
        <v>2.6774799753542826</v>
      </c>
    </row>
    <row r="131" spans="1:16">
      <c r="A131" s="80">
        <v>43374</v>
      </c>
      <c r="B131" s="84">
        <v>3.6365713367240331</v>
      </c>
      <c r="C131" s="45">
        <v>2.4456473901945253</v>
      </c>
      <c r="D131" s="45">
        <v>6.1141184754863129</v>
      </c>
      <c r="E131" s="45">
        <v>1.1249977994894811</v>
      </c>
      <c r="F131" s="45">
        <v>3.6365713367240331</v>
      </c>
      <c r="G131" s="45">
        <v>5.6845351947738845</v>
      </c>
      <c r="H131" s="45">
        <v>3.4239063462723354</v>
      </c>
      <c r="I131" s="45">
        <v>4.6467300413695973</v>
      </c>
      <c r="J131" s="45">
        <v>6.0513823033030638</v>
      </c>
      <c r="K131" s="45">
        <v>4.402165302350145</v>
      </c>
      <c r="L131" s="45">
        <v>5.8089442141881245</v>
      </c>
      <c r="M131" s="45">
        <v>4.1576005633306927</v>
      </c>
      <c r="N131" s="86">
        <v>0.53804242584279571</v>
      </c>
      <c r="O131" s="45">
        <v>0.51358595194085033</v>
      </c>
      <c r="P131" s="86">
        <v>2.6902121292139776</v>
      </c>
    </row>
    <row r="132" spans="1:16">
      <c r="A132" s="80">
        <v>43405</v>
      </c>
      <c r="B132" s="84">
        <v>3.8396664026054044</v>
      </c>
      <c r="C132" s="45">
        <v>2.4456473901945253</v>
      </c>
      <c r="D132" s="45">
        <v>6.1141184754863129</v>
      </c>
      <c r="E132" s="45">
        <v>1.1249977994894813</v>
      </c>
      <c r="F132" s="45">
        <v>3.8396664026054044</v>
      </c>
      <c r="G132" s="45">
        <v>5.1383051667986965</v>
      </c>
      <c r="H132" s="45">
        <v>3.4972757679781714</v>
      </c>
      <c r="I132" s="45">
        <v>3.9497205351641576</v>
      </c>
      <c r="J132" s="45">
        <v>5.5565108705219606</v>
      </c>
      <c r="K132" s="45">
        <v>4.5183335533843856</v>
      </c>
      <c r="L132" s="45">
        <v>5.3412939001848416</v>
      </c>
      <c r="M132" s="45">
        <v>4.341024117595282</v>
      </c>
      <c r="N132" s="86">
        <v>0.62119443710940947</v>
      </c>
      <c r="O132" s="45">
        <v>0.58450972625649134</v>
      </c>
      <c r="P132" s="86">
        <v>2.0298873338614563</v>
      </c>
    </row>
    <row r="133" spans="1:16">
      <c r="A133" s="80">
        <v>43435</v>
      </c>
      <c r="B133" s="84">
        <v>5.0135771498987767</v>
      </c>
      <c r="C133" s="45">
        <v>2.677983892263005</v>
      </c>
      <c r="D133" s="45">
        <v>6.1141184754863129</v>
      </c>
      <c r="E133" s="45">
        <v>0.79666963735586716</v>
      </c>
      <c r="F133" s="45">
        <v>5.0930606900800983</v>
      </c>
      <c r="G133" s="45">
        <v>5.5589565179121578</v>
      </c>
      <c r="H133" s="45">
        <v>4.0353181938209666</v>
      </c>
      <c r="I133" s="45">
        <v>4.8668383064871046</v>
      </c>
      <c r="J133" s="45">
        <v>5.8573254995158885</v>
      </c>
      <c r="K133" s="45">
        <v>4.6039312120411937</v>
      </c>
      <c r="L133" s="45">
        <v>5.7325974826159678</v>
      </c>
      <c r="M133" s="45">
        <v>5.3804242584279551</v>
      </c>
      <c r="N133" s="86">
        <v>0.75815069096030308</v>
      </c>
      <c r="O133" s="45">
        <v>0.70263449520288745</v>
      </c>
      <c r="P133" s="86">
        <v>1.8684746061086175</v>
      </c>
    </row>
    <row r="134" spans="1:16">
      <c r="A134" s="80">
        <v>43466</v>
      </c>
      <c r="B134" s="84">
        <v>13.000891101973755</v>
      </c>
      <c r="C134" s="45">
        <v>3.0648710500836196</v>
      </c>
      <c r="D134" s="45">
        <v>6.1297421001672392</v>
      </c>
      <c r="E134" s="45">
        <v>0.57444440252995865</v>
      </c>
      <c r="F134" s="45">
        <v>13.000891101973755</v>
      </c>
      <c r="G134" s="45">
        <v>6.001309408544687</v>
      </c>
      <c r="H134" s="45">
        <v>3.1874658920869647</v>
      </c>
      <c r="I134" s="45">
        <v>12.773214966824684</v>
      </c>
      <c r="J134" s="45">
        <v>6.1098934114619334</v>
      </c>
      <c r="K134" s="45">
        <v>5.1081184168060325</v>
      </c>
      <c r="L134" s="45">
        <v>5.9557741815148759</v>
      </c>
      <c r="M134" s="45">
        <v>12.749863568347859</v>
      </c>
      <c r="N134" s="86">
        <v>0.71245116752800952</v>
      </c>
      <c r="O134" s="45">
        <v>0.74397555547172622</v>
      </c>
      <c r="P134" s="86">
        <v>1.1033535780301029</v>
      </c>
    </row>
    <row r="135" spans="1:16">
      <c r="A135" s="80">
        <v>43497</v>
      </c>
      <c r="B135" s="84">
        <v>13.504789700684244</v>
      </c>
      <c r="C135" s="45">
        <v>3.0519663298727413</v>
      </c>
      <c r="D135" s="45">
        <v>6.1297421001672392</v>
      </c>
      <c r="E135" s="45">
        <v>0.53941730481471739</v>
      </c>
      <c r="F135" s="45">
        <v>13.498337340578805</v>
      </c>
      <c r="G135" s="45">
        <v>5.4586966492015643</v>
      </c>
      <c r="H135" s="45">
        <v>3.1874658920869647</v>
      </c>
      <c r="I135" s="45">
        <v>13.240242936361238</v>
      </c>
      <c r="J135" s="45">
        <v>5.5825819632259943</v>
      </c>
      <c r="K135" s="45">
        <v>5.5490296906777106</v>
      </c>
      <c r="L135" s="45">
        <v>5.4406300409063322</v>
      </c>
      <c r="M135" s="45">
        <v>12.672435247082587</v>
      </c>
      <c r="N135" s="86">
        <v>0.62949225188664815</v>
      </c>
      <c r="O135" s="45">
        <v>0.64368744411861456</v>
      </c>
      <c r="P135" s="86">
        <v>1.1033535780301029</v>
      </c>
    </row>
    <row r="136" spans="1:16">
      <c r="A136" s="80">
        <v>43525</v>
      </c>
      <c r="B136" s="84">
        <v>12.198186779332806</v>
      </c>
      <c r="C136" s="45">
        <v>2.8196813660769298</v>
      </c>
      <c r="D136" s="45">
        <v>6.1297421001672392</v>
      </c>
      <c r="E136" s="45">
        <v>0.53941730481471739</v>
      </c>
      <c r="F136" s="45">
        <v>12.198186779332806</v>
      </c>
      <c r="G136" s="45">
        <v>5.597680485872722</v>
      </c>
      <c r="H136" s="45">
        <v>3.1874658920869647</v>
      </c>
      <c r="I136" s="45">
        <v>13.436394683566588</v>
      </c>
      <c r="J136" s="45">
        <v>5.6859487721151307</v>
      </c>
      <c r="K136" s="45">
        <v>5.5167678901505148</v>
      </c>
      <c r="L136" s="45">
        <v>5.5878728985124555</v>
      </c>
      <c r="M136" s="45">
        <v>11.572953085115747</v>
      </c>
      <c r="N136" s="86">
        <v>0.58355144793592106</v>
      </c>
      <c r="O136" s="45">
        <v>0.58551296540797437</v>
      </c>
      <c r="P136" s="86">
        <v>1.1033535780301029</v>
      </c>
    </row>
    <row r="137" spans="1:16">
      <c r="A137" s="80">
        <v>43556</v>
      </c>
      <c r="B137" s="84">
        <v>17.31484941173019</v>
      </c>
      <c r="C137" s="45">
        <v>2.8378256755567293</v>
      </c>
      <c r="D137" s="45">
        <v>6.1691862512102809</v>
      </c>
      <c r="E137" s="45">
        <v>0.54288839010650514</v>
      </c>
      <c r="F137" s="45">
        <v>17.31484941173019</v>
      </c>
      <c r="G137" s="45">
        <v>6.0034995347492011</v>
      </c>
      <c r="H137" s="45">
        <v>3.1962260196746599</v>
      </c>
      <c r="I137" s="45">
        <v>16.286651703195144</v>
      </c>
      <c r="J137" s="45">
        <v>6.0317015290404505</v>
      </c>
      <c r="K137" s="45">
        <v>5.5816447034759689</v>
      </c>
      <c r="L137" s="45">
        <v>6.0034995347492064</v>
      </c>
      <c r="M137" s="45">
        <v>15.79311680309832</v>
      </c>
      <c r="N137" s="86">
        <v>0.56921025144500215</v>
      </c>
      <c r="O137" s="45">
        <v>0.55557928753756591</v>
      </c>
      <c r="P137" s="86">
        <v>1.1104535252178505</v>
      </c>
    </row>
    <row r="138" spans="1:16">
      <c r="A138" s="80">
        <v>43586</v>
      </c>
      <c r="B138" s="84">
        <v>20.633123834729655</v>
      </c>
      <c r="C138" s="45">
        <v>2.8378256755567293</v>
      </c>
      <c r="D138" s="45"/>
      <c r="E138" s="45">
        <v>0.54288839010650514</v>
      </c>
      <c r="F138" s="45">
        <v>20.633123834729655</v>
      </c>
      <c r="G138" s="45">
        <v>6.4653071912683782</v>
      </c>
      <c r="H138" s="45">
        <v>2.9612094005809348</v>
      </c>
      <c r="I138" s="45">
        <v>20.706032399516687</v>
      </c>
      <c r="J138" s="45">
        <v>6.5785958842451437</v>
      </c>
      <c r="K138" s="45">
        <v>6.1332928039305123</v>
      </c>
      <c r="L138" s="45">
        <v>6.4619421805858979</v>
      </c>
      <c r="M138" s="45">
        <v>20.055463667570876</v>
      </c>
      <c r="N138" s="86">
        <v>0.56262978611037784</v>
      </c>
      <c r="O138" s="45">
        <v>0.54782373910747306</v>
      </c>
      <c r="P138" s="86">
        <v>1.1104535252178505</v>
      </c>
    </row>
    <row r="139" spans="1:16">
      <c r="A139" s="80">
        <v>43617</v>
      </c>
      <c r="B139" s="84">
        <v>18.68646515491594</v>
      </c>
      <c r="C139" s="45">
        <v>2.8378256755567293</v>
      </c>
      <c r="D139" s="45"/>
      <c r="E139" s="45">
        <v>0.64159537012586931</v>
      </c>
      <c r="F139" s="45">
        <v>18.840694811196197</v>
      </c>
      <c r="G139" s="45">
        <v>5.5633721613414311</v>
      </c>
      <c r="H139" s="45">
        <v>2.9612094005809348</v>
      </c>
      <c r="I139" s="45">
        <v>19.038108771234931</v>
      </c>
      <c r="J139" s="45">
        <v>5.984110663673972</v>
      </c>
      <c r="K139" s="45">
        <v>5.2067931960214775</v>
      </c>
      <c r="L139" s="45">
        <v>5.9458617089164703</v>
      </c>
      <c r="M139" s="45">
        <v>19.383583201302702</v>
      </c>
      <c r="N139" s="86">
        <v>0.57447462371270142</v>
      </c>
      <c r="O139" s="45">
        <v>0.56559099551095904</v>
      </c>
      <c r="P139" s="86">
        <v>1.1104535252178505</v>
      </c>
    </row>
    <row r="140" spans="1:16">
      <c r="A140" s="80">
        <v>43647</v>
      </c>
      <c r="B140" s="84">
        <v>23.253227624999475</v>
      </c>
      <c r="C140" s="45">
        <v>2.7356738382352326</v>
      </c>
      <c r="D140" s="45"/>
      <c r="E140" s="45">
        <v>0.64382668779156782</v>
      </c>
      <c r="F140" s="45">
        <v>23.536228366885879</v>
      </c>
      <c r="G140" s="45">
        <v>5.9595239562245128</v>
      </c>
      <c r="H140" s="45">
        <v>2.5234232818204299</v>
      </c>
      <c r="I140" s="45">
        <v>22.881789151273573</v>
      </c>
      <c r="J140" s="45">
        <v>6.3085582045510762</v>
      </c>
      <c r="K140" s="45">
        <v>4.8110126120688577</v>
      </c>
      <c r="L140" s="45">
        <v>6.2236579819851547</v>
      </c>
      <c r="M140" s="45">
        <v>22.740288780330371</v>
      </c>
      <c r="N140" s="86">
        <v>0.62731831118152726</v>
      </c>
      <c r="O140" s="45">
        <v>0.60550367066111732</v>
      </c>
      <c r="P140" s="86">
        <v>1.1143154211777133</v>
      </c>
    </row>
    <row r="141" spans="1:16">
      <c r="A141" s="80">
        <v>43678</v>
      </c>
      <c r="B141" s="84">
        <v>26.270830232613967</v>
      </c>
      <c r="C141" s="45">
        <v>2.7238821406566327</v>
      </c>
      <c r="D141" s="45"/>
      <c r="E141" s="45">
        <v>0.64382668779156793</v>
      </c>
      <c r="F141" s="45">
        <v>26.270830232613967</v>
      </c>
      <c r="G141" s="45">
        <v>6.3999974594105851</v>
      </c>
      <c r="H141" s="45">
        <v>5.3577185907130458</v>
      </c>
      <c r="I141" s="45">
        <v>25.601115408774838</v>
      </c>
      <c r="J141" s="45">
        <v>6.6926459538612981</v>
      </c>
      <c r="K141" s="45">
        <v>4.4572616847108533</v>
      </c>
      <c r="L141" s="45">
        <v>6.5609541313584749</v>
      </c>
      <c r="M141" s="45">
        <v>25.601115408774838</v>
      </c>
      <c r="N141" s="86">
        <v>0.69380204607468898</v>
      </c>
      <c r="O141" s="45">
        <v>0.61107256783573816</v>
      </c>
      <c r="P141" s="86">
        <v>1.1250817537494788</v>
      </c>
    </row>
    <row r="142" spans="1:16">
      <c r="A142" s="80">
        <v>43709</v>
      </c>
      <c r="B142" s="84">
        <v>32.494675809787871</v>
      </c>
      <c r="C142" s="45">
        <v>2.1357712239239506</v>
      </c>
      <c r="D142" s="45"/>
      <c r="E142" s="45">
        <v>0.64382668779156782</v>
      </c>
      <c r="F142" s="45">
        <v>32.531819657160462</v>
      </c>
      <c r="G142" s="45">
        <v>6.8270391470821243</v>
      </c>
      <c r="H142" s="45">
        <v>4.7048873338614561</v>
      </c>
      <c r="I142" s="45">
        <v>31.392741671067689</v>
      </c>
      <c r="J142" s="45">
        <v>7.0895223351817629</v>
      </c>
      <c r="K142" s="45">
        <v>4.6058370742012151</v>
      </c>
      <c r="L142" s="45">
        <v>7.023901538156851</v>
      </c>
      <c r="M142" s="45">
        <v>31.392741671067689</v>
      </c>
      <c r="N142" s="86">
        <v>0.69657095106064615</v>
      </c>
      <c r="O142" s="45">
        <v>0.69657095106064648</v>
      </c>
      <c r="P142" s="86">
        <v>1.2381282457530147</v>
      </c>
    </row>
    <row r="143" spans="1:16">
      <c r="A143" s="80">
        <v>43739</v>
      </c>
      <c r="B143" s="84">
        <v>37.141665996946074</v>
      </c>
      <c r="C143" s="45">
        <v>2.1126551359915502</v>
      </c>
      <c r="D143" s="45"/>
      <c r="E143" s="45">
        <v>0.64622392395035677</v>
      </c>
      <c r="F143" s="45">
        <v>37.141665996946074</v>
      </c>
      <c r="G143" s="45">
        <v>7.2359789210227214</v>
      </c>
      <c r="H143" s="45">
        <v>1.9883813044626355</v>
      </c>
      <c r="I143" s="45">
        <v>34.245545401315717</v>
      </c>
      <c r="J143" s="45">
        <v>7.4531879656949975</v>
      </c>
      <c r="K143" s="45">
        <v>6.0721274727041035</v>
      </c>
      <c r="L143" s="45">
        <v>7.3505269744319799</v>
      </c>
      <c r="M143" s="45">
        <v>34.126674779853275</v>
      </c>
      <c r="N143" s="86">
        <v>0.69096250330076603</v>
      </c>
      <c r="O143" s="45">
        <v>0.69096250330076603</v>
      </c>
      <c r="P143" s="86">
        <v>1.2427383152891471</v>
      </c>
    </row>
    <row r="144" spans="1:16">
      <c r="A144" s="80">
        <v>43770</v>
      </c>
      <c r="B144" s="84">
        <v>37.825029880616512</v>
      </c>
      <c r="C144" s="45">
        <v>2.1126551359915502</v>
      </c>
      <c r="D144" s="45"/>
      <c r="E144" s="45">
        <v>0.80890966704275402</v>
      </c>
      <c r="F144" s="45">
        <v>37.916600072269397</v>
      </c>
      <c r="G144" s="45">
        <v>8.1706773866273821</v>
      </c>
      <c r="H144" s="45">
        <v>10.367053840701569</v>
      </c>
      <c r="I144" s="45">
        <v>36.41877336594721</v>
      </c>
      <c r="J144" s="45">
        <v>8.322422275652162</v>
      </c>
      <c r="K144" s="45">
        <v>6.3628201742804347</v>
      </c>
      <c r="L144" s="45">
        <v>8.2125380456687029</v>
      </c>
      <c r="M144" s="45">
        <v>36.41877336594721</v>
      </c>
      <c r="N144" s="86">
        <v>0.67003217378010638</v>
      </c>
      <c r="O144" s="45">
        <v>0.6873723703899306</v>
      </c>
      <c r="P144" s="86">
        <v>1.2427383152891471</v>
      </c>
    </row>
    <row r="145" spans="1:16">
      <c r="A145" s="80">
        <v>43800</v>
      </c>
      <c r="B145" s="84">
        <v>41.258912067599688</v>
      </c>
      <c r="C145" s="45">
        <v>2.1126551359915502</v>
      </c>
      <c r="D145" s="45"/>
      <c r="E145" s="45">
        <v>0.86991682070240295</v>
      </c>
      <c r="F145" s="45">
        <v>41.32992568561621</v>
      </c>
      <c r="G145" s="45">
        <v>9.1122307518201389</v>
      </c>
      <c r="H145" s="45">
        <v>1.9883813044626355</v>
      </c>
      <c r="I145" s="45">
        <v>39.388886793164588</v>
      </c>
      <c r="J145" s="45">
        <v>9.2294032215473951</v>
      </c>
      <c r="K145" s="45">
        <v>6.8788524652004952</v>
      </c>
      <c r="L145" s="45">
        <v>9.1193321136217893</v>
      </c>
      <c r="M145" s="45">
        <v>39.388886793164588</v>
      </c>
      <c r="N145" s="86">
        <v>0.75416462333547118</v>
      </c>
      <c r="O145" s="45">
        <v>0.70469180278396037</v>
      </c>
      <c r="P145" s="86"/>
    </row>
    <row r="146" spans="1:16">
      <c r="A146" s="80">
        <v>43831</v>
      </c>
      <c r="B146" s="84">
        <v>40.905859016434668</v>
      </c>
      <c r="C146" s="45">
        <v>3.3513806631709988</v>
      </c>
      <c r="D146" s="45"/>
      <c r="E146" s="45">
        <v>0.87349815157116462</v>
      </c>
      <c r="F146" s="45">
        <v>41.155429916883577</v>
      </c>
      <c r="G146" s="45">
        <v>9.4432874998428229</v>
      </c>
      <c r="H146" s="45">
        <v>3.9931344071824664</v>
      </c>
      <c r="I146" s="45">
        <v>40.169030643680763</v>
      </c>
      <c r="J146" s="45">
        <v>9.4623024255913091</v>
      </c>
      <c r="K146" s="45">
        <v>8.5448322582267675</v>
      </c>
      <c r="L146" s="45">
        <v>9.3719815282859908</v>
      </c>
      <c r="M146" s="45">
        <v>40.169030643680763</v>
      </c>
      <c r="N146" s="86">
        <v>0.86066307669093522</v>
      </c>
      <c r="O146" s="45">
        <v>0.81360113546342738</v>
      </c>
      <c r="P146" s="86"/>
    </row>
    <row r="147" spans="1:16">
      <c r="A147" s="80">
        <v>43862</v>
      </c>
      <c r="B147" s="84">
        <v>39.556987721151309</v>
      </c>
      <c r="C147" s="45">
        <v>3.4086130877100329</v>
      </c>
      <c r="D147" s="45"/>
      <c r="E147" s="45">
        <v>0.87349815157116462</v>
      </c>
      <c r="F147" s="45">
        <v>39.937911727099632</v>
      </c>
      <c r="G147" s="45">
        <v>9.4876348102233425</v>
      </c>
      <c r="H147" s="45">
        <v>3.9931344071824664</v>
      </c>
      <c r="I147" s="45">
        <v>42.676623976762606</v>
      </c>
      <c r="J147" s="45">
        <v>9.5874631704029003</v>
      </c>
      <c r="K147" s="45">
        <v>8.2358397148138369</v>
      </c>
      <c r="L147" s="45">
        <v>9.4653047822884417</v>
      </c>
      <c r="M147" s="45">
        <v>42.676623976762606</v>
      </c>
      <c r="N147" s="86">
        <v>0.84354964351729622</v>
      </c>
      <c r="O147" s="45">
        <v>0.81360113546342716</v>
      </c>
      <c r="P147" s="86"/>
    </row>
    <row r="148" spans="1:16">
      <c r="A148" s="80">
        <v>43891</v>
      </c>
      <c r="B148" s="84">
        <v>35.110088040425381</v>
      </c>
      <c r="C148" s="45">
        <v>3.2387496399164606</v>
      </c>
      <c r="D148" s="45"/>
      <c r="E148" s="45">
        <v>0.87349815157116462</v>
      </c>
      <c r="F148" s="45">
        <v>35.223529358811248</v>
      </c>
      <c r="G148" s="45">
        <v>9.2376399974794161</v>
      </c>
      <c r="H148" s="45">
        <v>3.5166808699618315</v>
      </c>
      <c r="I148" s="45">
        <v>35.382347204551458</v>
      </c>
      <c r="J148" s="45">
        <v>9.350967874546896</v>
      </c>
      <c r="K148" s="45">
        <v>7.7083375843195627</v>
      </c>
      <c r="L148" s="45">
        <v>9.2386609693448882</v>
      </c>
      <c r="M148" s="45">
        <v>35.359658940874283</v>
      </c>
      <c r="N148" s="86">
        <v>0.86306155027966514</v>
      </c>
      <c r="O148" s="45">
        <v>0.84468405670115432</v>
      </c>
      <c r="P148" s="86"/>
    </row>
    <row r="149" spans="1:16">
      <c r="A149" s="80">
        <v>43922</v>
      </c>
      <c r="B149" s="84">
        <v>29.755134419756811</v>
      </c>
      <c r="C149" s="45">
        <v>3.4755699322242757</v>
      </c>
      <c r="D149" s="45"/>
      <c r="E149" s="45">
        <v>0.86889248305606892</v>
      </c>
      <c r="F149" s="45">
        <v>29.99156774847955</v>
      </c>
      <c r="G149" s="45">
        <v>8.0174541769881102</v>
      </c>
      <c r="H149" s="45">
        <v>3.4755699322242757</v>
      </c>
      <c r="I149" s="45">
        <v>29.010369434280182</v>
      </c>
      <c r="J149" s="45">
        <v>8.1084810085463612</v>
      </c>
      <c r="K149" s="45">
        <v>6.6792415364174005</v>
      </c>
      <c r="L149" s="45">
        <v>7.9985395106902919</v>
      </c>
      <c r="M149" s="45">
        <v>29.010369434280182</v>
      </c>
      <c r="N149" s="86">
        <v>0.79583458448074207</v>
      </c>
      <c r="O149" s="45">
        <v>0.76320678511700446</v>
      </c>
      <c r="P149" s="86"/>
    </row>
    <row r="150" spans="1:16">
      <c r="A150" s="80">
        <v>43952</v>
      </c>
      <c r="B150" s="84">
        <v>36.598012707369165</v>
      </c>
      <c r="C150" s="45">
        <v>3.4755699322242757</v>
      </c>
      <c r="D150" s="45"/>
      <c r="E150" s="45">
        <v>0.86889248305606892</v>
      </c>
      <c r="F150" s="45">
        <v>36.728673231136987</v>
      </c>
      <c r="G150" s="45">
        <v>9.893614859700083</v>
      </c>
      <c r="H150" s="45">
        <v>3.4755699322242757</v>
      </c>
      <c r="I150" s="45">
        <v>35.7225871981247</v>
      </c>
      <c r="J150" s="45">
        <v>9.9497988849202503</v>
      </c>
      <c r="K150" s="45">
        <v>8.2590517073645273</v>
      </c>
      <c r="L150" s="45">
        <v>9.8910016492247266</v>
      </c>
      <c r="M150" s="45">
        <v>35.7225871981247</v>
      </c>
      <c r="N150" s="86">
        <v>0.81558298935879425</v>
      </c>
      <c r="O150" s="45">
        <v>0.83056191180353856</v>
      </c>
      <c r="P150" s="86"/>
    </row>
    <row r="151" spans="1:16">
      <c r="A151" s="80">
        <v>43983</v>
      </c>
      <c r="B151" s="84">
        <v>41.672986232806011</v>
      </c>
      <c r="C151" s="45">
        <v>3.4755699322242757</v>
      </c>
      <c r="D151" s="45"/>
      <c r="E151" s="45">
        <v>0.86889248305606892</v>
      </c>
      <c r="F151" s="45">
        <v>42.293623720703202</v>
      </c>
      <c r="G151" s="45">
        <v>9.9166586248009523</v>
      </c>
      <c r="H151" s="45">
        <v>3.4755699322242757</v>
      </c>
      <c r="I151" s="45">
        <v>41.300603740067693</v>
      </c>
      <c r="J151" s="45">
        <v>10.388343115602819</v>
      </c>
      <c r="K151" s="45">
        <v>8.6392738315289108</v>
      </c>
      <c r="L151" s="45">
        <v>10.280013663169855</v>
      </c>
      <c r="M151" s="45">
        <v>41.300603740067693</v>
      </c>
      <c r="N151" s="86">
        <v>0.98083291723679866</v>
      </c>
      <c r="O151" s="45">
        <v>0.96119820398332367</v>
      </c>
      <c r="P151" s="86"/>
    </row>
    <row r="152" spans="1:16">
      <c r="A152" s="80">
        <v>44013</v>
      </c>
      <c r="B152" s="84">
        <v>43.832877227516782</v>
      </c>
      <c r="C152" s="45">
        <v>3.211032959646638</v>
      </c>
      <c r="D152" s="45"/>
      <c r="E152" s="45">
        <v>0.87677141096734446</v>
      </c>
      <c r="F152" s="45">
        <v>43.975210248777714</v>
      </c>
      <c r="G152" s="45">
        <v>9.0649054580662742</v>
      </c>
      <c r="H152" s="45">
        <v>3.097166542637892</v>
      </c>
      <c r="I152" s="45">
        <v>43.997983532179461</v>
      </c>
      <c r="J152" s="45">
        <v>9.6797841099135002</v>
      </c>
      <c r="K152" s="45">
        <v>8.4067575677557222</v>
      </c>
      <c r="L152" s="45">
        <v>9.5328964319722189</v>
      </c>
      <c r="M152" s="45">
        <v>43.997983532179461</v>
      </c>
      <c r="N152" s="86">
        <v>1.1363868417472858</v>
      </c>
      <c r="O152" s="45">
        <v>1.1045042449848359</v>
      </c>
      <c r="P152" s="86"/>
    </row>
    <row r="153" spans="1:16">
      <c r="A153" s="80">
        <v>44044</v>
      </c>
      <c r="B153" s="84">
        <v>42.538324510334014</v>
      </c>
      <c r="C153" s="45">
        <v>3.0060734090308951</v>
      </c>
      <c r="D153" s="45"/>
      <c r="E153" s="45">
        <v>0.87677141096734446</v>
      </c>
      <c r="F153" s="45">
        <v>42.729186314082014</v>
      </c>
      <c r="G153" s="45">
        <v>9.2484472778637041</v>
      </c>
      <c r="H153" s="45">
        <v>1.2525305870962065</v>
      </c>
      <c r="I153" s="45">
        <v>43.087052196109497</v>
      </c>
      <c r="J153" s="45">
        <v>9.865169481224406</v>
      </c>
      <c r="K153" s="45">
        <v>8.1915500396091918</v>
      </c>
      <c r="L153" s="45">
        <v>9.7685456930769892</v>
      </c>
      <c r="M153" s="45">
        <v>43.087052196109497</v>
      </c>
      <c r="N153" s="86">
        <v>1.4157174293007413</v>
      </c>
      <c r="O153" s="45">
        <v>1.4157174293007415</v>
      </c>
      <c r="P153" s="86"/>
    </row>
    <row r="154" spans="1:16">
      <c r="A154" s="80">
        <v>44075</v>
      </c>
      <c r="B154" s="84">
        <v>44.065218940317962</v>
      </c>
      <c r="C154" s="45">
        <v>2.755567291611654</v>
      </c>
      <c r="D154" s="45"/>
      <c r="E154" s="45">
        <v>0.87677141096734446</v>
      </c>
      <c r="F154" s="45">
        <v>44.995670233589436</v>
      </c>
      <c r="G154" s="45">
        <v>9.8246113479279575</v>
      </c>
      <c r="H154" s="45">
        <v>1.2525305870962065</v>
      </c>
      <c r="I154" s="45">
        <v>43.421060352668491</v>
      </c>
      <c r="J154" s="45">
        <v>10.246893088720393</v>
      </c>
      <c r="K154" s="45">
        <v>8.657968572518346</v>
      </c>
      <c r="L154" s="45">
        <v>10.14430486920585</v>
      </c>
      <c r="M154" s="45">
        <v>43.421060352668491</v>
      </c>
      <c r="N154" s="86">
        <v>1.324103763501703</v>
      </c>
      <c r="O154" s="45">
        <v>1.3276824223219788</v>
      </c>
      <c r="P154" s="86"/>
    </row>
    <row r="155" spans="1:16">
      <c r="A155" s="80">
        <v>44105</v>
      </c>
      <c r="B155" s="84">
        <v>45.225881204439432</v>
      </c>
      <c r="C155" s="45">
        <v>2.9285002120491956</v>
      </c>
      <c r="D155" s="45"/>
      <c r="E155" s="45">
        <v>0.88083795440542212</v>
      </c>
      <c r="F155" s="45">
        <v>45.706338270478746</v>
      </c>
      <c r="G155" s="45">
        <v>10.265765977706828</v>
      </c>
      <c r="H155" s="45">
        <v>1.2583399348648885</v>
      </c>
      <c r="I155" s="45">
        <v>44.979932944443107</v>
      </c>
      <c r="J155" s="45">
        <v>10.64212401277096</v>
      </c>
      <c r="K155" s="45">
        <v>9.4375495114866652</v>
      </c>
      <c r="L155" s="45">
        <v>10.53230525481912</v>
      </c>
      <c r="M155" s="45">
        <v>44.568112602123698</v>
      </c>
      <c r="N155" s="86">
        <v>1.2938022421201718</v>
      </c>
      <c r="O155" s="45">
        <v>1.2938022421201711</v>
      </c>
      <c r="P155" s="86"/>
    </row>
    <row r="156" spans="1:16">
      <c r="A156" s="80">
        <v>44136</v>
      </c>
      <c r="B156" s="84">
        <v>44.463441598450842</v>
      </c>
      <c r="C156" s="45">
        <v>3.0200158436757327</v>
      </c>
      <c r="D156" s="45"/>
      <c r="E156" s="45">
        <v>0.88083795440542212</v>
      </c>
      <c r="F156" s="45">
        <v>44.765443182818409</v>
      </c>
      <c r="G156" s="45">
        <v>10.60025561130182</v>
      </c>
      <c r="H156" s="45">
        <v>2.4915130710324793</v>
      </c>
      <c r="I156" s="45">
        <v>44.293565707244078</v>
      </c>
      <c r="J156" s="45">
        <v>10.859473637883992</v>
      </c>
      <c r="K156" s="45">
        <v>9.972343983804242</v>
      </c>
      <c r="L156" s="45">
        <v>10.758806443094798</v>
      </c>
      <c r="M156" s="45">
        <v>43.538561746325151</v>
      </c>
      <c r="N156" s="86">
        <v>1.4282158260716491</v>
      </c>
      <c r="O156" s="45">
        <v>1.4189041105536475</v>
      </c>
      <c r="P156" s="86"/>
    </row>
    <row r="157" spans="1:16">
      <c r="A157" s="80">
        <v>44166</v>
      </c>
      <c r="B157" s="84">
        <v>43.313385126401954</v>
      </c>
      <c r="C157" s="45">
        <v>3.0200158436757327</v>
      </c>
      <c r="D157" s="45"/>
      <c r="E157" s="45">
        <v>10.066719478919108</v>
      </c>
      <c r="F157" s="45">
        <v>44.260451498431848</v>
      </c>
      <c r="G157" s="45">
        <v>10.887951857462513</v>
      </c>
      <c r="H157" s="45">
        <v>3.0200158436757327</v>
      </c>
      <c r="I157" s="45">
        <v>43.088208506478765</v>
      </c>
      <c r="J157" s="45">
        <v>11.007163009186549</v>
      </c>
      <c r="K157" s="45">
        <v>10.066719478919108</v>
      </c>
      <c r="L157" s="45">
        <v>10.906495814397358</v>
      </c>
      <c r="M157" s="45">
        <v>43.048471455904085</v>
      </c>
      <c r="N157" s="86">
        <v>1.624715541163444</v>
      </c>
      <c r="O157" s="45">
        <v>1.6006083971481386</v>
      </c>
      <c r="P157" s="86"/>
    </row>
    <row r="158" spans="1:16">
      <c r="A158" s="80">
        <v>44197</v>
      </c>
      <c r="B158" s="84">
        <v>35.850200188347152</v>
      </c>
      <c r="C158" s="45">
        <v>3.2082585893086852</v>
      </c>
      <c r="D158" s="45"/>
      <c r="E158" s="45"/>
      <c r="F158" s="45">
        <v>40.556503369457289</v>
      </c>
      <c r="G158" s="45">
        <v>11.084244104144638</v>
      </c>
      <c r="H158" s="45">
        <v>4.2691056178376092</v>
      </c>
      <c r="I158" s="45">
        <v>40.556503369457289</v>
      </c>
      <c r="J158" s="45">
        <v>11.129249735657986</v>
      </c>
      <c r="K158" s="45">
        <v>9.8948095570061465</v>
      </c>
      <c r="L158" s="45">
        <v>11.057240725236626</v>
      </c>
      <c r="M158" s="45">
        <v>40.312187084099115</v>
      </c>
      <c r="N158" s="86">
        <v>1.7004413460929075</v>
      </c>
      <c r="O158" s="45">
        <v>1.6808960432642535</v>
      </c>
      <c r="P158" s="86"/>
    </row>
    <row r="159" spans="1:16">
      <c r="A159" s="80">
        <v>44228</v>
      </c>
      <c r="B159" s="84">
        <v>36.599936859351267</v>
      </c>
      <c r="C159" s="45">
        <v>3.786902423051735</v>
      </c>
      <c r="D159" s="45"/>
      <c r="E159" s="45"/>
      <c r="F159" s="45">
        <v>39.694609807221504</v>
      </c>
      <c r="G159" s="45">
        <v>12.141162069604938</v>
      </c>
      <c r="H159" s="45">
        <v>4.3976931364471756</v>
      </c>
      <c r="I159" s="45">
        <v>38.629119340520568</v>
      </c>
      <c r="J159" s="45">
        <v>12.166951010837188</v>
      </c>
      <c r="K159" s="45">
        <v>9.0967096915027703</v>
      </c>
      <c r="L159" s="45">
        <v>11.910418911211103</v>
      </c>
      <c r="M159" s="45">
        <v>38.493388070877131</v>
      </c>
      <c r="N159" s="86">
        <v>1.8149985376719642</v>
      </c>
      <c r="O159" s="45">
        <v>1.7856805834289837</v>
      </c>
      <c r="P159" s="86"/>
    </row>
    <row r="160" spans="1:16">
      <c r="A160" s="80">
        <v>44256</v>
      </c>
      <c r="B160" s="84">
        <v>37.613073836332596</v>
      </c>
      <c r="C160" s="45">
        <v>3.8392559127713439</v>
      </c>
      <c r="D160" s="45"/>
      <c r="E160" s="45"/>
      <c r="F160" s="45">
        <v>41.551219674129868</v>
      </c>
      <c r="G160" s="45">
        <v>15.467547684937886</v>
      </c>
      <c r="H160" s="45">
        <v>4.6071070953256132</v>
      </c>
      <c r="I160" s="45">
        <v>37.136075374442818</v>
      </c>
      <c r="J160" s="45">
        <v>15.554803501137236</v>
      </c>
      <c r="K160" s="45">
        <v>9.7144808701941585</v>
      </c>
      <c r="L160" s="45">
        <v>15.272094656651346</v>
      </c>
      <c r="M160" s="45">
        <v>37.136075374442818</v>
      </c>
      <c r="N160" s="86">
        <v>2.3396192850252038</v>
      </c>
      <c r="O160" s="45">
        <v>2.3047169585454657</v>
      </c>
      <c r="P160" s="86"/>
    </row>
    <row r="161" spans="1:17">
      <c r="A161" s="80">
        <v>44287</v>
      </c>
      <c r="B161" s="84">
        <v>38.398400023338226</v>
      </c>
      <c r="C161" s="45">
        <v>5.0729353460546811</v>
      </c>
      <c r="D161" s="45"/>
      <c r="E161" s="45"/>
      <c r="F161" s="45">
        <v>44.463481048248774</v>
      </c>
      <c r="G161" s="45">
        <v>16.013703707056894</v>
      </c>
      <c r="H161" s="45">
        <v>5.1497085235851943</v>
      </c>
      <c r="I161" s="45">
        <v>37.701535796522798</v>
      </c>
      <c r="J161" s="45">
        <v>16.117642778175124</v>
      </c>
      <c r="K161" s="45">
        <v>8.5513508510910103</v>
      </c>
      <c r="L161" s="45">
        <v>15.835353710024467</v>
      </c>
      <c r="M161" s="45">
        <v>37.701535796522798</v>
      </c>
      <c r="N161" s="86">
        <v>3.1134476303143517</v>
      </c>
      <c r="O161" s="45">
        <v>2.9858860430328837</v>
      </c>
      <c r="P161" s="86"/>
    </row>
    <row r="162" spans="1:17">
      <c r="A162" s="80">
        <v>44317</v>
      </c>
      <c r="B162" s="84">
        <v>38.631672370450168</v>
      </c>
      <c r="C162" s="45">
        <v>5.0847466041362983</v>
      </c>
      <c r="D162" s="45"/>
      <c r="E162" s="45"/>
      <c r="F162" s="45">
        <v>41.614310317510608</v>
      </c>
      <c r="G162" s="45">
        <v>13.953288791009145</v>
      </c>
      <c r="H162" s="45">
        <v>14.544342473227545</v>
      </c>
      <c r="I162" s="45">
        <v>37.552713944694418</v>
      </c>
      <c r="J162" s="45">
        <v>13.959489701501997</v>
      </c>
      <c r="K162" s="45">
        <v>6.9450197519910422</v>
      </c>
      <c r="L162" s="45">
        <v>13.810667849673614</v>
      </c>
      <c r="M162" s="45">
        <v>35.810258096203803</v>
      </c>
      <c r="N162" s="86">
        <v>3.3571729408285282</v>
      </c>
      <c r="O162" s="45">
        <v>3.3249282062657102</v>
      </c>
      <c r="P162" s="86"/>
    </row>
    <row r="163" spans="1:17">
      <c r="A163" s="80">
        <v>44348</v>
      </c>
      <c r="B163" s="84">
        <v>38.023712556965812</v>
      </c>
      <c r="C163" s="45">
        <v>5.5920938262785018</v>
      </c>
      <c r="D163" s="45"/>
      <c r="E163" s="45"/>
      <c r="F163" s="45">
        <v>40.164988419591054</v>
      </c>
      <c r="G163" s="45">
        <v>13.819010892882176</v>
      </c>
      <c r="H163" s="45">
        <v>19.527230861117669</v>
      </c>
      <c r="I163" s="45">
        <v>36.991249685523712</v>
      </c>
      <c r="J163" s="45">
        <v>14.117782034810363</v>
      </c>
      <c r="K163" s="45">
        <v>7.0126660482766692</v>
      </c>
      <c r="L163" s="45">
        <v>13.847196849667853</v>
      </c>
      <c r="M163" s="45">
        <v>36.991249685523712</v>
      </c>
      <c r="N163" s="86">
        <v>4.0069156166519759</v>
      </c>
      <c r="O163" s="45">
        <v>3.9978961104805575</v>
      </c>
      <c r="P163" s="86"/>
      <c r="Q163" s="5"/>
    </row>
    <row r="164" spans="1:17">
      <c r="A164" s="80">
        <v>44378</v>
      </c>
      <c r="B164" s="84">
        <v>38.811227399889539</v>
      </c>
      <c r="C164" s="45">
        <v>7.4471064615718889</v>
      </c>
      <c r="D164" s="45"/>
      <c r="E164" s="45"/>
      <c r="F164" s="45">
        <v>39.356429884204132</v>
      </c>
      <c r="G164" s="45">
        <v>15.125474636270624</v>
      </c>
      <c r="H164" s="45">
        <v>23.317890867608845</v>
      </c>
      <c r="I164" s="45">
        <v>38.583560428417513</v>
      </c>
      <c r="J164" s="45">
        <v>15.318392438412713</v>
      </c>
      <c r="K164" s="45">
        <v>8.5674676106579266</v>
      </c>
      <c r="L164" s="45">
        <v>15.171008030565034</v>
      </c>
      <c r="M164" s="45">
        <v>38.583560428417513</v>
      </c>
      <c r="N164" s="86">
        <v>4.3292671996233683</v>
      </c>
      <c r="O164" s="45">
        <v>4.3268707051868232</v>
      </c>
      <c r="P164" s="86"/>
      <c r="Q164" s="5"/>
    </row>
    <row r="165" spans="1:17">
      <c r="A165" s="80">
        <v>44409</v>
      </c>
      <c r="B165" s="84">
        <v>38.449356739970845</v>
      </c>
      <c r="C165" s="45">
        <v>9.5368496102414575</v>
      </c>
      <c r="D165" s="45"/>
      <c r="E165" s="45"/>
      <c r="F165" s="45">
        <v>38.625499081057093</v>
      </c>
      <c r="G165" s="45">
        <v>16.814044616262112</v>
      </c>
      <c r="H165" s="45">
        <v>23.653400088725515</v>
      </c>
      <c r="I165" s="45">
        <v>38.751315038975847</v>
      </c>
      <c r="J165" s="45">
        <v>17.13638510044996</v>
      </c>
      <c r="K165" s="45">
        <v>9.3858704607389551</v>
      </c>
      <c r="L165" s="45">
        <v>16.973830882818937</v>
      </c>
      <c r="M165" s="45">
        <v>38.751315038975847</v>
      </c>
      <c r="N165" s="86">
        <v>6.2668928639330748</v>
      </c>
      <c r="O165" s="45">
        <v>6.2455041510868883</v>
      </c>
      <c r="P165" s="86"/>
      <c r="Q165" s="5"/>
    </row>
    <row r="166" spans="1:17">
      <c r="A166" s="80">
        <v>44440</v>
      </c>
      <c r="B166" s="84">
        <v>38.116244013290711</v>
      </c>
      <c r="C166" s="45">
        <v>10.24741021067784</v>
      </c>
      <c r="D166" s="45"/>
      <c r="E166" s="45"/>
      <c r="F166" s="45">
        <v>38.655455261513943</v>
      </c>
      <c r="G166" s="45">
        <v>16.4866834762297</v>
      </c>
      <c r="H166" s="45">
        <v>24.156663920400526</v>
      </c>
      <c r="I166" s="45">
        <v>37.744787375625826</v>
      </c>
      <c r="J166" s="45">
        <v>16.653239839569768</v>
      </c>
      <c r="K166" s="45">
        <v>10.047302925226113</v>
      </c>
      <c r="L166" s="45">
        <v>16.493872959539353</v>
      </c>
      <c r="M166" s="45">
        <v>38.032366708011551</v>
      </c>
      <c r="N166" s="86">
        <v>4.7019220845065304</v>
      </c>
      <c r="O166" s="45">
        <v>4.6995255900699835</v>
      </c>
      <c r="P166" s="86"/>
      <c r="Q166" s="5"/>
    </row>
    <row r="167" spans="1:17">
      <c r="A167" s="80">
        <v>44470</v>
      </c>
      <c r="B167" s="84">
        <v>39.987163972207377</v>
      </c>
      <c r="C167" s="45">
        <v>11.206158879040554</v>
      </c>
      <c r="D167" s="45"/>
      <c r="E167" s="45"/>
      <c r="F167" s="45">
        <v>41.888992502592856</v>
      </c>
      <c r="G167" s="45">
        <v>17.322488197594346</v>
      </c>
      <c r="H167" s="45">
        <v>24.681101665162753</v>
      </c>
      <c r="I167" s="45">
        <v>40.084693640432278</v>
      </c>
      <c r="J167" s="45">
        <v>17.534615225983494</v>
      </c>
      <c r="K167" s="45">
        <v>11.301250305559829</v>
      </c>
      <c r="L167" s="45">
        <v>17.332241164416835</v>
      </c>
      <c r="M167" s="45">
        <v>40.084693640432278</v>
      </c>
      <c r="N167" s="86">
        <v>4.3863968284146999</v>
      </c>
      <c r="O167" s="45">
        <v>4.3863968284146999</v>
      </c>
      <c r="P167" s="86"/>
      <c r="Q167" s="5"/>
    </row>
    <row r="168" spans="1:17">
      <c r="A168" s="80">
        <v>44501</v>
      </c>
      <c r="B168" s="84">
        <v>39.024058498486525</v>
      </c>
      <c r="C168" s="45">
        <v>11.264676679975492</v>
      </c>
      <c r="D168" s="45"/>
      <c r="E168" s="45"/>
      <c r="F168" s="45">
        <v>40.560150773028646</v>
      </c>
      <c r="G168" s="45">
        <v>18.324605538605155</v>
      </c>
      <c r="H168" s="45">
        <v>26.994993043798416</v>
      </c>
      <c r="I168" s="45">
        <v>39.932303533830876</v>
      </c>
      <c r="J168" s="45">
        <v>18.537951687847123</v>
      </c>
      <c r="K168" s="45">
        <v>12.959254665383064</v>
      </c>
      <c r="L168" s="45">
        <v>18.284374550462381</v>
      </c>
      <c r="M168" s="45">
        <v>39.932303533830876</v>
      </c>
      <c r="N168" s="86">
        <v>4.3522614445359862</v>
      </c>
      <c r="O168" s="45">
        <v>4.3522614445359862</v>
      </c>
      <c r="P168" s="86"/>
      <c r="Q168" s="5"/>
    </row>
    <row r="169" spans="1:17">
      <c r="A169" s="80">
        <v>44531</v>
      </c>
      <c r="B169" s="84">
        <v>38.797966994874265</v>
      </c>
      <c r="C169" s="45">
        <v>14.127394100713065</v>
      </c>
      <c r="D169" s="45"/>
      <c r="E169" s="45"/>
      <c r="F169" s="45">
        <v>40.299148081358609</v>
      </c>
      <c r="G169" s="45">
        <v>19.66663593921341</v>
      </c>
      <c r="H169" s="45">
        <v>30.948768213217793</v>
      </c>
      <c r="I169" s="45">
        <v>38.600136929213548</v>
      </c>
      <c r="J169" s="45">
        <v>19.927306143378129</v>
      </c>
      <c r="K169" s="45">
        <v>13.871378721622714</v>
      </c>
      <c r="L169" s="45">
        <v>19.581685381606164</v>
      </c>
      <c r="M169" s="45">
        <v>38.600136929213548</v>
      </c>
      <c r="N169" s="86">
        <v>4.2382182302139215</v>
      </c>
      <c r="O169" s="45">
        <v>4.0834452964911199</v>
      </c>
      <c r="P169" s="86"/>
      <c r="Q169" s="5"/>
    </row>
    <row r="170" spans="1:17">
      <c r="A170" s="80"/>
      <c r="B170" s="81"/>
      <c r="C170" s="5"/>
      <c r="D170" s="5"/>
      <c r="E170" s="5"/>
      <c r="F170" s="5"/>
      <c r="G170" s="5"/>
      <c r="H170" s="5"/>
      <c r="I170" s="5"/>
      <c r="J170" s="5"/>
      <c r="K170" s="5"/>
      <c r="L170" s="5"/>
      <c r="M170" s="5"/>
      <c r="N170" s="5"/>
      <c r="O170" s="5"/>
      <c r="P170" s="5"/>
      <c r="Q170" s="5"/>
    </row>
    <row r="171" spans="1:17">
      <c r="A171" s="80"/>
      <c r="B171" s="81"/>
      <c r="C171" s="5"/>
      <c r="D171" s="5"/>
      <c r="E171" s="5"/>
      <c r="F171" s="5"/>
      <c r="G171" s="5"/>
      <c r="H171" s="5"/>
      <c r="I171" s="5"/>
      <c r="J171" s="5"/>
      <c r="K171" s="5"/>
      <c r="L171" s="5"/>
      <c r="M171" s="5"/>
      <c r="N171" s="5"/>
      <c r="O171" s="5"/>
      <c r="P171" s="5"/>
      <c r="Q171" s="5"/>
    </row>
    <row r="172" spans="1:17">
      <c r="A172" s="80"/>
      <c r="B172" s="81"/>
      <c r="C172" s="5"/>
      <c r="D172" s="5"/>
      <c r="E172" s="83"/>
      <c r="F172" s="5"/>
      <c r="G172" s="5"/>
      <c r="H172" s="5"/>
      <c r="I172" s="5"/>
      <c r="J172" s="5"/>
      <c r="K172" s="5"/>
      <c r="L172" s="5"/>
      <c r="M172" s="5"/>
      <c r="N172" s="5"/>
      <c r="O172" s="5"/>
      <c r="P172" s="5"/>
      <c r="Q172" s="5"/>
    </row>
    <row r="173" spans="1:17">
      <c r="A173" s="80"/>
      <c r="B173" s="81"/>
      <c r="C173" s="5"/>
      <c r="D173" s="5"/>
      <c r="E173" s="5"/>
      <c r="F173" s="5"/>
      <c r="G173" s="5"/>
      <c r="H173" s="5"/>
      <c r="I173" s="5"/>
      <c r="J173" s="5"/>
      <c r="K173" s="5"/>
      <c r="L173" s="5"/>
      <c r="M173" s="5"/>
      <c r="N173" s="5"/>
      <c r="O173" s="5"/>
      <c r="P173" s="5"/>
      <c r="Q173" s="5"/>
    </row>
    <row r="174" spans="1:17">
      <c r="A174" s="80"/>
      <c r="B174" s="81"/>
      <c r="C174" s="5"/>
      <c r="D174" s="5"/>
      <c r="E174" s="5"/>
      <c r="F174" s="5"/>
      <c r="G174" s="5"/>
      <c r="H174" s="5"/>
      <c r="I174" s="5"/>
      <c r="J174" s="5"/>
      <c r="K174" s="5"/>
      <c r="L174" s="5"/>
      <c r="M174" s="5"/>
      <c r="N174" s="5"/>
      <c r="O174" s="5"/>
      <c r="P174" s="5"/>
      <c r="Q174" s="5"/>
    </row>
    <row r="175" spans="1:17">
      <c r="A175" s="80"/>
      <c r="B175" s="81"/>
      <c r="C175" s="5"/>
      <c r="D175" s="5"/>
      <c r="E175" s="5"/>
      <c r="F175" s="5"/>
      <c r="G175" s="5"/>
      <c r="H175" s="5"/>
      <c r="I175" s="5"/>
      <c r="J175" s="5"/>
      <c r="K175" s="5"/>
      <c r="L175" s="5"/>
      <c r="M175" s="5"/>
      <c r="N175" s="5"/>
      <c r="O175" s="5"/>
      <c r="P175" s="5"/>
      <c r="Q175" s="5"/>
    </row>
    <row r="176" spans="1:17">
      <c r="A176" s="80"/>
      <c r="B176" s="81"/>
      <c r="C176" s="5"/>
      <c r="D176" s="5"/>
      <c r="E176" s="5"/>
      <c r="F176" s="5"/>
      <c r="G176" s="5"/>
      <c r="H176" s="5"/>
      <c r="I176" s="5"/>
      <c r="J176" s="5"/>
      <c r="K176" s="5"/>
      <c r="L176" s="5"/>
      <c r="M176" s="5"/>
      <c r="N176" s="5"/>
      <c r="O176" s="5"/>
      <c r="P176" s="5"/>
      <c r="Q176" s="5"/>
    </row>
    <row r="177" spans="1:17">
      <c r="A177" s="80"/>
      <c r="B177" s="81"/>
      <c r="C177" s="5"/>
      <c r="D177" s="5"/>
      <c r="E177" s="5"/>
      <c r="F177" s="5"/>
      <c r="G177" s="5"/>
      <c r="H177" s="5"/>
      <c r="I177" s="5"/>
      <c r="J177" s="5"/>
      <c r="K177" s="5"/>
      <c r="L177" s="5"/>
      <c r="M177" s="5"/>
      <c r="N177" s="5"/>
      <c r="O177" s="5"/>
      <c r="P177" s="5"/>
      <c r="Q177" s="5"/>
    </row>
    <row r="178" spans="1:17">
      <c r="N178" s="5"/>
      <c r="O178" s="5"/>
      <c r="P178" s="5"/>
      <c r="Q178" s="5"/>
    </row>
  </sheetData>
  <mergeCells count="3">
    <mergeCell ref="A24:A25"/>
    <mergeCell ref="B24:N24"/>
    <mergeCell ref="O24:P24"/>
  </mergeCells>
  <pageMargins left="0.75" right="0.75" top="1" bottom="1" header="0.5" footer="0.5"/>
  <headerFooter alignWithMargins="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4">
    <tabColor theme="0" tint="-0.249977111117893"/>
  </sheetPr>
  <dimension ref="A1:P414"/>
  <sheetViews>
    <sheetView zoomScale="75" zoomScaleNormal="75" workbookViewId="0"/>
  </sheetViews>
  <sheetFormatPr defaultColWidth="8.6640625" defaultRowHeight="13.2"/>
  <cols>
    <col min="1" max="1" width="8.6640625" style="598"/>
    <col min="2" max="2" width="13.6640625" style="8" bestFit="1" customWidth="1"/>
    <col min="3" max="4" width="11.6640625" style="8" bestFit="1" customWidth="1"/>
    <col min="5" max="5" width="11.44140625" style="8" bestFit="1" customWidth="1"/>
    <col min="6" max="6" width="11.88671875" style="598" customWidth="1"/>
    <col min="7" max="7" width="11.6640625" style="8" bestFit="1" customWidth="1"/>
    <col min="8" max="8" width="8.109375" style="8" bestFit="1" customWidth="1"/>
    <col min="9" max="9" width="11.109375" style="598" bestFit="1" customWidth="1"/>
    <col min="10" max="10" width="12.33203125" style="598" customWidth="1"/>
    <col min="11" max="11" width="12" style="8" customWidth="1"/>
    <col min="12" max="12" width="8.109375" style="8" bestFit="1" customWidth="1"/>
    <col min="13" max="13" width="8.6640625" style="598"/>
    <col min="14" max="14" width="9.6640625" style="598" bestFit="1" customWidth="1"/>
    <col min="15" max="15" width="8.6640625" style="598"/>
    <col min="16" max="17" width="10.109375" style="598" bestFit="1" customWidth="1"/>
    <col min="18" max="16384" width="8.6640625" style="598"/>
  </cols>
  <sheetData>
    <row r="1" spans="1:12" ht="14.4">
      <c r="A1" s="138" t="s">
        <v>538</v>
      </c>
    </row>
    <row r="11" spans="1:12">
      <c r="L11" s="623"/>
    </row>
    <row r="22" spans="1:16">
      <c r="A22" s="232" t="s">
        <v>681</v>
      </c>
    </row>
    <row r="23" spans="1:16">
      <c r="A23" s="107" t="s">
        <v>646</v>
      </c>
      <c r="H23" s="737"/>
      <c r="L23" s="737"/>
    </row>
    <row r="25" spans="1:16">
      <c r="A25" s="1149"/>
      <c r="B25" s="1168" t="s">
        <v>539</v>
      </c>
      <c r="C25" s="1142" t="s">
        <v>96</v>
      </c>
      <c r="D25" s="1143" t="s">
        <v>13</v>
      </c>
      <c r="F25" s="1149" t="s">
        <v>13</v>
      </c>
      <c r="G25" s="1150" t="s">
        <v>13</v>
      </c>
      <c r="H25" s="1151" t="s">
        <v>13</v>
      </c>
      <c r="I25" s="247"/>
      <c r="J25" s="1152" t="s">
        <v>96</v>
      </c>
      <c r="K25" s="1154" t="s">
        <v>96</v>
      </c>
      <c r="L25" s="1153" t="s">
        <v>96</v>
      </c>
    </row>
    <row r="26" spans="1:16">
      <c r="A26" s="1145"/>
      <c r="B26" s="1169" t="s">
        <v>540</v>
      </c>
      <c r="C26" s="295" t="s">
        <v>0</v>
      </c>
      <c r="D26" s="349" t="s">
        <v>0</v>
      </c>
      <c r="F26" s="1145" t="s">
        <v>525</v>
      </c>
      <c r="G26" s="1146" t="s">
        <v>364</v>
      </c>
      <c r="H26" s="227" t="s">
        <v>364</v>
      </c>
      <c r="I26" s="247"/>
      <c r="J26" s="1155" t="s">
        <v>525</v>
      </c>
      <c r="K26" s="1157" t="s">
        <v>364</v>
      </c>
      <c r="L26" s="1156" t="s">
        <v>364</v>
      </c>
      <c r="P26" s="602"/>
    </row>
    <row r="27" spans="1:16">
      <c r="A27" s="1147"/>
      <c r="B27" s="1170" t="s">
        <v>869</v>
      </c>
      <c r="C27" s="1170" t="s">
        <v>869</v>
      </c>
      <c r="D27" s="1171" t="s">
        <v>869</v>
      </c>
      <c r="E27" s="605"/>
      <c r="F27" s="1147" t="s">
        <v>513</v>
      </c>
      <c r="G27" s="618" t="s">
        <v>869</v>
      </c>
      <c r="H27" s="96" t="s">
        <v>239</v>
      </c>
      <c r="I27" s="606"/>
      <c r="J27" s="592" t="s">
        <v>513</v>
      </c>
      <c r="K27" s="618" t="s">
        <v>869</v>
      </c>
      <c r="L27" s="55" t="s">
        <v>239</v>
      </c>
      <c r="P27" s="602"/>
    </row>
    <row r="28" spans="1:16">
      <c r="A28" s="1145">
        <v>2008</v>
      </c>
      <c r="B28" s="650">
        <v>62.52025687504576</v>
      </c>
      <c r="C28" s="650">
        <v>149.12724483582844</v>
      </c>
      <c r="D28" s="651">
        <v>71.761936052288647</v>
      </c>
      <c r="E28" s="605"/>
      <c r="F28" s="619">
        <v>39449</v>
      </c>
      <c r="G28" s="616">
        <v>58.943163014705874</v>
      </c>
      <c r="H28" s="621">
        <v>24</v>
      </c>
      <c r="I28" s="605"/>
      <c r="J28" s="619">
        <v>39630</v>
      </c>
      <c r="K28" s="616">
        <v>154.96573713905039</v>
      </c>
      <c r="L28" s="621">
        <v>550</v>
      </c>
      <c r="P28" s="602"/>
    </row>
    <row r="29" spans="1:16">
      <c r="A29" s="1145">
        <v>2009</v>
      </c>
      <c r="B29" s="650">
        <v>59.952031104303913</v>
      </c>
      <c r="C29" s="650">
        <v>167.36989648621483</v>
      </c>
      <c r="D29" s="651">
        <v>75.819492701357191</v>
      </c>
      <c r="E29" s="605"/>
      <c r="F29" s="619">
        <v>39463</v>
      </c>
      <c r="G29" s="616">
        <v>78.166492735859975</v>
      </c>
      <c r="H29" s="621">
        <v>200.86666666666667</v>
      </c>
      <c r="I29" s="605"/>
      <c r="J29" s="619">
        <v>39652</v>
      </c>
      <c r="K29" s="616">
        <v>134.54144057182694</v>
      </c>
      <c r="L29" s="621">
        <v>210</v>
      </c>
      <c r="M29" s="895"/>
      <c r="P29" s="602"/>
    </row>
    <row r="30" spans="1:16">
      <c r="A30" s="1145">
        <v>2010</v>
      </c>
      <c r="B30" s="650">
        <v>59.121491354742638</v>
      </c>
      <c r="C30" s="650">
        <v>138.37551844197338</v>
      </c>
      <c r="D30" s="651">
        <v>66.436864594594482</v>
      </c>
      <c r="E30" s="605"/>
      <c r="F30" s="619">
        <v>39505</v>
      </c>
      <c r="G30" s="616">
        <v>60.190808721425149</v>
      </c>
      <c r="H30" s="621">
        <v>81</v>
      </c>
      <c r="I30" s="605"/>
      <c r="J30" s="619">
        <v>39801</v>
      </c>
      <c r="K30" s="616">
        <v>175.49141438374059</v>
      </c>
      <c r="L30" s="621">
        <v>10</v>
      </c>
    </row>
    <row r="31" spans="1:16">
      <c r="A31" s="1145">
        <v>2011</v>
      </c>
      <c r="B31" s="650">
        <v>47.911383528253076</v>
      </c>
      <c r="C31" s="650">
        <v>112.62417959838145</v>
      </c>
      <c r="D31" s="651">
        <v>48.482605492471613</v>
      </c>
      <c r="E31" s="605"/>
      <c r="F31" s="619">
        <v>39506</v>
      </c>
      <c r="G31" s="616">
        <v>62.123607954232483</v>
      </c>
      <c r="H31" s="621">
        <v>100</v>
      </c>
      <c r="I31" s="605"/>
      <c r="J31" s="619">
        <v>39867</v>
      </c>
      <c r="K31" s="616">
        <v>136.28773736505249</v>
      </c>
      <c r="L31" s="621">
        <v>30</v>
      </c>
    </row>
    <row r="32" spans="1:16">
      <c r="A32" s="1145">
        <v>2012</v>
      </c>
      <c r="B32" s="650">
        <v>46.319194008226887</v>
      </c>
      <c r="C32" s="650">
        <v>87.364187136686922</v>
      </c>
      <c r="D32" s="651">
        <v>40.816150877511099</v>
      </c>
      <c r="E32" s="605"/>
      <c r="F32" s="619">
        <v>39532</v>
      </c>
      <c r="G32" s="616">
        <v>83.585314143059776</v>
      </c>
      <c r="H32" s="621">
        <v>106</v>
      </c>
      <c r="I32" s="605"/>
      <c r="J32" s="619">
        <v>39873</v>
      </c>
      <c r="K32" s="616">
        <v>162.33217303673203</v>
      </c>
      <c r="L32" s="621">
        <v>30</v>
      </c>
    </row>
    <row r="33" spans="1:12">
      <c r="A33" s="1145">
        <v>2013</v>
      </c>
      <c r="B33" s="650">
        <v>44.954688422073488</v>
      </c>
      <c r="C33" s="650">
        <v>68.969155460048924</v>
      </c>
      <c r="D33" s="651">
        <v>29.116618126000603</v>
      </c>
      <c r="E33" s="605"/>
      <c r="F33" s="619">
        <v>39541</v>
      </c>
      <c r="G33" s="616">
        <v>73.345539080987436</v>
      </c>
      <c r="H33" s="621">
        <v>100.5</v>
      </c>
      <c r="I33" s="605"/>
      <c r="J33" s="619">
        <v>39877</v>
      </c>
      <c r="K33" s="616">
        <v>153.93549518683298</v>
      </c>
      <c r="L33" s="621">
        <v>19</v>
      </c>
    </row>
    <row r="34" spans="1:12">
      <c r="A34" s="1145">
        <v>2014</v>
      </c>
      <c r="B34" s="650">
        <v>48.005670069422138</v>
      </c>
      <c r="C34" s="650">
        <v>57.414684014588218</v>
      </c>
      <c r="D34" s="651">
        <v>26.845889793028018</v>
      </c>
      <c r="E34" s="605"/>
      <c r="F34" s="619">
        <v>39568</v>
      </c>
      <c r="G34" s="616">
        <v>62.945633059342939</v>
      </c>
      <c r="H34" s="621">
        <v>54</v>
      </c>
      <c r="I34" s="605"/>
      <c r="J34" s="619">
        <v>39934</v>
      </c>
      <c r="K34" s="616">
        <v>212.59553231422001</v>
      </c>
      <c r="L34" s="621">
        <v>12.6</v>
      </c>
    </row>
    <row r="35" spans="1:12">
      <c r="A35" s="1145">
        <v>2015</v>
      </c>
      <c r="B35" s="650">
        <v>49.06019823523642</v>
      </c>
      <c r="C35" s="650">
        <v>46.140641678831436</v>
      </c>
      <c r="D35" s="651">
        <v>31.338610176073225</v>
      </c>
      <c r="E35" s="605"/>
      <c r="F35" s="619">
        <v>39596</v>
      </c>
      <c r="G35" s="616">
        <v>86.209954301780726</v>
      </c>
      <c r="H35" s="621">
        <v>102.9</v>
      </c>
      <c r="I35" s="605"/>
      <c r="J35" s="619">
        <v>39941</v>
      </c>
      <c r="K35" s="616">
        <v>149.35757364506364</v>
      </c>
      <c r="L35" s="621">
        <v>230</v>
      </c>
    </row>
    <row r="36" spans="1:12">
      <c r="A36" s="1145">
        <v>2016</v>
      </c>
      <c r="B36" s="650">
        <v>41.421386032726517</v>
      </c>
      <c r="C36" s="650">
        <v>39.382724561342322</v>
      </c>
      <c r="D36" s="651">
        <v>25.742925015296716</v>
      </c>
      <c r="E36" s="605"/>
      <c r="F36" s="619">
        <v>39598</v>
      </c>
      <c r="G36" s="616">
        <v>88.852199915125524</v>
      </c>
      <c r="H36" s="621">
        <v>40</v>
      </c>
      <c r="I36" s="605"/>
      <c r="J36" s="619">
        <v>39965</v>
      </c>
      <c r="K36" s="616">
        <v>132.96337202582075</v>
      </c>
      <c r="L36" s="621">
        <v>20</v>
      </c>
    </row>
    <row r="37" spans="1:12">
      <c r="A37" s="1145">
        <v>2017</v>
      </c>
      <c r="B37" s="650">
        <v>39.708245937151396</v>
      </c>
      <c r="C37" s="650">
        <v>33.731305127229334</v>
      </c>
      <c r="D37" s="651">
        <v>19.436062304276412</v>
      </c>
      <c r="E37" s="605"/>
      <c r="F37" s="619">
        <v>39598</v>
      </c>
      <c r="G37" s="616">
        <v>87.968761212752995</v>
      </c>
      <c r="H37" s="621">
        <v>38</v>
      </c>
      <c r="I37" s="605"/>
      <c r="J37" s="619">
        <v>39965</v>
      </c>
      <c r="K37" s="616">
        <v>204.84112282756993</v>
      </c>
      <c r="L37" s="621">
        <v>14</v>
      </c>
    </row>
    <row r="38" spans="1:12">
      <c r="A38" s="1145">
        <v>2018</v>
      </c>
      <c r="B38" s="650">
        <v>35.907987862980697</v>
      </c>
      <c r="C38" s="650">
        <v>25.710861177841384</v>
      </c>
      <c r="D38" s="651">
        <v>16.610631681361376</v>
      </c>
      <c r="E38" s="605"/>
      <c r="F38" s="619">
        <v>39598</v>
      </c>
      <c r="G38" s="616">
        <v>97.62772583266883</v>
      </c>
      <c r="H38" s="621">
        <v>10</v>
      </c>
      <c r="I38" s="605"/>
      <c r="J38" s="619">
        <v>39965</v>
      </c>
      <c r="K38" s="616">
        <v>232.25235540770518</v>
      </c>
      <c r="L38" s="621">
        <v>10.08</v>
      </c>
    </row>
    <row r="39" spans="1:12">
      <c r="A39" s="1145">
        <v>2019</v>
      </c>
      <c r="B39" s="650">
        <v>31.92854672473327</v>
      </c>
      <c r="C39" s="650">
        <v>21.034872695302195</v>
      </c>
      <c r="D39" s="651">
        <v>22.677480567926363</v>
      </c>
      <c r="E39" s="605"/>
      <c r="F39" s="619">
        <v>39611</v>
      </c>
      <c r="G39" s="616">
        <v>46.96211027762368</v>
      </c>
      <c r="H39" s="621">
        <v>99</v>
      </c>
      <c r="I39" s="605"/>
      <c r="J39" s="619">
        <v>39986</v>
      </c>
      <c r="K39" s="616">
        <v>173.380451473486</v>
      </c>
      <c r="L39" s="621">
        <v>48</v>
      </c>
    </row>
    <row r="40" spans="1:12">
      <c r="A40" s="1145">
        <v>2020</v>
      </c>
      <c r="B40" s="650">
        <v>26.743230829191294</v>
      </c>
      <c r="C40" s="650">
        <v>21.727153327402736</v>
      </c>
      <c r="D40" s="651">
        <v>25.660178569426041</v>
      </c>
      <c r="E40" s="605"/>
      <c r="F40" s="619">
        <v>39611</v>
      </c>
      <c r="G40" s="616">
        <v>142.77201248018488</v>
      </c>
      <c r="H40" s="621">
        <v>4.5</v>
      </c>
      <c r="I40" s="605"/>
      <c r="J40" s="619">
        <v>40042</v>
      </c>
      <c r="K40" s="616">
        <v>149.48674745606854</v>
      </c>
      <c r="L40" s="621">
        <v>250</v>
      </c>
    </row>
    <row r="41" spans="1:12">
      <c r="A41" s="1145">
        <v>2021</v>
      </c>
      <c r="B41" s="650">
        <v>27.69875567728041</v>
      </c>
      <c r="C41" s="650">
        <v>23.108985883313053</v>
      </c>
      <c r="D41" s="651">
        <v>23.73667900472698</v>
      </c>
      <c r="E41" s="605"/>
      <c r="F41" s="619">
        <v>39614</v>
      </c>
      <c r="G41" s="616">
        <v>101.44302070910396</v>
      </c>
      <c r="H41" s="621">
        <v>50.25</v>
      </c>
      <c r="I41" s="605"/>
      <c r="J41" s="619">
        <v>40064</v>
      </c>
      <c r="K41" s="616">
        <v>206.09133891297768</v>
      </c>
      <c r="L41" s="621">
        <v>250</v>
      </c>
    </row>
    <row r="42" spans="1:12">
      <c r="A42" s="1147">
        <v>2022</v>
      </c>
      <c r="B42" s="654">
        <v>27.612594087828324</v>
      </c>
      <c r="C42" s="654"/>
      <c r="D42" s="655"/>
      <c r="F42" s="619">
        <v>39629</v>
      </c>
      <c r="G42" s="616">
        <v>101.44302070910396</v>
      </c>
      <c r="H42" s="621">
        <v>50.25</v>
      </c>
      <c r="I42" s="605"/>
      <c r="J42" s="619">
        <v>40137</v>
      </c>
      <c r="K42" s="616">
        <v>121.85618252708419</v>
      </c>
      <c r="L42" s="621">
        <v>21</v>
      </c>
    </row>
    <row r="43" spans="1:12">
      <c r="A43" s="8"/>
      <c r="B43" s="605"/>
      <c r="D43" s="605"/>
      <c r="F43" s="619">
        <v>39652</v>
      </c>
      <c r="G43" s="616">
        <v>98.397644402499935</v>
      </c>
      <c r="H43" s="621">
        <v>63</v>
      </c>
      <c r="I43" s="605"/>
      <c r="J43" s="619">
        <v>40170</v>
      </c>
      <c r="K43" s="616">
        <v>135.48357211962542</v>
      </c>
      <c r="L43" s="621">
        <v>50</v>
      </c>
    </row>
    <row r="44" spans="1:12">
      <c r="F44" s="619">
        <v>39652</v>
      </c>
      <c r="G44" s="616">
        <v>66.235617530269266</v>
      </c>
      <c r="H44" s="621">
        <v>30</v>
      </c>
      <c r="I44" s="605"/>
      <c r="J44" s="619">
        <v>40171</v>
      </c>
      <c r="K44" s="616">
        <v>258.17367248864218</v>
      </c>
      <c r="L44" s="621">
        <v>6</v>
      </c>
    </row>
    <row r="45" spans="1:12">
      <c r="F45" s="619">
        <v>39657</v>
      </c>
      <c r="G45" s="616">
        <v>107.93215011195231</v>
      </c>
      <c r="H45" s="621">
        <v>72</v>
      </c>
      <c r="I45" s="605"/>
      <c r="J45" s="619">
        <v>40171</v>
      </c>
      <c r="K45" s="616">
        <v>258.17367248864218</v>
      </c>
      <c r="L45" s="621">
        <v>19</v>
      </c>
    </row>
    <row r="46" spans="1:12">
      <c r="F46" s="619">
        <v>39671</v>
      </c>
      <c r="G46" s="616">
        <v>86.807375852991939</v>
      </c>
      <c r="H46" s="621">
        <v>76.5</v>
      </c>
      <c r="I46" s="605"/>
      <c r="J46" s="619">
        <v>40171</v>
      </c>
      <c r="K46" s="616">
        <v>258.17367248864218</v>
      </c>
      <c r="L46" s="621">
        <v>20</v>
      </c>
    </row>
    <row r="47" spans="1:12">
      <c r="F47" s="619">
        <v>39674</v>
      </c>
      <c r="G47" s="616">
        <v>102.60600024120737</v>
      </c>
      <c r="H47" s="621">
        <v>290</v>
      </c>
      <c r="I47" s="605"/>
      <c r="J47" s="619">
        <v>40204</v>
      </c>
      <c r="K47" s="616">
        <v>168.54152020168098</v>
      </c>
      <c r="L47" s="621">
        <v>50</v>
      </c>
    </row>
    <row r="48" spans="1:12">
      <c r="F48" s="619">
        <v>39674</v>
      </c>
      <c r="G48" s="616">
        <v>102.60600024120737</v>
      </c>
      <c r="H48" s="621">
        <v>290</v>
      </c>
      <c r="I48" s="605"/>
      <c r="J48" s="619">
        <v>40204</v>
      </c>
      <c r="K48" s="616">
        <v>168.54152020168095</v>
      </c>
      <c r="L48" s="621">
        <v>20</v>
      </c>
    </row>
    <row r="49" spans="6:12">
      <c r="F49" s="619">
        <v>39674</v>
      </c>
      <c r="G49" s="616">
        <v>102.92533325344741</v>
      </c>
      <c r="H49" s="621">
        <v>265</v>
      </c>
      <c r="I49" s="605"/>
      <c r="J49" s="619">
        <v>40204</v>
      </c>
      <c r="K49" s="616">
        <v>172.11700926435711</v>
      </c>
      <c r="L49" s="621">
        <v>20</v>
      </c>
    </row>
    <row r="50" spans="6:12">
      <c r="F50" s="619">
        <v>39674</v>
      </c>
      <c r="G50" s="616">
        <v>48.67079166225902</v>
      </c>
      <c r="H50" s="621">
        <v>15</v>
      </c>
      <c r="I50" s="605"/>
      <c r="J50" s="619">
        <v>40211</v>
      </c>
      <c r="K50" s="616">
        <v>141.31089563121787</v>
      </c>
      <c r="L50" s="621">
        <v>50</v>
      </c>
    </row>
    <row r="51" spans="6:12">
      <c r="F51" s="619">
        <v>39675</v>
      </c>
      <c r="G51" s="616">
        <v>48.075926430831409</v>
      </c>
      <c r="H51" s="621">
        <v>50</v>
      </c>
      <c r="I51" s="605"/>
      <c r="J51" s="619">
        <v>40233</v>
      </c>
      <c r="K51" s="616">
        <v>145.3820442773563</v>
      </c>
      <c r="L51" s="621">
        <v>300</v>
      </c>
    </row>
    <row r="52" spans="6:12">
      <c r="F52" s="619">
        <v>39680</v>
      </c>
      <c r="G52" s="616">
        <v>96.861351658439233</v>
      </c>
      <c r="H52" s="621">
        <v>62.5</v>
      </c>
      <c r="I52" s="605"/>
      <c r="J52" s="619">
        <v>40243</v>
      </c>
      <c r="K52" s="616">
        <v>138.9658333198864</v>
      </c>
      <c r="L52" s="621">
        <v>40</v>
      </c>
    </row>
    <row r="53" spans="6:12">
      <c r="F53" s="619">
        <v>39696</v>
      </c>
      <c r="G53" s="616">
        <v>68.493669993948359</v>
      </c>
      <c r="H53" s="621">
        <v>99</v>
      </c>
      <c r="I53" s="605"/>
      <c r="J53" s="619">
        <v>40287</v>
      </c>
      <c r="K53" s="616">
        <v>108.03982415251301</v>
      </c>
      <c r="L53" s="621">
        <v>29</v>
      </c>
    </row>
    <row r="54" spans="6:12">
      <c r="F54" s="619">
        <v>39713</v>
      </c>
      <c r="G54" s="616">
        <v>66.436936023816074</v>
      </c>
      <c r="H54" s="621">
        <v>49.5</v>
      </c>
      <c r="I54" s="605"/>
      <c r="J54" s="619">
        <v>40289</v>
      </c>
      <c r="K54" s="616">
        <v>144.02271780387858</v>
      </c>
      <c r="L54" s="621">
        <v>66</v>
      </c>
    </row>
    <row r="55" spans="6:12">
      <c r="F55" s="619">
        <v>39715</v>
      </c>
      <c r="G55" s="616">
        <v>46.486252470740304</v>
      </c>
      <c r="H55" s="621">
        <v>40.5</v>
      </c>
      <c r="I55" s="605"/>
      <c r="J55" s="619">
        <v>40297</v>
      </c>
      <c r="K55" s="616">
        <v>134.93186775377816</v>
      </c>
      <c r="L55" s="621">
        <v>25</v>
      </c>
    </row>
    <row r="56" spans="6:12">
      <c r="F56" s="619">
        <v>39728</v>
      </c>
      <c r="G56" s="616">
        <v>71.804556094636368</v>
      </c>
      <c r="H56" s="621">
        <v>50</v>
      </c>
      <c r="I56" s="605"/>
      <c r="J56" s="619">
        <v>40308</v>
      </c>
      <c r="K56" s="616">
        <v>136.46539196527621</v>
      </c>
      <c r="L56" s="621">
        <v>125</v>
      </c>
    </row>
    <row r="57" spans="6:12">
      <c r="F57" s="619">
        <v>39729</v>
      </c>
      <c r="G57" s="616">
        <v>73.253370955769938</v>
      </c>
      <c r="H57" s="621">
        <v>50</v>
      </c>
      <c r="I57" s="605"/>
      <c r="J57" s="619">
        <v>40318</v>
      </c>
      <c r="K57" s="616">
        <v>163.35222453510283</v>
      </c>
      <c r="L57" s="621">
        <v>25.8</v>
      </c>
    </row>
    <row r="58" spans="6:12">
      <c r="F58" s="619">
        <v>39738</v>
      </c>
      <c r="G58" s="616">
        <v>71.293433937001709</v>
      </c>
      <c r="H58" s="621">
        <v>99</v>
      </c>
      <c r="I58" s="605"/>
      <c r="J58" s="619">
        <v>40330</v>
      </c>
      <c r="K58" s="616">
        <v>326.19412809484692</v>
      </c>
      <c r="L58" s="621">
        <v>32</v>
      </c>
    </row>
    <row r="59" spans="6:12">
      <c r="F59" s="619">
        <v>39772</v>
      </c>
      <c r="G59" s="616">
        <v>112.93070651963626</v>
      </c>
      <c r="H59" s="621">
        <v>101.2</v>
      </c>
      <c r="I59" s="605"/>
      <c r="J59" s="619">
        <v>40330</v>
      </c>
      <c r="K59" s="616">
        <v>134.93186775377822</v>
      </c>
      <c r="L59" s="621">
        <v>20</v>
      </c>
    </row>
    <row r="60" spans="6:12">
      <c r="F60" s="619">
        <v>39773</v>
      </c>
      <c r="G60" s="616">
        <v>63.080601724903453</v>
      </c>
      <c r="H60" s="621">
        <v>150</v>
      </c>
      <c r="I60" s="605"/>
      <c r="J60" s="619">
        <v>40353</v>
      </c>
      <c r="K60" s="616">
        <v>131.56235098674244</v>
      </c>
      <c r="L60" s="621">
        <v>23</v>
      </c>
    </row>
    <row r="61" spans="6:12">
      <c r="F61" s="619">
        <v>39784</v>
      </c>
      <c r="G61" s="616">
        <v>60.70058012306459</v>
      </c>
      <c r="H61" s="621">
        <v>100</v>
      </c>
      <c r="I61" s="605"/>
      <c r="J61" s="619">
        <v>40359</v>
      </c>
      <c r="K61" s="616">
        <v>102.50041472001405</v>
      </c>
      <c r="L61" s="621">
        <v>12</v>
      </c>
    </row>
    <row r="62" spans="6:12">
      <c r="F62" s="619">
        <v>39791</v>
      </c>
      <c r="G62" s="616">
        <v>68.425944971493024</v>
      </c>
      <c r="H62" s="621">
        <v>25</v>
      </c>
      <c r="I62" s="605"/>
      <c r="J62" s="619">
        <v>40359</v>
      </c>
      <c r="K62" s="616">
        <v>102.48606067589452</v>
      </c>
      <c r="L62" s="621">
        <v>10</v>
      </c>
    </row>
    <row r="63" spans="6:12">
      <c r="F63" s="619">
        <v>39794</v>
      </c>
      <c r="G63" s="616">
        <v>55.916795128585882</v>
      </c>
      <c r="H63" s="621">
        <v>49.5</v>
      </c>
      <c r="I63" s="605"/>
      <c r="J63" s="619">
        <v>40385</v>
      </c>
      <c r="K63" s="616">
        <v>136.28306010866524</v>
      </c>
      <c r="L63" s="621">
        <v>20</v>
      </c>
    </row>
    <row r="64" spans="6:12">
      <c r="F64" s="619">
        <v>39798</v>
      </c>
      <c r="G64" s="616">
        <v>74.641085755658366</v>
      </c>
      <c r="H64" s="621">
        <v>150.1</v>
      </c>
      <c r="I64" s="605"/>
      <c r="J64" s="619">
        <v>40388</v>
      </c>
      <c r="K64" s="616">
        <v>160.68264393215188</v>
      </c>
      <c r="L64" s="621">
        <v>150</v>
      </c>
    </row>
    <row r="65" spans="6:12">
      <c r="F65" s="619">
        <v>39804</v>
      </c>
      <c r="G65" s="616">
        <v>61.471822055363745</v>
      </c>
      <c r="H65" s="621">
        <v>151.80000000000001</v>
      </c>
      <c r="I65" s="605"/>
      <c r="J65" s="619">
        <v>40388</v>
      </c>
      <c r="K65" s="616">
        <v>132.07971162605025</v>
      </c>
      <c r="L65" s="621">
        <v>45</v>
      </c>
    </row>
    <row r="66" spans="6:12">
      <c r="F66" s="619">
        <v>39804</v>
      </c>
      <c r="G66" s="616">
        <v>62.282138723562106</v>
      </c>
      <c r="H66" s="621">
        <v>79.5</v>
      </c>
      <c r="I66" s="605"/>
      <c r="J66" s="619">
        <v>40400</v>
      </c>
      <c r="K66" s="616">
        <v>136.04433699779426</v>
      </c>
      <c r="L66" s="621">
        <v>30</v>
      </c>
    </row>
    <row r="67" spans="6:12">
      <c r="F67" s="619">
        <v>39805</v>
      </c>
      <c r="G67" s="616">
        <v>40.41345843619002</v>
      </c>
      <c r="H67" s="621">
        <v>18.899999999999999</v>
      </c>
      <c r="I67" s="605"/>
      <c r="J67" s="619">
        <v>40400</v>
      </c>
      <c r="K67" s="616">
        <v>197.87416577478228</v>
      </c>
      <c r="L67" s="621">
        <v>5.5</v>
      </c>
    </row>
    <row r="68" spans="6:12">
      <c r="F68" s="619">
        <v>39841</v>
      </c>
      <c r="G68" s="616">
        <v>55.889456038501159</v>
      </c>
      <c r="H68" s="621">
        <v>50.4</v>
      </c>
      <c r="I68" s="605"/>
      <c r="J68" s="619">
        <v>40414</v>
      </c>
      <c r="K68" s="616">
        <v>116.04071153987502</v>
      </c>
      <c r="L68" s="621">
        <v>23</v>
      </c>
    </row>
    <row r="69" spans="6:12">
      <c r="F69" s="619">
        <v>39843</v>
      </c>
      <c r="G69" s="616">
        <v>63.662325905365599</v>
      </c>
      <c r="H69" s="621">
        <v>98.9</v>
      </c>
      <c r="I69" s="605"/>
      <c r="J69" s="619">
        <v>40441</v>
      </c>
      <c r="K69" s="616">
        <v>132.41586415243808</v>
      </c>
      <c r="L69" s="621">
        <v>62.5</v>
      </c>
    </row>
    <row r="70" spans="6:12">
      <c r="F70" s="619">
        <v>39846</v>
      </c>
      <c r="G70" s="616">
        <v>53.931406313957744</v>
      </c>
      <c r="H70" s="621">
        <v>99</v>
      </c>
      <c r="I70" s="605"/>
      <c r="J70" s="619">
        <v>40492</v>
      </c>
      <c r="K70" s="616">
        <v>133.79530404356763</v>
      </c>
      <c r="L70" s="621">
        <v>130</v>
      </c>
    </row>
    <row r="71" spans="6:12">
      <c r="F71" s="619">
        <v>39849</v>
      </c>
      <c r="G71" s="616">
        <v>95.214476908816792</v>
      </c>
      <c r="H71" s="621">
        <v>150</v>
      </c>
      <c r="I71" s="605"/>
      <c r="J71" s="619">
        <v>40497</v>
      </c>
      <c r="K71" s="616">
        <v>82.593428419612934</v>
      </c>
      <c r="L71" s="621">
        <v>14</v>
      </c>
    </row>
    <row r="72" spans="6:12">
      <c r="F72" s="619">
        <v>39849</v>
      </c>
      <c r="G72" s="616">
        <v>97.934928087827345</v>
      </c>
      <c r="H72" s="621">
        <v>51</v>
      </c>
      <c r="I72" s="605"/>
      <c r="J72" s="619">
        <v>40497</v>
      </c>
      <c r="K72" s="616">
        <v>80.023209960483314</v>
      </c>
      <c r="L72" s="621">
        <v>20</v>
      </c>
    </row>
    <row r="73" spans="6:12">
      <c r="F73" s="619">
        <v>39849</v>
      </c>
      <c r="G73" s="616">
        <v>97.955251008166471</v>
      </c>
      <c r="H73" s="621">
        <v>49.5</v>
      </c>
      <c r="I73" s="605"/>
      <c r="J73" s="619">
        <v>40513</v>
      </c>
      <c r="K73" s="616">
        <v>141.40556445491134</v>
      </c>
      <c r="L73" s="621">
        <v>9</v>
      </c>
    </row>
    <row r="74" spans="6:12">
      <c r="F74" s="619">
        <v>39863</v>
      </c>
      <c r="G74" s="616">
        <v>95.988678301856979</v>
      </c>
      <c r="H74" s="621">
        <v>49.5</v>
      </c>
      <c r="I74" s="605"/>
      <c r="J74" s="619">
        <v>40513</v>
      </c>
      <c r="K74" s="616">
        <v>150.931290613789</v>
      </c>
      <c r="L74" s="621">
        <v>7.65</v>
      </c>
    </row>
    <row r="75" spans="6:12">
      <c r="F75" s="619">
        <v>39889</v>
      </c>
      <c r="G75" s="616">
        <v>122.04766395624132</v>
      </c>
      <c r="H75" s="621">
        <v>24.75</v>
      </c>
      <c r="I75" s="605"/>
      <c r="J75" s="619">
        <v>40533</v>
      </c>
      <c r="K75" s="616">
        <v>136.42546094316356</v>
      </c>
      <c r="L75" s="621">
        <v>60</v>
      </c>
    </row>
    <row r="76" spans="6:12">
      <c r="F76" s="619">
        <v>39889</v>
      </c>
      <c r="G76" s="616">
        <v>119.10229729968393</v>
      </c>
      <c r="H76" s="621">
        <v>8</v>
      </c>
      <c r="I76" s="605"/>
      <c r="J76" s="619">
        <v>40542</v>
      </c>
      <c r="K76" s="616">
        <v>116.81599818263969</v>
      </c>
      <c r="L76" s="621">
        <v>309</v>
      </c>
    </row>
    <row r="77" spans="6:12">
      <c r="F77" s="619">
        <v>39896</v>
      </c>
      <c r="G77" s="616">
        <v>91.064019118994281</v>
      </c>
      <c r="H77" s="621">
        <v>63</v>
      </c>
      <c r="I77" s="605"/>
      <c r="J77" s="619">
        <v>40542</v>
      </c>
      <c r="K77" s="616">
        <v>152.14346650927337</v>
      </c>
      <c r="L77" s="621">
        <v>20</v>
      </c>
    </row>
    <row r="78" spans="6:12">
      <c r="F78" s="619">
        <v>39903</v>
      </c>
      <c r="G78" s="616">
        <v>62.373488152595236</v>
      </c>
      <c r="H78" s="621">
        <v>30</v>
      </c>
      <c r="I78" s="605"/>
      <c r="J78" s="619">
        <v>40548</v>
      </c>
      <c r="K78" s="616">
        <v>117.05173814562183</v>
      </c>
      <c r="L78" s="621">
        <v>270</v>
      </c>
    </row>
    <row r="79" spans="6:12">
      <c r="F79" s="619">
        <v>39903</v>
      </c>
      <c r="G79" s="616">
        <v>62.372727007243761</v>
      </c>
      <c r="H79" s="621">
        <v>12</v>
      </c>
      <c r="I79" s="605"/>
      <c r="J79" s="619">
        <v>40550</v>
      </c>
      <c r="K79" s="616">
        <v>131.75504203245902</v>
      </c>
      <c r="L79" s="621">
        <v>110</v>
      </c>
    </row>
    <row r="80" spans="6:12">
      <c r="F80" s="619">
        <v>39904</v>
      </c>
      <c r="G80" s="616">
        <v>83.240846345436623</v>
      </c>
      <c r="H80" s="621">
        <v>96.6</v>
      </c>
      <c r="I80" s="605"/>
      <c r="J80" s="619">
        <v>40568</v>
      </c>
      <c r="K80" s="616">
        <v>137.74637208473538</v>
      </c>
      <c r="L80" s="621">
        <v>26</v>
      </c>
    </row>
    <row r="81" spans="6:12">
      <c r="F81" s="619">
        <v>39904</v>
      </c>
      <c r="G81" s="616">
        <v>52.170536599063908</v>
      </c>
      <c r="H81" s="621">
        <v>49.5</v>
      </c>
      <c r="I81" s="605"/>
      <c r="J81" s="619">
        <v>40581</v>
      </c>
      <c r="K81" s="616">
        <v>122.32278801231679</v>
      </c>
      <c r="L81" s="621">
        <v>250</v>
      </c>
    </row>
    <row r="82" spans="6:12">
      <c r="F82" s="619">
        <v>39913</v>
      </c>
      <c r="G82" s="616">
        <v>108.34739570321054</v>
      </c>
      <c r="H82" s="621">
        <v>124.5</v>
      </c>
      <c r="I82" s="605"/>
      <c r="J82" s="619">
        <v>40585</v>
      </c>
      <c r="K82" s="616">
        <v>116.20458769616205</v>
      </c>
      <c r="L82" s="621">
        <v>30</v>
      </c>
    </row>
    <row r="83" spans="6:12">
      <c r="F83" s="619">
        <v>39932</v>
      </c>
      <c r="G83" s="616">
        <v>71.069684242614173</v>
      </c>
      <c r="H83" s="621">
        <v>70</v>
      </c>
      <c r="I83" s="605"/>
      <c r="J83" s="619">
        <v>40585</v>
      </c>
      <c r="K83" s="616">
        <v>119.51495043776096</v>
      </c>
      <c r="L83" s="621">
        <v>20</v>
      </c>
    </row>
    <row r="84" spans="6:12">
      <c r="F84" s="619">
        <v>39933</v>
      </c>
      <c r="G84" s="616">
        <v>65.817839872718608</v>
      </c>
      <c r="H84" s="621">
        <v>22.5</v>
      </c>
      <c r="I84" s="605"/>
      <c r="J84" s="619">
        <v>40610</v>
      </c>
      <c r="K84" s="616">
        <v>96.477829144742998</v>
      </c>
      <c r="L84" s="621">
        <v>150</v>
      </c>
    </row>
    <row r="85" spans="6:12">
      <c r="F85" s="619">
        <v>39974</v>
      </c>
      <c r="G85" s="616">
        <v>78.749009539743909</v>
      </c>
      <c r="H85" s="621">
        <v>102.3</v>
      </c>
      <c r="I85" s="605"/>
      <c r="J85" s="619">
        <v>40697</v>
      </c>
      <c r="K85" s="616">
        <v>121.68532982030329</v>
      </c>
      <c r="L85" s="621">
        <v>110</v>
      </c>
    </row>
    <row r="86" spans="6:12">
      <c r="F86" s="619">
        <v>39986</v>
      </c>
      <c r="G86" s="616">
        <v>74.688626116084635</v>
      </c>
      <c r="H86" s="621">
        <v>205.5</v>
      </c>
      <c r="I86" s="605"/>
      <c r="J86" s="619">
        <v>40697</v>
      </c>
      <c r="K86" s="616">
        <v>113.02424103595345</v>
      </c>
      <c r="L86" s="621">
        <v>127</v>
      </c>
    </row>
    <row r="87" spans="6:12">
      <c r="F87" s="619">
        <v>39994</v>
      </c>
      <c r="G87" s="616">
        <v>75.894689177680519</v>
      </c>
      <c r="H87" s="621">
        <v>70</v>
      </c>
      <c r="I87" s="605"/>
      <c r="J87" s="619">
        <v>40715</v>
      </c>
      <c r="K87" s="616">
        <v>109.47745085135146</v>
      </c>
      <c r="L87" s="621">
        <v>150</v>
      </c>
    </row>
    <row r="88" spans="6:12">
      <c r="F88" s="619">
        <v>39994</v>
      </c>
      <c r="G88" s="616">
        <v>68.328184398306561</v>
      </c>
      <c r="H88" s="621">
        <v>51</v>
      </c>
      <c r="I88" s="605"/>
      <c r="J88" s="619">
        <v>40732</v>
      </c>
      <c r="K88" s="616">
        <v>127.5525299397017</v>
      </c>
      <c r="L88" s="621">
        <v>23</v>
      </c>
    </row>
    <row r="89" spans="6:12">
      <c r="F89" s="619">
        <v>40003</v>
      </c>
      <c r="G89" s="616">
        <v>88.249042492022824</v>
      </c>
      <c r="H89" s="621">
        <v>22.5</v>
      </c>
      <c r="I89" s="605"/>
      <c r="J89" s="619">
        <v>40738</v>
      </c>
      <c r="K89" s="616">
        <v>102.40472189325315</v>
      </c>
      <c r="L89" s="621">
        <v>20</v>
      </c>
    </row>
    <row r="90" spans="6:12">
      <c r="F90" s="619">
        <v>40003</v>
      </c>
      <c r="G90" s="616">
        <v>88.249042935012682</v>
      </c>
      <c r="H90" s="621">
        <v>21</v>
      </c>
      <c r="I90" s="605"/>
      <c r="J90" s="619">
        <v>40742</v>
      </c>
      <c r="K90" s="616">
        <v>199.8990633389306</v>
      </c>
      <c r="L90" s="621">
        <v>6</v>
      </c>
    </row>
    <row r="91" spans="6:12">
      <c r="F91" s="619">
        <v>40003</v>
      </c>
      <c r="G91" s="616">
        <v>88.249042749300386</v>
      </c>
      <c r="H91" s="621">
        <v>21</v>
      </c>
      <c r="I91" s="605"/>
      <c r="J91" s="619">
        <v>40745</v>
      </c>
      <c r="K91" s="616">
        <v>119.94753707389431</v>
      </c>
      <c r="L91" s="621">
        <v>150</v>
      </c>
    </row>
    <row r="92" spans="6:12">
      <c r="F92" s="619">
        <v>40024</v>
      </c>
      <c r="G92" s="616">
        <v>56.54180805052561</v>
      </c>
      <c r="H92" s="621">
        <v>69</v>
      </c>
      <c r="I92" s="605"/>
      <c r="J92" s="619">
        <v>40815</v>
      </c>
      <c r="K92" s="616">
        <v>87.590614469332195</v>
      </c>
      <c r="L92" s="621">
        <v>250</v>
      </c>
    </row>
    <row r="93" spans="6:12">
      <c r="F93" s="619">
        <v>40026</v>
      </c>
      <c r="G93" s="616">
        <v>66.72505672343928</v>
      </c>
      <c r="H93" s="621">
        <v>100</v>
      </c>
      <c r="I93" s="605"/>
      <c r="J93" s="619">
        <v>40817</v>
      </c>
      <c r="K93" s="616">
        <v>140.19920807275901</v>
      </c>
      <c r="L93" s="621">
        <v>9</v>
      </c>
    </row>
    <row r="94" spans="6:12">
      <c r="F94" s="619">
        <v>40030</v>
      </c>
      <c r="G94" s="616">
        <v>75.956830214528452</v>
      </c>
      <c r="H94" s="621">
        <v>18.899999999999999</v>
      </c>
      <c r="I94" s="605"/>
      <c r="J94" s="619">
        <v>40878</v>
      </c>
      <c r="K94" s="616">
        <v>229.88392283977035</v>
      </c>
      <c r="L94" s="621">
        <v>20</v>
      </c>
    </row>
    <row r="95" spans="6:12">
      <c r="F95" s="619">
        <v>40030</v>
      </c>
      <c r="G95" s="616">
        <v>75.881303818181848</v>
      </c>
      <c r="H95" s="621">
        <v>16.8</v>
      </c>
      <c r="I95" s="605"/>
      <c r="J95" s="619">
        <v>40885</v>
      </c>
      <c r="K95" s="616">
        <v>109.84442465716801</v>
      </c>
      <c r="L95" s="621">
        <v>19</v>
      </c>
    </row>
    <row r="96" spans="6:12">
      <c r="F96" s="619">
        <v>40042</v>
      </c>
      <c r="G96" s="616">
        <v>107.9330533464</v>
      </c>
      <c r="H96" s="621">
        <v>90</v>
      </c>
      <c r="I96" s="605"/>
      <c r="J96" s="619">
        <v>40897</v>
      </c>
      <c r="K96" s="616">
        <v>86.511692729742308</v>
      </c>
      <c r="L96" s="621">
        <v>20</v>
      </c>
    </row>
    <row r="97" spans="6:12">
      <c r="F97" s="619">
        <v>40051</v>
      </c>
      <c r="G97" s="616">
        <v>69.500117104312594</v>
      </c>
      <c r="H97" s="621">
        <v>200.2</v>
      </c>
      <c r="I97" s="605"/>
      <c r="J97" s="619">
        <v>40897</v>
      </c>
      <c r="K97" s="616">
        <v>116.41484740571465</v>
      </c>
      <c r="L97" s="621">
        <v>30</v>
      </c>
    </row>
    <row r="98" spans="6:12">
      <c r="F98" s="619">
        <v>40064</v>
      </c>
      <c r="G98" s="616">
        <v>57.664845839357071</v>
      </c>
      <c r="H98" s="621">
        <v>36</v>
      </c>
      <c r="I98" s="605"/>
      <c r="J98" s="619">
        <v>40897</v>
      </c>
      <c r="K98" s="616">
        <v>85.183583764420419</v>
      </c>
      <c r="L98" s="621">
        <v>20</v>
      </c>
    </row>
    <row r="99" spans="6:12">
      <c r="F99" s="619">
        <v>40081</v>
      </c>
      <c r="G99" s="616">
        <v>48.946592824663824</v>
      </c>
      <c r="H99" s="621">
        <v>151.80000000000001</v>
      </c>
      <c r="I99" s="605"/>
      <c r="J99" s="619">
        <v>40909</v>
      </c>
      <c r="K99" s="616">
        <v>87.30673861314709</v>
      </c>
      <c r="L99" s="621">
        <v>15</v>
      </c>
    </row>
    <row r="100" spans="6:12">
      <c r="F100" s="619">
        <v>40081</v>
      </c>
      <c r="G100" s="616">
        <v>50.274844626241673</v>
      </c>
      <c r="H100" s="621">
        <v>129.6</v>
      </c>
      <c r="I100" s="605"/>
      <c r="J100" s="619">
        <v>40909</v>
      </c>
      <c r="K100" s="616">
        <v>78.329911175824208</v>
      </c>
      <c r="L100" s="621">
        <v>15</v>
      </c>
    </row>
    <row r="101" spans="6:12">
      <c r="F101" s="619">
        <v>40087</v>
      </c>
      <c r="G101" s="616">
        <v>69.479758483943243</v>
      </c>
      <c r="H101" s="621">
        <v>150</v>
      </c>
      <c r="I101" s="605"/>
      <c r="J101" s="619">
        <v>40942</v>
      </c>
      <c r="K101" s="616">
        <v>90.011837661183449</v>
      </c>
      <c r="L101" s="621">
        <v>200</v>
      </c>
    </row>
    <row r="102" spans="6:12">
      <c r="F102" s="619">
        <v>40091</v>
      </c>
      <c r="G102" s="616">
        <v>51.022058174156811</v>
      </c>
      <c r="H102" s="621">
        <v>99</v>
      </c>
      <c r="I102" s="605"/>
      <c r="J102" s="619">
        <v>40966</v>
      </c>
      <c r="K102" s="616">
        <v>82.407081509694152</v>
      </c>
      <c r="L102" s="621">
        <v>20</v>
      </c>
    </row>
    <row r="103" spans="6:12">
      <c r="F103" s="619">
        <v>40095</v>
      </c>
      <c r="G103" s="616">
        <v>80.718499373364054</v>
      </c>
      <c r="H103" s="621">
        <v>5</v>
      </c>
      <c r="I103" s="605"/>
      <c r="J103" s="619">
        <v>41093</v>
      </c>
      <c r="K103" s="616">
        <v>93.392172124711976</v>
      </c>
      <c r="L103" s="621">
        <v>20</v>
      </c>
    </row>
    <row r="104" spans="6:12">
      <c r="F104" s="619">
        <v>40119</v>
      </c>
      <c r="G104" s="616">
        <v>72.860244680831116</v>
      </c>
      <c r="H104" s="621">
        <v>60</v>
      </c>
      <c r="I104" s="605"/>
      <c r="J104" s="619">
        <v>41093</v>
      </c>
      <c r="K104" s="616">
        <v>99.481841991668176</v>
      </c>
      <c r="L104" s="621">
        <v>20</v>
      </c>
    </row>
    <row r="105" spans="6:12">
      <c r="F105" s="619">
        <v>40133</v>
      </c>
      <c r="G105" s="616">
        <v>68.213787374648959</v>
      </c>
      <c r="H105" s="621">
        <v>50</v>
      </c>
      <c r="I105" s="605"/>
      <c r="J105" s="619">
        <v>41124</v>
      </c>
      <c r="K105" s="616">
        <v>91.6202358527093</v>
      </c>
      <c r="L105" s="621">
        <v>20</v>
      </c>
    </row>
    <row r="106" spans="6:12">
      <c r="F106" s="619">
        <v>40141</v>
      </c>
      <c r="G106" s="616">
        <v>80.258440471147864</v>
      </c>
      <c r="H106" s="621">
        <v>209.4</v>
      </c>
      <c r="I106" s="605"/>
      <c r="J106" s="619">
        <v>41134</v>
      </c>
      <c r="K106" s="616">
        <v>97.136159894028225</v>
      </c>
      <c r="L106" s="621">
        <v>20</v>
      </c>
    </row>
    <row r="107" spans="6:12">
      <c r="F107" s="619">
        <v>40141</v>
      </c>
      <c r="G107" s="616">
        <v>68.861857758063778</v>
      </c>
      <c r="H107" s="621">
        <v>150</v>
      </c>
      <c r="I107" s="605"/>
      <c r="J107" s="619">
        <v>41137</v>
      </c>
      <c r="K107" s="616">
        <v>94.393951166627033</v>
      </c>
      <c r="L107" s="621">
        <v>102</v>
      </c>
    </row>
    <row r="108" spans="6:12">
      <c r="F108" s="619">
        <v>40147</v>
      </c>
      <c r="G108" s="616">
        <v>117.79341988426631</v>
      </c>
      <c r="H108" s="621">
        <v>168</v>
      </c>
      <c r="I108" s="605"/>
      <c r="J108" s="619">
        <v>41150</v>
      </c>
      <c r="K108" s="616">
        <v>90.990652432940351</v>
      </c>
      <c r="L108" s="621">
        <v>20</v>
      </c>
    </row>
    <row r="109" spans="6:12">
      <c r="F109" s="619">
        <v>40147</v>
      </c>
      <c r="G109" s="616">
        <v>117.80875490241773</v>
      </c>
      <c r="H109" s="621">
        <v>150</v>
      </c>
      <c r="I109" s="605"/>
      <c r="J109" s="619">
        <v>41152</v>
      </c>
      <c r="K109" s="616">
        <v>93.044003982005293</v>
      </c>
      <c r="L109" s="621">
        <v>250</v>
      </c>
    </row>
    <row r="110" spans="6:12">
      <c r="F110" s="619">
        <v>40147</v>
      </c>
      <c r="G110" s="616">
        <v>117.79697389351691</v>
      </c>
      <c r="H110" s="621">
        <v>150</v>
      </c>
      <c r="I110" s="605"/>
      <c r="J110" s="619">
        <v>41169</v>
      </c>
      <c r="K110" s="616">
        <v>88.725598762206502</v>
      </c>
      <c r="L110" s="621">
        <v>20</v>
      </c>
    </row>
    <row r="111" spans="6:12">
      <c r="F111" s="619">
        <v>40147</v>
      </c>
      <c r="G111" s="616">
        <v>117.79022794203554</v>
      </c>
      <c r="H111" s="621">
        <v>150</v>
      </c>
      <c r="I111" s="605"/>
      <c r="J111" s="619">
        <v>41169</v>
      </c>
      <c r="K111" s="616">
        <v>106.69657818195031</v>
      </c>
      <c r="L111" s="621">
        <v>20.8</v>
      </c>
    </row>
    <row r="112" spans="6:12">
      <c r="F112" s="619">
        <v>40147</v>
      </c>
      <c r="G112" s="616">
        <v>117.789779956503</v>
      </c>
      <c r="H112" s="621">
        <v>102</v>
      </c>
      <c r="I112" s="605"/>
      <c r="J112" s="619">
        <v>41199</v>
      </c>
      <c r="K112" s="616">
        <v>91.466407850140229</v>
      </c>
      <c r="L112" s="621">
        <v>10</v>
      </c>
    </row>
    <row r="113" spans="6:12">
      <c r="F113" s="619">
        <v>40149</v>
      </c>
      <c r="G113" s="616">
        <v>102.03771341762526</v>
      </c>
      <c r="H113" s="621">
        <v>50</v>
      </c>
      <c r="I113" s="605"/>
      <c r="J113" s="619">
        <v>41207</v>
      </c>
      <c r="K113" s="616">
        <v>56.706892696487976</v>
      </c>
      <c r="L113" s="621">
        <v>50</v>
      </c>
    </row>
    <row r="114" spans="6:12">
      <c r="F114" s="619">
        <v>40156</v>
      </c>
      <c r="G114" s="616">
        <v>127.64576226583364</v>
      </c>
      <c r="H114" s="621">
        <v>10.25</v>
      </c>
      <c r="I114" s="605"/>
      <c r="J114" s="619">
        <v>41214</v>
      </c>
      <c r="K114" s="616">
        <v>72.234592044484103</v>
      </c>
      <c r="L114" s="621">
        <v>20</v>
      </c>
    </row>
    <row r="115" spans="6:12">
      <c r="F115" s="619">
        <v>40164</v>
      </c>
      <c r="G115" s="616">
        <v>130.49693577503808</v>
      </c>
      <c r="H115" s="621">
        <v>120</v>
      </c>
      <c r="I115" s="605"/>
      <c r="J115" s="619">
        <v>41228</v>
      </c>
      <c r="K115" s="616">
        <v>83.020220924405564</v>
      </c>
      <c r="L115" s="621">
        <v>20</v>
      </c>
    </row>
    <row r="116" spans="6:12">
      <c r="F116" s="619">
        <v>40175</v>
      </c>
      <c r="G116" s="616">
        <v>75.608344375249331</v>
      </c>
      <c r="H116" s="621">
        <v>70</v>
      </c>
      <c r="I116" s="605"/>
      <c r="J116" s="619">
        <v>41255</v>
      </c>
      <c r="K116" s="616">
        <v>81.194392151744793</v>
      </c>
      <c r="L116" s="621">
        <v>250</v>
      </c>
    </row>
    <row r="117" spans="6:12">
      <c r="F117" s="619">
        <v>40206</v>
      </c>
      <c r="G117" s="616">
        <v>106.917596058936</v>
      </c>
      <c r="H117" s="621">
        <v>151.80000000000001</v>
      </c>
      <c r="I117" s="605"/>
      <c r="J117" s="619">
        <v>41256</v>
      </c>
      <c r="K117" s="616">
        <v>86.825433051296827</v>
      </c>
      <c r="L117" s="621">
        <v>20</v>
      </c>
    </row>
    <row r="118" spans="6:12">
      <c r="F118" s="619">
        <v>40214</v>
      </c>
      <c r="G118" s="616">
        <v>55.051194055015038</v>
      </c>
      <c r="H118" s="621">
        <v>81</v>
      </c>
      <c r="I118" s="605"/>
      <c r="J118" s="619">
        <v>41309</v>
      </c>
      <c r="K118" s="616">
        <v>101.92062170727571</v>
      </c>
      <c r="L118" s="621">
        <v>28.8</v>
      </c>
    </row>
    <row r="119" spans="6:12">
      <c r="F119" s="619">
        <v>40221</v>
      </c>
      <c r="G119" s="616">
        <v>75.377349998446761</v>
      </c>
      <c r="H119" s="621">
        <v>198</v>
      </c>
      <c r="I119" s="605"/>
      <c r="J119" s="619">
        <v>41333</v>
      </c>
      <c r="K119" s="616">
        <v>81.509618665683689</v>
      </c>
      <c r="L119" s="621">
        <v>45</v>
      </c>
    </row>
    <row r="120" spans="6:12">
      <c r="F120" s="619">
        <v>40242</v>
      </c>
      <c r="G120" s="616">
        <v>113.30033005639363</v>
      </c>
      <c r="H120" s="621">
        <v>65.099999999999994</v>
      </c>
      <c r="I120" s="605"/>
      <c r="J120" s="619">
        <v>41355</v>
      </c>
      <c r="K120" s="616">
        <v>92.47577733127811</v>
      </c>
      <c r="L120" s="621">
        <v>20</v>
      </c>
    </row>
    <row r="121" spans="6:12">
      <c r="F121" s="619">
        <v>40266</v>
      </c>
      <c r="G121" s="616">
        <v>60.189213137540712</v>
      </c>
      <c r="H121" s="621">
        <v>250.2</v>
      </c>
      <c r="I121" s="605"/>
      <c r="J121" s="619">
        <v>41355</v>
      </c>
      <c r="K121" s="616">
        <v>91.055314426228946</v>
      </c>
      <c r="L121" s="621">
        <v>20</v>
      </c>
    </row>
    <row r="122" spans="6:12">
      <c r="F122" s="619">
        <v>40269</v>
      </c>
      <c r="G122" s="616">
        <v>61.785907414106148</v>
      </c>
      <c r="H122" s="621">
        <v>40.5</v>
      </c>
      <c r="I122" s="605"/>
      <c r="J122" s="619">
        <v>41358</v>
      </c>
      <c r="K122" s="616">
        <v>77.215429817813444</v>
      </c>
      <c r="L122" s="621">
        <v>20</v>
      </c>
    </row>
    <row r="123" spans="6:12">
      <c r="F123" s="619">
        <v>40284</v>
      </c>
      <c r="G123" s="616">
        <v>43.685160695759585</v>
      </c>
      <c r="H123" s="621">
        <v>102.4</v>
      </c>
      <c r="I123" s="605"/>
      <c r="J123" s="619">
        <v>41374</v>
      </c>
      <c r="K123" s="616">
        <v>88.66515926774504</v>
      </c>
      <c r="L123" s="621">
        <v>20</v>
      </c>
    </row>
    <row r="124" spans="6:12">
      <c r="F124" s="619">
        <v>40287</v>
      </c>
      <c r="G124" s="616">
        <v>89.580064969960929</v>
      </c>
      <c r="H124" s="621">
        <v>50.4</v>
      </c>
      <c r="I124" s="605"/>
      <c r="J124" s="619">
        <v>41380</v>
      </c>
      <c r="K124" s="616">
        <v>64.940600935474848</v>
      </c>
      <c r="L124" s="621">
        <v>20</v>
      </c>
    </row>
    <row r="125" spans="6:12">
      <c r="F125" s="619">
        <v>40291</v>
      </c>
      <c r="G125" s="616">
        <v>51.476278012128354</v>
      </c>
      <c r="H125" s="621">
        <v>51</v>
      </c>
      <c r="I125" s="605"/>
      <c r="J125" s="619">
        <v>41426</v>
      </c>
      <c r="K125" s="616">
        <v>59.173894663766987</v>
      </c>
      <c r="L125" s="621">
        <v>20</v>
      </c>
    </row>
    <row r="126" spans="6:12">
      <c r="F126" s="619">
        <v>40297</v>
      </c>
      <c r="G126" s="616">
        <v>116.79871840570902</v>
      </c>
      <c r="H126" s="621">
        <v>143.5</v>
      </c>
      <c r="I126" s="605"/>
      <c r="J126" s="619">
        <v>41428</v>
      </c>
      <c r="K126" s="616">
        <v>66.89243207399079</v>
      </c>
      <c r="L126" s="621">
        <v>48</v>
      </c>
    </row>
    <row r="127" spans="6:12">
      <c r="F127" s="619">
        <v>40302</v>
      </c>
      <c r="G127" s="616">
        <v>81.143762706375625</v>
      </c>
      <c r="H127" s="621">
        <v>32.5</v>
      </c>
      <c r="I127" s="605"/>
      <c r="J127" s="619">
        <v>41428</v>
      </c>
      <c r="K127" s="616">
        <v>67.789040627378981</v>
      </c>
      <c r="L127" s="621">
        <v>40</v>
      </c>
    </row>
    <row r="128" spans="6:12">
      <c r="F128" s="619">
        <v>40302</v>
      </c>
      <c r="G128" s="616">
        <v>84.365440414938803</v>
      </c>
      <c r="H128" s="621">
        <v>20</v>
      </c>
      <c r="I128" s="605"/>
      <c r="J128" s="619">
        <v>41444</v>
      </c>
      <c r="K128" s="616">
        <v>154.78841152389455</v>
      </c>
      <c r="L128" s="621">
        <v>12</v>
      </c>
    </row>
    <row r="129" spans="6:12">
      <c r="F129" s="619">
        <v>40317</v>
      </c>
      <c r="G129" s="616">
        <v>60.839436320990202</v>
      </c>
      <c r="H129" s="621">
        <v>250.8</v>
      </c>
      <c r="I129" s="605"/>
      <c r="J129" s="619">
        <v>41458</v>
      </c>
      <c r="K129" s="616">
        <v>57.532987873256211</v>
      </c>
      <c r="L129" s="621">
        <v>50</v>
      </c>
    </row>
    <row r="130" spans="6:12">
      <c r="F130" s="619">
        <v>40330</v>
      </c>
      <c r="G130" s="616">
        <v>54.018361506032235</v>
      </c>
      <c r="H130" s="621">
        <v>36</v>
      </c>
      <c r="I130" s="605"/>
      <c r="J130" s="619">
        <v>41465</v>
      </c>
      <c r="K130" s="616">
        <v>58.97664834822109</v>
      </c>
      <c r="L130" s="621">
        <v>40</v>
      </c>
    </row>
    <row r="131" spans="6:12">
      <c r="F131" s="619">
        <v>40331</v>
      </c>
      <c r="G131" s="616">
        <v>119.27050266805395</v>
      </c>
      <c r="H131" s="621">
        <v>102</v>
      </c>
      <c r="I131" s="605"/>
      <c r="J131" s="619">
        <v>41465</v>
      </c>
      <c r="K131" s="616">
        <v>63.264611729653517</v>
      </c>
      <c r="L131" s="621">
        <v>20</v>
      </c>
    </row>
    <row r="132" spans="6:12">
      <c r="F132" s="619">
        <v>40332</v>
      </c>
      <c r="G132" s="616">
        <v>50.615674600031234</v>
      </c>
      <c r="H132" s="621">
        <v>100</v>
      </c>
      <c r="I132" s="605"/>
      <c r="J132" s="619">
        <v>41472</v>
      </c>
      <c r="K132" s="616">
        <v>82.851898225458427</v>
      </c>
      <c r="L132" s="621">
        <v>20</v>
      </c>
    </row>
    <row r="133" spans="6:12">
      <c r="F133" s="619">
        <v>40332</v>
      </c>
      <c r="G133" s="616">
        <v>94.286549025983675</v>
      </c>
      <c r="H133" s="621">
        <v>90</v>
      </c>
      <c r="I133" s="605"/>
      <c r="J133" s="619">
        <v>41472</v>
      </c>
      <c r="K133" s="616">
        <v>82.851898225458413</v>
      </c>
      <c r="L133" s="621">
        <v>12</v>
      </c>
    </row>
    <row r="134" spans="6:12">
      <c r="F134" s="619">
        <v>40332</v>
      </c>
      <c r="G134" s="616">
        <v>100.71723244459014</v>
      </c>
      <c r="H134" s="621">
        <v>36.799999999999997</v>
      </c>
      <c r="I134" s="605"/>
      <c r="J134" s="619">
        <v>41523</v>
      </c>
      <c r="K134" s="616">
        <v>67.145887159794512</v>
      </c>
      <c r="L134" s="621">
        <v>15</v>
      </c>
    </row>
    <row r="135" spans="6:12">
      <c r="F135" s="619">
        <v>40333</v>
      </c>
      <c r="G135" s="616">
        <v>68.130142831247824</v>
      </c>
      <c r="H135" s="621">
        <v>30</v>
      </c>
      <c r="I135" s="605"/>
      <c r="J135" s="619">
        <v>41536</v>
      </c>
      <c r="K135" s="616">
        <v>100.93170736697877</v>
      </c>
      <c r="L135" s="621">
        <v>20</v>
      </c>
    </row>
    <row r="136" spans="6:12">
      <c r="F136" s="619">
        <v>40338</v>
      </c>
      <c r="G136" s="616">
        <v>122.52493974062378</v>
      </c>
      <c r="H136" s="621">
        <v>168</v>
      </c>
      <c r="I136" s="605"/>
      <c r="J136" s="619">
        <v>41544</v>
      </c>
      <c r="K136" s="616">
        <v>64.328934955224256</v>
      </c>
      <c r="L136" s="621">
        <v>20</v>
      </c>
    </row>
    <row r="137" spans="6:12">
      <c r="F137" s="619">
        <v>40338</v>
      </c>
      <c r="G137" s="616">
        <v>120.18053811377862</v>
      </c>
      <c r="H137" s="621">
        <v>150</v>
      </c>
      <c r="I137" s="605"/>
      <c r="J137" s="619">
        <v>41556</v>
      </c>
      <c r="K137" s="616">
        <v>66.841260809351695</v>
      </c>
      <c r="L137" s="621">
        <v>20</v>
      </c>
    </row>
    <row r="138" spans="6:12">
      <c r="F138" s="619">
        <v>40338</v>
      </c>
      <c r="G138" s="616">
        <v>120.18053811377862</v>
      </c>
      <c r="H138" s="621">
        <v>150</v>
      </c>
      <c r="I138" s="605"/>
      <c r="J138" s="619">
        <v>41569</v>
      </c>
      <c r="K138" s="616">
        <v>64.56371209009734</v>
      </c>
      <c r="L138" s="621">
        <v>20</v>
      </c>
    </row>
    <row r="139" spans="6:12">
      <c r="F139" s="619">
        <v>40338</v>
      </c>
      <c r="G139" s="616">
        <v>122.52493974062378</v>
      </c>
      <c r="H139" s="621">
        <v>132</v>
      </c>
      <c r="I139" s="605"/>
      <c r="J139" s="619">
        <v>41609</v>
      </c>
      <c r="K139" s="616">
        <v>82.328036473913585</v>
      </c>
      <c r="L139" s="621">
        <v>7.3140000000000001</v>
      </c>
    </row>
    <row r="140" spans="6:12">
      <c r="F140" s="619">
        <v>40350</v>
      </c>
      <c r="G140" s="616">
        <v>92.779375064336662</v>
      </c>
      <c r="H140" s="621">
        <v>81.599999999999994</v>
      </c>
      <c r="I140" s="605"/>
      <c r="J140" s="619">
        <v>41614</v>
      </c>
      <c r="K140" s="616">
        <v>67.599278183371567</v>
      </c>
      <c r="L140" s="621">
        <v>20</v>
      </c>
    </row>
    <row r="141" spans="6:12">
      <c r="F141" s="619">
        <v>40359</v>
      </c>
      <c r="G141" s="616">
        <v>57.299487605525094</v>
      </c>
      <c r="H141" s="621">
        <v>114</v>
      </c>
      <c r="I141" s="605"/>
      <c r="J141" s="619">
        <v>41627</v>
      </c>
      <c r="K141" s="616">
        <v>56.158435626033288</v>
      </c>
      <c r="L141" s="621">
        <v>150</v>
      </c>
    </row>
    <row r="142" spans="6:12">
      <c r="F142" s="619">
        <v>40366</v>
      </c>
      <c r="G142" s="616">
        <v>38.705952937374548</v>
      </c>
      <c r="H142" s="621">
        <v>78.2</v>
      </c>
      <c r="I142" s="605"/>
      <c r="J142" s="619">
        <v>41669</v>
      </c>
      <c r="K142" s="616">
        <v>69.502433729543611</v>
      </c>
      <c r="L142" s="621">
        <v>7</v>
      </c>
    </row>
    <row r="143" spans="6:12">
      <c r="F143" s="619">
        <v>40368</v>
      </c>
      <c r="G143" s="616">
        <v>57.38856250754133</v>
      </c>
      <c r="H143" s="621">
        <v>42.5</v>
      </c>
      <c r="I143" s="605"/>
      <c r="J143" s="619">
        <v>41690</v>
      </c>
      <c r="K143" s="616">
        <v>49.293654473752362</v>
      </c>
      <c r="L143" s="621">
        <v>10.416</v>
      </c>
    </row>
    <row r="144" spans="6:12">
      <c r="F144" s="619">
        <v>40374</v>
      </c>
      <c r="G144" s="616">
        <v>46.111471705826936</v>
      </c>
      <c r="H144" s="621">
        <v>99.2</v>
      </c>
      <c r="I144" s="605"/>
      <c r="J144" s="619">
        <v>41715</v>
      </c>
      <c r="K144" s="616">
        <v>64.068269159803592</v>
      </c>
      <c r="L144" s="621">
        <v>20</v>
      </c>
    </row>
    <row r="145" spans="6:12">
      <c r="F145" s="619">
        <v>40380</v>
      </c>
      <c r="G145" s="616">
        <v>82.406463681578899</v>
      </c>
      <c r="H145" s="621">
        <v>99.2</v>
      </c>
      <c r="I145" s="605"/>
      <c r="J145" s="619">
        <v>41724</v>
      </c>
      <c r="K145" s="616">
        <v>59.84972580874809</v>
      </c>
      <c r="L145" s="621">
        <v>26.66</v>
      </c>
    </row>
    <row r="146" spans="6:12">
      <c r="F146" s="619">
        <v>40381</v>
      </c>
      <c r="G146" s="616">
        <v>116.11602660256214</v>
      </c>
      <c r="H146" s="621">
        <v>102.5</v>
      </c>
      <c r="I146" s="605"/>
      <c r="J146" s="619">
        <v>41730</v>
      </c>
      <c r="K146" s="616">
        <v>65.831037070508998</v>
      </c>
      <c r="L146" s="621">
        <v>10.3</v>
      </c>
    </row>
    <row r="147" spans="6:12">
      <c r="F147" s="619">
        <v>40400</v>
      </c>
      <c r="G147" s="616">
        <v>92.536741983765111</v>
      </c>
      <c r="H147" s="621">
        <v>110.4</v>
      </c>
      <c r="I147" s="605"/>
      <c r="J147" s="619">
        <v>41760</v>
      </c>
      <c r="K147" s="616">
        <v>44.073362846108658</v>
      </c>
      <c r="L147" s="621">
        <v>157.5</v>
      </c>
    </row>
    <row r="148" spans="6:12">
      <c r="F148" s="619">
        <v>40406</v>
      </c>
      <c r="G148" s="616">
        <v>57.410270108349678</v>
      </c>
      <c r="H148" s="621">
        <v>199.8</v>
      </c>
      <c r="I148" s="605"/>
      <c r="J148" s="619">
        <v>41786</v>
      </c>
      <c r="K148" s="616">
        <v>63.215431339893797</v>
      </c>
      <c r="L148" s="621">
        <v>30</v>
      </c>
    </row>
    <row r="149" spans="6:12">
      <c r="F149" s="619">
        <v>40410</v>
      </c>
      <c r="G149" s="616">
        <v>127.77349874768892</v>
      </c>
      <c r="H149" s="621">
        <v>49</v>
      </c>
      <c r="I149" s="605"/>
      <c r="J149" s="619">
        <v>41791</v>
      </c>
      <c r="K149" s="616">
        <v>66.113559997310134</v>
      </c>
      <c r="L149" s="621">
        <v>20</v>
      </c>
    </row>
    <row r="150" spans="6:12">
      <c r="F150" s="619">
        <v>40422</v>
      </c>
      <c r="G150" s="616">
        <v>71.465216504911709</v>
      </c>
      <c r="H150" s="621">
        <v>79.2</v>
      </c>
      <c r="I150" s="605"/>
      <c r="J150" s="619">
        <v>41802</v>
      </c>
      <c r="K150" s="616">
        <v>57.537638011189422</v>
      </c>
      <c r="L150" s="621">
        <v>30</v>
      </c>
    </row>
    <row r="151" spans="6:12">
      <c r="F151" s="619">
        <v>40429</v>
      </c>
      <c r="G151" s="616">
        <v>83.631121049636917</v>
      </c>
      <c r="H151" s="621">
        <v>55.2</v>
      </c>
      <c r="I151" s="605"/>
      <c r="J151" s="619">
        <v>41838</v>
      </c>
      <c r="K151" s="616">
        <v>57.288380153262089</v>
      </c>
      <c r="L151" s="621">
        <v>93.6</v>
      </c>
    </row>
    <row r="152" spans="6:12">
      <c r="F152" s="619">
        <v>40438</v>
      </c>
      <c r="G152" s="616">
        <v>35.953297489585509</v>
      </c>
      <c r="H152" s="621">
        <v>148.80000000000001</v>
      </c>
      <c r="I152" s="605"/>
      <c r="J152" s="619">
        <v>41843</v>
      </c>
      <c r="K152" s="616">
        <v>57.846288735517582</v>
      </c>
      <c r="L152" s="621">
        <v>75</v>
      </c>
    </row>
    <row r="153" spans="6:12">
      <c r="F153" s="619">
        <v>40443</v>
      </c>
      <c r="G153" s="616">
        <v>44.895809867274615</v>
      </c>
      <c r="H153" s="621">
        <v>80</v>
      </c>
      <c r="I153" s="605"/>
      <c r="J153" s="619">
        <v>41844</v>
      </c>
      <c r="K153" s="616">
        <v>57.532987873256197</v>
      </c>
      <c r="L153" s="621">
        <v>56</v>
      </c>
    </row>
    <row r="154" spans="6:12">
      <c r="F154" s="619">
        <v>40462</v>
      </c>
      <c r="G154" s="616">
        <v>113.94941035458316</v>
      </c>
      <c r="H154" s="621">
        <v>49.8</v>
      </c>
      <c r="I154" s="605"/>
      <c r="J154" s="619">
        <v>41844</v>
      </c>
      <c r="K154" s="616">
        <v>58.099728095495436</v>
      </c>
      <c r="L154" s="621">
        <v>56</v>
      </c>
    </row>
    <row r="155" spans="6:12">
      <c r="F155" s="619">
        <v>40469</v>
      </c>
      <c r="G155" s="616">
        <v>113.09324457826661</v>
      </c>
      <c r="H155" s="621">
        <v>31.68</v>
      </c>
      <c r="I155" s="605"/>
      <c r="J155" s="619">
        <v>41870</v>
      </c>
      <c r="K155" s="616">
        <v>60.747467571269425</v>
      </c>
      <c r="L155" s="621">
        <v>105</v>
      </c>
    </row>
    <row r="156" spans="6:12">
      <c r="F156" s="619">
        <v>40487</v>
      </c>
      <c r="G156" s="616">
        <v>40.565686131616694</v>
      </c>
      <c r="H156" s="621">
        <v>161</v>
      </c>
      <c r="I156" s="605"/>
      <c r="J156" s="619">
        <v>41876</v>
      </c>
      <c r="K156" s="616">
        <v>61.322779970333777</v>
      </c>
      <c r="L156" s="621">
        <v>60</v>
      </c>
    </row>
    <row r="157" spans="6:12">
      <c r="F157" s="619">
        <v>40494</v>
      </c>
      <c r="G157" s="616">
        <v>67.000165743498997</v>
      </c>
      <c r="H157" s="621">
        <v>99</v>
      </c>
      <c r="I157" s="605"/>
      <c r="J157" s="619">
        <v>41885</v>
      </c>
      <c r="K157" s="616">
        <v>50.562020325185166</v>
      </c>
      <c r="L157" s="621">
        <v>60</v>
      </c>
    </row>
    <row r="158" spans="6:12">
      <c r="F158" s="619">
        <v>40518</v>
      </c>
      <c r="G158" s="616">
        <v>34.896993028465928</v>
      </c>
      <c r="H158" s="621">
        <v>201</v>
      </c>
      <c r="I158" s="605"/>
      <c r="J158" s="619">
        <v>41886</v>
      </c>
      <c r="K158" s="616">
        <v>46.861516120666991</v>
      </c>
      <c r="L158" s="621">
        <v>52</v>
      </c>
    </row>
    <row r="159" spans="6:12">
      <c r="F159" s="619">
        <v>40521</v>
      </c>
      <c r="G159" s="616">
        <v>29.336662873283966</v>
      </c>
      <c r="H159" s="621">
        <v>167.89999999999998</v>
      </c>
      <c r="I159" s="605"/>
      <c r="J159" s="619">
        <v>41886</v>
      </c>
      <c r="K159" s="616">
        <v>56.205739064360714</v>
      </c>
      <c r="L159" s="621">
        <v>120</v>
      </c>
    </row>
    <row r="160" spans="6:12">
      <c r="F160" s="619">
        <v>40529</v>
      </c>
      <c r="G160" s="616">
        <v>106.13620243392859</v>
      </c>
      <c r="H160" s="621">
        <v>78.2</v>
      </c>
      <c r="I160" s="605"/>
      <c r="J160" s="619">
        <v>41915</v>
      </c>
      <c r="K160" s="616">
        <v>60.003593475618864</v>
      </c>
      <c r="L160" s="621">
        <v>30</v>
      </c>
    </row>
    <row r="161" spans="6:12">
      <c r="F161" s="619">
        <v>40529</v>
      </c>
      <c r="G161" s="616">
        <v>99.686893443446621</v>
      </c>
      <c r="H161" s="621">
        <v>78.2</v>
      </c>
      <c r="I161" s="605"/>
      <c r="J161" s="619">
        <v>41920</v>
      </c>
      <c r="K161" s="616">
        <v>52.869574006459096</v>
      </c>
      <c r="L161" s="621">
        <v>101.3</v>
      </c>
    </row>
    <row r="162" spans="6:12">
      <c r="F162" s="619">
        <v>40529</v>
      </c>
      <c r="G162" s="616">
        <v>57.32659221737881</v>
      </c>
      <c r="H162" s="621">
        <v>50</v>
      </c>
      <c r="I162" s="605"/>
      <c r="J162" s="619">
        <v>41920</v>
      </c>
      <c r="K162" s="616">
        <v>53.636676260682918</v>
      </c>
      <c r="L162" s="621">
        <v>51</v>
      </c>
    </row>
    <row r="163" spans="6:12">
      <c r="F163" s="619">
        <v>40529</v>
      </c>
      <c r="G163" s="616">
        <v>54.101682083902233</v>
      </c>
      <c r="H163" s="621">
        <v>38.46</v>
      </c>
      <c r="I163" s="605"/>
      <c r="J163" s="619">
        <v>41920</v>
      </c>
      <c r="K163" s="616">
        <v>53.579857340120789</v>
      </c>
      <c r="L163" s="621">
        <v>76.5</v>
      </c>
    </row>
    <row r="164" spans="6:12">
      <c r="F164" s="619">
        <v>40534</v>
      </c>
      <c r="G164" s="616">
        <v>45.566907158952453</v>
      </c>
      <c r="H164" s="621">
        <v>27.3</v>
      </c>
      <c r="I164" s="605"/>
      <c r="J164" s="619">
        <v>41920</v>
      </c>
      <c r="K164" s="616">
        <v>57.381618583149574</v>
      </c>
      <c r="L164" s="621">
        <v>30</v>
      </c>
    </row>
    <row r="165" spans="6:12">
      <c r="F165" s="619">
        <v>40535</v>
      </c>
      <c r="G165" s="616">
        <v>56.116783720329224</v>
      </c>
      <c r="H165" s="621">
        <v>48</v>
      </c>
      <c r="I165" s="605"/>
      <c r="J165" s="619">
        <v>41920</v>
      </c>
      <c r="K165" s="616">
        <v>60.060643056471577</v>
      </c>
      <c r="L165" s="621">
        <v>80</v>
      </c>
    </row>
    <row r="166" spans="6:12">
      <c r="F166" s="619">
        <v>40535</v>
      </c>
      <c r="G166" s="616">
        <v>74.704492593067769</v>
      </c>
      <c r="H166" s="621">
        <v>34.200000000000003</v>
      </c>
      <c r="I166" s="605"/>
      <c r="J166" s="619">
        <v>41920</v>
      </c>
      <c r="K166" s="616">
        <v>57.829126647389259</v>
      </c>
      <c r="L166" s="621">
        <v>103</v>
      </c>
    </row>
    <row r="167" spans="6:12">
      <c r="F167" s="619">
        <v>40535</v>
      </c>
      <c r="G167" s="616">
        <v>68.063372000554864</v>
      </c>
      <c r="H167" s="621">
        <v>28.5</v>
      </c>
      <c r="I167" s="605"/>
      <c r="J167" s="619">
        <v>41932</v>
      </c>
      <c r="K167" s="616">
        <v>57.164984915262032</v>
      </c>
      <c r="L167" s="621">
        <v>40</v>
      </c>
    </row>
    <row r="168" spans="6:12">
      <c r="F168" s="619">
        <v>40575</v>
      </c>
      <c r="G168" s="616">
        <v>104.94700825293862</v>
      </c>
      <c r="H168" s="621">
        <v>257.60000000000002</v>
      </c>
      <c r="I168" s="605"/>
      <c r="J168" s="619">
        <v>41933</v>
      </c>
      <c r="K168" s="616">
        <v>62.258645875695386</v>
      </c>
      <c r="L168" s="621">
        <v>11.4</v>
      </c>
    </row>
    <row r="169" spans="6:12">
      <c r="F169" s="619">
        <v>40612</v>
      </c>
      <c r="G169" s="616">
        <v>66.424771000799396</v>
      </c>
      <c r="H169" s="621">
        <v>100</v>
      </c>
      <c r="I169" s="605"/>
      <c r="J169" s="619">
        <v>41933</v>
      </c>
      <c r="K169" s="616">
        <v>64.839487363926253</v>
      </c>
      <c r="L169" s="621">
        <v>20</v>
      </c>
    </row>
    <row r="170" spans="6:12">
      <c r="F170" s="619">
        <v>40639</v>
      </c>
      <c r="G170" s="616">
        <v>101.51667540489723</v>
      </c>
      <c r="H170" s="621">
        <v>155.1</v>
      </c>
      <c r="I170" s="605"/>
      <c r="J170" s="619">
        <v>41934</v>
      </c>
      <c r="K170" s="616">
        <v>56.873316601318386</v>
      </c>
      <c r="L170" s="621">
        <v>20</v>
      </c>
    </row>
    <row r="171" spans="6:12">
      <c r="F171" s="619">
        <v>40653</v>
      </c>
      <c r="G171" s="616">
        <v>34.055190858000728</v>
      </c>
      <c r="H171" s="621">
        <v>100.8</v>
      </c>
      <c r="I171" s="605"/>
      <c r="J171" s="619">
        <v>41934</v>
      </c>
      <c r="K171" s="616">
        <v>56.873316601318386</v>
      </c>
      <c r="L171" s="621">
        <v>20</v>
      </c>
    </row>
    <row r="172" spans="6:12">
      <c r="F172" s="619">
        <v>40668</v>
      </c>
      <c r="G172" s="616">
        <v>64.736450835415084</v>
      </c>
      <c r="H172" s="621">
        <v>165.6</v>
      </c>
      <c r="I172" s="605"/>
      <c r="J172" s="619">
        <v>41934</v>
      </c>
      <c r="K172" s="616">
        <v>56.873316601318379</v>
      </c>
      <c r="L172" s="621">
        <v>15</v>
      </c>
    </row>
    <row r="173" spans="6:12">
      <c r="F173" s="619">
        <v>40669</v>
      </c>
      <c r="G173" s="616">
        <v>31.86889917399208</v>
      </c>
      <c r="H173" s="621">
        <v>131.1</v>
      </c>
      <c r="I173" s="605"/>
      <c r="J173" s="619">
        <v>41934</v>
      </c>
      <c r="K173" s="616">
        <v>56.873316601318386</v>
      </c>
      <c r="L173" s="621">
        <v>20</v>
      </c>
    </row>
    <row r="174" spans="6:12">
      <c r="F174" s="619">
        <v>40676</v>
      </c>
      <c r="G174" s="616">
        <v>70.33016409721202</v>
      </c>
      <c r="H174" s="621">
        <v>214.4</v>
      </c>
      <c r="I174" s="605"/>
      <c r="J174" s="619">
        <v>41934</v>
      </c>
      <c r="K174" s="616">
        <v>49.875442640769954</v>
      </c>
      <c r="L174" s="621">
        <v>20</v>
      </c>
    </row>
    <row r="175" spans="6:12">
      <c r="F175" s="619">
        <v>40679</v>
      </c>
      <c r="G175" s="616">
        <v>30.735594317875503</v>
      </c>
      <c r="H175" s="621">
        <v>150.36000000000001</v>
      </c>
      <c r="I175" s="605"/>
      <c r="J175" s="619">
        <v>41934</v>
      </c>
      <c r="K175" s="616">
        <v>69.859069327093252</v>
      </c>
      <c r="L175" s="621">
        <v>14.7</v>
      </c>
    </row>
    <row r="176" spans="6:12">
      <c r="F176" s="619">
        <v>40679</v>
      </c>
      <c r="G176" s="616">
        <v>21.990771670089622</v>
      </c>
      <c r="H176" s="621">
        <v>108</v>
      </c>
      <c r="I176" s="605"/>
      <c r="J176" s="619">
        <v>41934</v>
      </c>
      <c r="K176" s="616">
        <v>67.750307273027417</v>
      </c>
      <c r="L176" s="621">
        <v>19.5</v>
      </c>
    </row>
    <row r="177" spans="6:12">
      <c r="F177" s="619">
        <v>40683</v>
      </c>
      <c r="G177" s="616">
        <v>53.870150559099585</v>
      </c>
      <c r="H177" s="621">
        <v>115</v>
      </c>
      <c r="I177" s="605"/>
      <c r="J177" s="619">
        <v>41934</v>
      </c>
      <c r="K177" s="616">
        <v>67.76717736945993</v>
      </c>
      <c r="L177" s="621">
        <v>19.5</v>
      </c>
    </row>
    <row r="178" spans="6:12">
      <c r="F178" s="619">
        <v>40701</v>
      </c>
      <c r="G178" s="616">
        <v>37.717280529399289</v>
      </c>
      <c r="H178" s="621">
        <v>202</v>
      </c>
      <c r="I178" s="605"/>
      <c r="J178" s="619">
        <v>41936</v>
      </c>
      <c r="K178" s="616">
        <v>66.609217413338271</v>
      </c>
      <c r="L178" s="621">
        <v>100</v>
      </c>
    </row>
    <row r="179" spans="6:12">
      <c r="F179" s="619">
        <v>40715</v>
      </c>
      <c r="G179" s="616">
        <v>48.168516891188219</v>
      </c>
      <c r="H179" s="621">
        <v>40</v>
      </c>
      <c r="I179" s="605"/>
      <c r="J179" s="619">
        <v>41950</v>
      </c>
      <c r="K179" s="616">
        <v>70.474394406695311</v>
      </c>
      <c r="L179" s="621">
        <v>40</v>
      </c>
    </row>
    <row r="180" spans="6:12">
      <c r="F180" s="619">
        <v>40721</v>
      </c>
      <c r="G180" s="616">
        <v>34.104239399944689</v>
      </c>
      <c r="H180" s="621">
        <v>200</v>
      </c>
      <c r="I180" s="605"/>
      <c r="J180" s="619">
        <v>41950</v>
      </c>
      <c r="K180" s="616">
        <v>70.474394406695296</v>
      </c>
      <c r="L180" s="621">
        <v>50</v>
      </c>
    </row>
    <row r="181" spans="6:12">
      <c r="F181" s="619">
        <v>40722</v>
      </c>
      <c r="G181" s="616">
        <v>62.453435489433673</v>
      </c>
      <c r="H181" s="621">
        <v>104.4</v>
      </c>
      <c r="I181" s="605"/>
      <c r="J181" s="619">
        <v>41956</v>
      </c>
      <c r="K181" s="616">
        <v>61.889803331720408</v>
      </c>
      <c r="L181" s="621">
        <v>30</v>
      </c>
    </row>
    <row r="182" spans="6:12">
      <c r="F182" s="619">
        <v>40723</v>
      </c>
      <c r="G182" s="616">
        <v>79.723073466534032</v>
      </c>
      <c r="H182" s="621">
        <v>20</v>
      </c>
      <c r="I182" s="605"/>
      <c r="J182" s="619">
        <v>41961</v>
      </c>
      <c r="K182" s="616">
        <v>49.301469041668383</v>
      </c>
      <c r="L182" s="621">
        <v>45</v>
      </c>
    </row>
    <row r="183" spans="6:12">
      <c r="F183" s="619">
        <v>40730</v>
      </c>
      <c r="G183" s="616">
        <v>41.35820448678151</v>
      </c>
      <c r="H183" s="621">
        <v>199.92</v>
      </c>
      <c r="I183" s="605"/>
      <c r="J183" s="619">
        <v>41982</v>
      </c>
      <c r="K183" s="616">
        <v>61.937393296612001</v>
      </c>
      <c r="L183" s="621">
        <v>130</v>
      </c>
    </row>
    <row r="184" spans="6:12">
      <c r="F184" s="619">
        <v>40739</v>
      </c>
      <c r="G184" s="616">
        <v>83.79224600054981</v>
      </c>
      <c r="H184" s="621">
        <v>162</v>
      </c>
      <c r="I184" s="605"/>
      <c r="J184" s="619">
        <v>42036</v>
      </c>
      <c r="K184" s="616">
        <v>58.567611786056794</v>
      </c>
      <c r="L184" s="621">
        <v>80</v>
      </c>
    </row>
    <row r="185" spans="6:12">
      <c r="F185" s="619">
        <v>40752</v>
      </c>
      <c r="G185" s="616">
        <v>86.201650870089182</v>
      </c>
      <c r="H185" s="621">
        <v>102.5</v>
      </c>
      <c r="I185" s="605"/>
      <c r="J185" s="619">
        <v>42065</v>
      </c>
      <c r="K185" s="616">
        <v>101.90544891640184</v>
      </c>
      <c r="L185" s="621">
        <v>6</v>
      </c>
    </row>
    <row r="186" spans="6:12">
      <c r="F186" s="619">
        <v>40758</v>
      </c>
      <c r="G186" s="616">
        <v>59.869769470009743</v>
      </c>
      <c r="H186" s="621">
        <v>120</v>
      </c>
      <c r="I186" s="605"/>
      <c r="J186" s="619">
        <v>42065</v>
      </c>
      <c r="K186" s="616">
        <v>42.505516667943624</v>
      </c>
      <c r="L186" s="621">
        <v>25</v>
      </c>
    </row>
    <row r="187" spans="6:12">
      <c r="F187" s="619">
        <v>40763</v>
      </c>
      <c r="G187" s="616">
        <v>47.126655333470708</v>
      </c>
      <c r="H187" s="621">
        <v>42</v>
      </c>
      <c r="I187" s="605"/>
      <c r="J187" s="619">
        <v>42066</v>
      </c>
      <c r="K187" s="616">
        <v>62.570151722248319</v>
      </c>
      <c r="L187" s="621">
        <v>62.25</v>
      </c>
    </row>
    <row r="188" spans="6:12">
      <c r="F188" s="619">
        <v>40770</v>
      </c>
      <c r="G188" s="616">
        <v>34.454593767026054</v>
      </c>
      <c r="H188" s="621">
        <v>200</v>
      </c>
      <c r="I188" s="605"/>
      <c r="J188" s="619">
        <v>42067</v>
      </c>
      <c r="K188" s="616">
        <v>37.600360104455525</v>
      </c>
      <c r="L188" s="621">
        <v>70</v>
      </c>
    </row>
    <row r="189" spans="6:12">
      <c r="F189" s="619">
        <v>40772</v>
      </c>
      <c r="G189" s="616">
        <v>42.93193584764699</v>
      </c>
      <c r="H189" s="621">
        <v>50</v>
      </c>
      <c r="I189" s="605"/>
      <c r="J189" s="619">
        <v>42067</v>
      </c>
      <c r="K189" s="616">
        <v>38.078486447249382</v>
      </c>
      <c r="L189" s="621">
        <v>70</v>
      </c>
    </row>
    <row r="190" spans="6:12">
      <c r="F190" s="619">
        <v>40772</v>
      </c>
      <c r="G190" s="616">
        <v>42.93193584764699</v>
      </c>
      <c r="H190" s="621">
        <v>37.5</v>
      </c>
      <c r="I190" s="605"/>
      <c r="J190" s="619">
        <v>42068</v>
      </c>
      <c r="K190" s="616">
        <v>84.473945455041601</v>
      </c>
      <c r="L190" s="621">
        <v>10.5</v>
      </c>
    </row>
    <row r="191" spans="6:12">
      <c r="F191" s="619">
        <v>40785</v>
      </c>
      <c r="G191" s="616">
        <v>26.886424019086167</v>
      </c>
      <c r="H191" s="621">
        <v>100.8</v>
      </c>
      <c r="I191" s="605"/>
      <c r="J191" s="619">
        <v>42086</v>
      </c>
      <c r="K191" s="616">
        <v>68.5817827755411</v>
      </c>
      <c r="L191" s="621">
        <v>20</v>
      </c>
    </row>
    <row r="192" spans="6:12">
      <c r="F192" s="619">
        <v>40793</v>
      </c>
      <c r="G192" s="616">
        <v>28.56001294211082</v>
      </c>
      <c r="H192" s="621">
        <v>104</v>
      </c>
      <c r="I192" s="605"/>
      <c r="J192" s="619">
        <v>42088</v>
      </c>
      <c r="K192" s="616">
        <v>47.972421298773916</v>
      </c>
      <c r="L192" s="621">
        <v>30</v>
      </c>
    </row>
    <row r="193" spans="6:12">
      <c r="F193" s="619">
        <v>40798</v>
      </c>
      <c r="G193" s="616">
        <v>41.462216087728883</v>
      </c>
      <c r="H193" s="621">
        <v>201.6</v>
      </c>
      <c r="I193" s="605"/>
      <c r="J193" s="619">
        <v>42097</v>
      </c>
      <c r="K193" s="616">
        <v>47.589476717256638</v>
      </c>
      <c r="L193" s="621">
        <v>81</v>
      </c>
    </row>
    <row r="194" spans="6:12">
      <c r="F194" s="619">
        <v>40798</v>
      </c>
      <c r="G194" s="616">
        <v>36.88208756641</v>
      </c>
      <c r="H194" s="621">
        <v>92.34</v>
      </c>
      <c r="I194" s="605"/>
      <c r="J194" s="619">
        <v>42097</v>
      </c>
      <c r="K194" s="616">
        <v>45.560600678452055</v>
      </c>
      <c r="L194" s="621">
        <v>54</v>
      </c>
    </row>
    <row r="195" spans="6:12">
      <c r="F195" s="619">
        <v>40799</v>
      </c>
      <c r="G195" s="616">
        <v>71.720529501670242</v>
      </c>
      <c r="H195" s="621">
        <v>100.65</v>
      </c>
      <c r="I195" s="605"/>
      <c r="J195" s="619">
        <v>42108</v>
      </c>
      <c r="K195" s="616">
        <v>63.620491705116272</v>
      </c>
      <c r="L195" s="621">
        <v>6.8</v>
      </c>
    </row>
    <row r="196" spans="6:12">
      <c r="F196" s="619">
        <v>40817</v>
      </c>
      <c r="G196" s="616">
        <v>37.980822034396837</v>
      </c>
      <c r="H196" s="621">
        <v>48</v>
      </c>
      <c r="I196" s="605"/>
      <c r="J196" s="619">
        <v>42111</v>
      </c>
      <c r="K196" s="616">
        <v>53.522028756176532</v>
      </c>
      <c r="L196" s="621">
        <v>20</v>
      </c>
    </row>
    <row r="197" spans="6:12">
      <c r="F197" s="619">
        <v>40850</v>
      </c>
      <c r="G197" s="616">
        <v>29.809112595620032</v>
      </c>
      <c r="H197" s="621">
        <v>100.8</v>
      </c>
      <c r="I197" s="605"/>
      <c r="J197" s="619">
        <v>42124</v>
      </c>
      <c r="K197" s="616">
        <v>44.900955948506507</v>
      </c>
      <c r="L197" s="621">
        <v>50.6</v>
      </c>
    </row>
    <row r="198" spans="6:12">
      <c r="F198" s="619">
        <v>40850</v>
      </c>
      <c r="G198" s="616">
        <v>28.178213079124657</v>
      </c>
      <c r="H198" s="621">
        <v>98.9</v>
      </c>
      <c r="I198" s="605"/>
      <c r="J198" s="619">
        <v>42124</v>
      </c>
      <c r="K198" s="616">
        <v>59.675860441493803</v>
      </c>
      <c r="L198" s="621">
        <v>52</v>
      </c>
    </row>
    <row r="199" spans="6:12">
      <c r="F199" s="619">
        <v>40855</v>
      </c>
      <c r="G199" s="616">
        <v>30.664516316191968</v>
      </c>
      <c r="H199" s="621">
        <v>59.8</v>
      </c>
      <c r="I199" s="605"/>
      <c r="J199" s="619">
        <v>42124</v>
      </c>
      <c r="K199" s="616">
        <v>20.039225130699396</v>
      </c>
      <c r="L199" s="621">
        <v>80</v>
      </c>
    </row>
    <row r="200" spans="6:12">
      <c r="F200" s="619">
        <v>40863</v>
      </c>
      <c r="G200" s="616">
        <v>80.315810063562523</v>
      </c>
      <c r="H200" s="621">
        <v>49.5</v>
      </c>
      <c r="I200" s="605"/>
      <c r="J200" s="619">
        <v>42151</v>
      </c>
      <c r="K200" s="616">
        <v>67.480819887347621</v>
      </c>
      <c r="L200" s="621">
        <v>4.9000000000000004</v>
      </c>
    </row>
    <row r="201" spans="6:12">
      <c r="F201" s="619">
        <v>40863</v>
      </c>
      <c r="G201" s="616">
        <v>55.14859308631425</v>
      </c>
      <c r="H201" s="621">
        <v>39.9</v>
      </c>
      <c r="I201" s="605"/>
      <c r="J201" s="619">
        <v>42156</v>
      </c>
      <c r="K201" s="616">
        <v>74.497768731219793</v>
      </c>
      <c r="L201" s="621">
        <v>3.6</v>
      </c>
    </row>
    <row r="202" spans="6:12">
      <c r="F202" s="619">
        <v>40875</v>
      </c>
      <c r="G202" s="616">
        <v>79.052980699417432</v>
      </c>
      <c r="H202" s="621">
        <v>20.65</v>
      </c>
      <c r="I202" s="605"/>
      <c r="J202" s="619">
        <v>42160</v>
      </c>
      <c r="K202" s="616">
        <v>42.236972727520801</v>
      </c>
      <c r="L202" s="621">
        <v>100</v>
      </c>
    </row>
    <row r="203" spans="6:12">
      <c r="F203" s="619">
        <v>40886</v>
      </c>
      <c r="G203" s="616">
        <v>38.590776432586644</v>
      </c>
      <c r="H203" s="621">
        <v>75</v>
      </c>
      <c r="I203" s="605"/>
      <c r="J203" s="619">
        <v>42164</v>
      </c>
      <c r="K203" s="616">
        <v>67.857313215116363</v>
      </c>
      <c r="L203" s="621">
        <v>80</v>
      </c>
    </row>
    <row r="204" spans="6:12">
      <c r="F204" s="619">
        <v>40890</v>
      </c>
      <c r="G204" s="616">
        <v>30.655390489387361</v>
      </c>
      <c r="H204" s="621">
        <v>201.25</v>
      </c>
      <c r="I204" s="605"/>
      <c r="J204" s="619">
        <v>42174</v>
      </c>
      <c r="K204" s="616">
        <v>44.210579352241361</v>
      </c>
      <c r="L204" s="621">
        <v>100</v>
      </c>
    </row>
    <row r="205" spans="6:12">
      <c r="F205" s="619">
        <v>40890</v>
      </c>
      <c r="G205" s="616">
        <v>31.484102475881581</v>
      </c>
      <c r="H205" s="621">
        <v>79.599999999999994</v>
      </c>
      <c r="I205" s="605"/>
      <c r="J205" s="619">
        <v>42178</v>
      </c>
      <c r="K205" s="616">
        <v>48.974276758961736</v>
      </c>
      <c r="L205" s="621">
        <v>46</v>
      </c>
    </row>
    <row r="206" spans="6:12">
      <c r="F206" s="619">
        <v>40892</v>
      </c>
      <c r="G206" s="616">
        <v>31.395575716661703</v>
      </c>
      <c r="H206" s="621">
        <v>49.2</v>
      </c>
      <c r="I206" s="605"/>
      <c r="J206" s="619">
        <v>42180</v>
      </c>
      <c r="K206" s="616">
        <v>55.25886895018197</v>
      </c>
      <c r="L206" s="621">
        <v>100.815</v>
      </c>
    </row>
    <row r="207" spans="6:12">
      <c r="F207" s="619">
        <v>40897</v>
      </c>
      <c r="G207" s="616">
        <v>65.307023992828661</v>
      </c>
      <c r="H207" s="621">
        <v>110.4</v>
      </c>
      <c r="I207" s="605"/>
      <c r="J207" s="619">
        <v>42185</v>
      </c>
      <c r="K207" s="616">
        <v>61.367339689343623</v>
      </c>
      <c r="L207" s="621">
        <v>7.06</v>
      </c>
    </row>
    <row r="208" spans="6:12">
      <c r="F208" s="619">
        <v>40897</v>
      </c>
      <c r="G208" s="616">
        <v>31.983850134228899</v>
      </c>
      <c r="H208" s="621">
        <v>78.400000000000006</v>
      </c>
      <c r="I208" s="605"/>
      <c r="J208" s="619">
        <v>42186</v>
      </c>
      <c r="K208" s="616">
        <v>64.273654150575126</v>
      </c>
      <c r="L208" s="621">
        <v>13</v>
      </c>
    </row>
    <row r="209" spans="6:12">
      <c r="F209" s="619">
        <v>40897</v>
      </c>
      <c r="G209" s="616">
        <v>67.642411591027653</v>
      </c>
      <c r="H209" s="621">
        <v>30.4</v>
      </c>
      <c r="I209" s="605"/>
      <c r="J209" s="619">
        <v>42186</v>
      </c>
      <c r="K209" s="616">
        <v>66.015525265929071</v>
      </c>
      <c r="L209" s="621">
        <v>20</v>
      </c>
    </row>
    <row r="210" spans="6:12">
      <c r="F210" s="619">
        <v>40899</v>
      </c>
      <c r="G210" s="616">
        <v>47.867241264350639</v>
      </c>
      <c r="H210" s="621">
        <v>14.4</v>
      </c>
      <c r="I210" s="605"/>
      <c r="J210" s="619">
        <v>42186</v>
      </c>
      <c r="K210" s="616">
        <v>131.15195490949597</v>
      </c>
      <c r="L210" s="621">
        <v>27.6</v>
      </c>
    </row>
    <row r="211" spans="6:12">
      <c r="F211" s="619">
        <v>40927</v>
      </c>
      <c r="G211" s="616">
        <v>34.654698748673859</v>
      </c>
      <c r="H211" s="621">
        <v>310.39999999999998</v>
      </c>
      <c r="I211" s="605"/>
      <c r="J211" s="619">
        <v>42200</v>
      </c>
      <c r="K211" s="616">
        <v>52.51249107623493</v>
      </c>
      <c r="L211" s="621">
        <v>125</v>
      </c>
    </row>
    <row r="212" spans="6:12">
      <c r="F212" s="619">
        <v>40946</v>
      </c>
      <c r="G212" s="616">
        <v>45.206922979195177</v>
      </c>
      <c r="H212" s="621">
        <v>21</v>
      </c>
      <c r="I212" s="605"/>
      <c r="J212" s="619">
        <v>42201</v>
      </c>
      <c r="K212" s="616">
        <v>49.147003647309838</v>
      </c>
      <c r="L212" s="621">
        <v>150</v>
      </c>
    </row>
    <row r="213" spans="6:12">
      <c r="F213" s="619">
        <v>40954</v>
      </c>
      <c r="G213" s="616">
        <v>29.48511184249227</v>
      </c>
      <c r="H213" s="621">
        <v>30.400000000000002</v>
      </c>
      <c r="I213" s="605"/>
      <c r="J213" s="619">
        <v>42201</v>
      </c>
      <c r="K213" s="616">
        <v>49.547324909535298</v>
      </c>
      <c r="L213" s="621">
        <v>180</v>
      </c>
    </row>
    <row r="214" spans="6:12">
      <c r="F214" s="619">
        <v>40956</v>
      </c>
      <c r="G214" s="616">
        <v>94.952055085992058</v>
      </c>
      <c r="H214" s="621">
        <v>50</v>
      </c>
      <c r="I214" s="605"/>
      <c r="J214" s="619">
        <v>42206</v>
      </c>
      <c r="K214" s="616">
        <v>46.123073813870917</v>
      </c>
      <c r="L214" s="621">
        <v>20</v>
      </c>
    </row>
    <row r="215" spans="6:12">
      <c r="F215" s="619">
        <v>40967</v>
      </c>
      <c r="G215" s="616">
        <v>31.440453392612991</v>
      </c>
      <c r="H215" s="621">
        <v>91</v>
      </c>
      <c r="I215" s="605"/>
      <c r="J215" s="619">
        <v>42221</v>
      </c>
      <c r="K215" s="616">
        <v>45.504166346506416</v>
      </c>
      <c r="L215" s="621">
        <v>30</v>
      </c>
    </row>
    <row r="216" spans="6:12">
      <c r="F216" s="619">
        <v>40981</v>
      </c>
      <c r="G216" s="616">
        <v>31.484102475881578</v>
      </c>
      <c r="H216" s="621">
        <v>51.2</v>
      </c>
      <c r="I216" s="605"/>
      <c r="J216" s="619">
        <v>42225</v>
      </c>
      <c r="K216" s="616">
        <v>41.179285588538299</v>
      </c>
      <c r="L216" s="621">
        <v>30</v>
      </c>
    </row>
    <row r="217" spans="6:12">
      <c r="F217" s="619">
        <v>40985</v>
      </c>
      <c r="G217" s="616">
        <v>39.240112732067381</v>
      </c>
      <c r="H217" s="621">
        <v>202</v>
      </c>
      <c r="I217" s="605"/>
      <c r="J217" s="619">
        <v>42228</v>
      </c>
      <c r="K217" s="616">
        <v>50.491546310573234</v>
      </c>
      <c r="L217" s="621">
        <v>10</v>
      </c>
    </row>
    <row r="218" spans="6:12">
      <c r="F218" s="619">
        <v>40997</v>
      </c>
      <c r="G218" s="616">
        <v>32.952201484399168</v>
      </c>
      <c r="H218" s="621">
        <v>48</v>
      </c>
      <c r="I218" s="605"/>
      <c r="J218" s="619">
        <v>42232</v>
      </c>
      <c r="K218" s="616">
        <v>50.491546310573206</v>
      </c>
      <c r="L218" s="621">
        <v>10</v>
      </c>
    </row>
    <row r="219" spans="6:12">
      <c r="F219" s="619">
        <v>41010</v>
      </c>
      <c r="G219" s="616">
        <v>46.907609199947991</v>
      </c>
      <c r="H219" s="621">
        <v>54</v>
      </c>
      <c r="I219" s="605"/>
      <c r="J219" s="619">
        <v>42244</v>
      </c>
      <c r="K219" s="616">
        <v>51.250325162380186</v>
      </c>
      <c r="L219" s="621">
        <v>150</v>
      </c>
    </row>
    <row r="220" spans="6:12">
      <c r="F220" s="619">
        <v>41056</v>
      </c>
      <c r="G220" s="616">
        <v>59.591035998383489</v>
      </c>
      <c r="H220" s="621">
        <v>69</v>
      </c>
      <c r="I220" s="605"/>
      <c r="J220" s="619">
        <v>42250</v>
      </c>
      <c r="K220" s="616">
        <v>74.320250951154165</v>
      </c>
      <c r="L220" s="621">
        <v>10.88</v>
      </c>
    </row>
    <row r="221" spans="6:12">
      <c r="F221" s="619">
        <v>41152</v>
      </c>
      <c r="G221" s="616">
        <v>48.23513756998328</v>
      </c>
      <c r="H221" s="621">
        <v>100.3</v>
      </c>
      <c r="I221" s="605"/>
      <c r="J221" s="619">
        <v>42270</v>
      </c>
      <c r="K221" s="616">
        <v>43.31529270604905</v>
      </c>
      <c r="L221" s="621">
        <v>52</v>
      </c>
    </row>
    <row r="222" spans="6:12">
      <c r="F222" s="619">
        <v>41214</v>
      </c>
      <c r="G222" s="616">
        <v>54.545365029807002</v>
      </c>
      <c r="H222" s="621">
        <v>50</v>
      </c>
      <c r="I222" s="605"/>
      <c r="J222" s="619">
        <v>42270</v>
      </c>
      <c r="K222" s="616">
        <v>47.167597195756287</v>
      </c>
      <c r="L222" s="621">
        <v>52</v>
      </c>
    </row>
    <row r="223" spans="6:12">
      <c r="F223" s="619">
        <v>41257</v>
      </c>
      <c r="G223" s="616">
        <v>56.722632530121935</v>
      </c>
      <c r="H223" s="621">
        <v>15</v>
      </c>
      <c r="I223" s="605"/>
      <c r="J223" s="619">
        <v>42271</v>
      </c>
      <c r="K223" s="616">
        <v>41.329687220628124</v>
      </c>
      <c r="L223" s="621">
        <v>25</v>
      </c>
    </row>
    <row r="224" spans="6:12">
      <c r="F224" s="619">
        <v>41290</v>
      </c>
      <c r="G224" s="616">
        <v>29.856923796576449</v>
      </c>
      <c r="H224" s="621">
        <v>74.8</v>
      </c>
      <c r="I224" s="605"/>
      <c r="J224" s="619">
        <v>42275</v>
      </c>
      <c r="K224" s="616">
        <v>19.635836877483836</v>
      </c>
      <c r="L224" s="621">
        <v>46.2</v>
      </c>
    </row>
    <row r="225" spans="6:12">
      <c r="F225" s="619">
        <v>41312</v>
      </c>
      <c r="G225" s="616">
        <v>29.582581673494342</v>
      </c>
      <c r="H225" s="621">
        <v>200.6</v>
      </c>
      <c r="I225" s="605"/>
      <c r="J225" s="619">
        <v>42275</v>
      </c>
      <c r="K225" s="616">
        <v>19.635836877483836</v>
      </c>
      <c r="L225" s="621">
        <v>71.400000000000006</v>
      </c>
    </row>
    <row r="226" spans="6:12">
      <c r="F226" s="619">
        <v>41380</v>
      </c>
      <c r="G226" s="616">
        <v>48.825832390429085</v>
      </c>
      <c r="H226" s="621">
        <v>74.8</v>
      </c>
      <c r="I226" s="605"/>
      <c r="J226" s="619">
        <v>42278</v>
      </c>
      <c r="K226" s="616">
        <v>36.358458750002342</v>
      </c>
      <c r="L226" s="621">
        <v>118.5</v>
      </c>
    </row>
    <row r="227" spans="6:12">
      <c r="F227" s="619">
        <v>41400</v>
      </c>
      <c r="G227" s="616">
        <v>30.340520256976447</v>
      </c>
      <c r="H227" s="621">
        <v>62.4</v>
      </c>
      <c r="I227" s="605"/>
      <c r="J227" s="619">
        <v>42278</v>
      </c>
      <c r="K227" s="616">
        <v>33.650200695455375</v>
      </c>
      <c r="L227" s="621">
        <v>170</v>
      </c>
    </row>
    <row r="228" spans="6:12">
      <c r="F228" s="619">
        <v>41418</v>
      </c>
      <c r="G228" s="616">
        <v>88.805352412178038</v>
      </c>
      <c r="H228" s="621">
        <v>39</v>
      </c>
      <c r="I228" s="605"/>
      <c r="J228" s="619">
        <v>42278</v>
      </c>
      <c r="K228" s="616">
        <v>58.924520432370905</v>
      </c>
      <c r="L228" s="621">
        <v>146</v>
      </c>
    </row>
    <row r="229" spans="6:12">
      <c r="F229" s="619">
        <v>41426</v>
      </c>
      <c r="G229" s="616">
        <v>22.976124576070212</v>
      </c>
      <c r="H229" s="621">
        <v>200</v>
      </c>
      <c r="I229" s="605"/>
      <c r="J229" s="619">
        <v>42285</v>
      </c>
      <c r="K229" s="616">
        <v>49.352984437048754</v>
      </c>
      <c r="L229" s="621">
        <v>55</v>
      </c>
    </row>
    <row r="230" spans="6:12">
      <c r="F230" s="619">
        <v>41426</v>
      </c>
      <c r="G230" s="616">
        <v>22.483590323901463</v>
      </c>
      <c r="H230" s="621">
        <v>200</v>
      </c>
      <c r="I230" s="605"/>
      <c r="J230" s="619">
        <v>42286</v>
      </c>
      <c r="K230" s="616">
        <v>42.70992596829786</v>
      </c>
      <c r="L230" s="621">
        <v>154.27199999999999</v>
      </c>
    </row>
    <row r="231" spans="6:12">
      <c r="F231" s="619">
        <v>41430</v>
      </c>
      <c r="G231" s="616">
        <v>47.402755930975466</v>
      </c>
      <c r="H231" s="621">
        <v>200</v>
      </c>
      <c r="I231" s="605"/>
      <c r="J231" s="619">
        <v>42286</v>
      </c>
      <c r="K231" s="616">
        <v>38.823467694039735</v>
      </c>
      <c r="L231" s="621">
        <v>103.5</v>
      </c>
    </row>
    <row r="232" spans="6:12">
      <c r="F232" s="619">
        <v>41440</v>
      </c>
      <c r="G232" s="616">
        <v>24.265830306546267</v>
      </c>
      <c r="H232" s="621">
        <v>250</v>
      </c>
      <c r="I232" s="605"/>
      <c r="J232" s="619">
        <v>42292</v>
      </c>
      <c r="K232" s="616">
        <v>43.996304672335192</v>
      </c>
      <c r="L232" s="621">
        <v>125</v>
      </c>
    </row>
    <row r="233" spans="6:12">
      <c r="F233" s="619">
        <v>41440</v>
      </c>
      <c r="G233" s="616">
        <v>21.933922979020391</v>
      </c>
      <c r="H233" s="621">
        <v>199</v>
      </c>
      <c r="I233" s="605"/>
      <c r="J233" s="619">
        <v>42313</v>
      </c>
      <c r="K233" s="616">
        <v>51.868838899514131</v>
      </c>
      <c r="L233" s="621">
        <v>85</v>
      </c>
    </row>
    <row r="234" spans="6:12">
      <c r="F234" s="619">
        <v>41446</v>
      </c>
      <c r="G234" s="616">
        <v>31.274858074986383</v>
      </c>
      <c r="H234" s="621">
        <v>102.4</v>
      </c>
      <c r="I234" s="605"/>
      <c r="J234" s="619">
        <v>42314</v>
      </c>
      <c r="K234" s="616">
        <v>44.899738399473193</v>
      </c>
      <c r="L234" s="621">
        <v>54</v>
      </c>
    </row>
    <row r="235" spans="6:12">
      <c r="F235" s="619">
        <v>41453</v>
      </c>
      <c r="G235" s="616">
        <v>56.346512369539504</v>
      </c>
      <c r="H235" s="621">
        <v>80</v>
      </c>
      <c r="I235" s="605"/>
      <c r="J235" s="619">
        <v>42317</v>
      </c>
      <c r="K235" s="616">
        <v>38.447863615684795</v>
      </c>
      <c r="L235" s="621">
        <v>72</v>
      </c>
    </row>
    <row r="236" spans="6:12">
      <c r="F236" s="619">
        <v>41457</v>
      </c>
      <c r="G236" s="616">
        <v>25.059391395655549</v>
      </c>
      <c r="H236" s="621">
        <v>200</v>
      </c>
      <c r="I236" s="605"/>
      <c r="J236" s="619">
        <v>42318</v>
      </c>
      <c r="K236" s="616">
        <v>44.073362846108651</v>
      </c>
      <c r="L236" s="621">
        <v>30</v>
      </c>
    </row>
    <row r="237" spans="6:12">
      <c r="F237" s="619">
        <v>41457</v>
      </c>
      <c r="G237" s="616">
        <v>52.377219278614625</v>
      </c>
      <c r="H237" s="621">
        <v>50.4</v>
      </c>
      <c r="I237" s="605"/>
      <c r="J237" s="619">
        <v>42328</v>
      </c>
      <c r="K237" s="616">
        <v>44.000880241765287</v>
      </c>
      <c r="L237" s="621">
        <v>86</v>
      </c>
    </row>
    <row r="238" spans="6:12">
      <c r="F238" s="619">
        <v>41462</v>
      </c>
      <c r="G238" s="616">
        <v>56.346512369539504</v>
      </c>
      <c r="H238" s="621">
        <v>80</v>
      </c>
      <c r="I238" s="605"/>
      <c r="J238" s="619">
        <v>42338</v>
      </c>
      <c r="K238" s="616">
        <v>46.326412298594533</v>
      </c>
      <c r="L238" s="621">
        <v>50</v>
      </c>
    </row>
    <row r="239" spans="6:12">
      <c r="F239" s="619">
        <v>41463</v>
      </c>
      <c r="G239" s="616">
        <v>21.440651623909716</v>
      </c>
      <c r="H239" s="621">
        <v>100</v>
      </c>
      <c r="I239" s="605"/>
      <c r="J239" s="619">
        <v>42355</v>
      </c>
      <c r="K239" s="616">
        <v>41.616315253005276</v>
      </c>
      <c r="L239" s="621">
        <v>90</v>
      </c>
    </row>
    <row r="240" spans="6:12">
      <c r="F240" s="619">
        <v>41465</v>
      </c>
      <c r="G240" s="616">
        <v>23.635157464124131</v>
      </c>
      <c r="H240" s="621">
        <v>249.9</v>
      </c>
      <c r="I240" s="605"/>
      <c r="J240" s="619">
        <v>42356</v>
      </c>
      <c r="K240" s="616">
        <v>52.924011922843313</v>
      </c>
      <c r="L240" s="621">
        <v>20</v>
      </c>
    </row>
    <row r="241" spans="6:12">
      <c r="F241" s="619">
        <v>41472</v>
      </c>
      <c r="G241" s="616">
        <v>24.572823237529832</v>
      </c>
      <c r="H241" s="621">
        <v>150</v>
      </c>
      <c r="I241" s="605"/>
      <c r="J241" s="619">
        <v>42356</v>
      </c>
      <c r="K241" s="616">
        <v>52.908337307708216</v>
      </c>
      <c r="L241" s="621">
        <v>20</v>
      </c>
    </row>
    <row r="242" spans="6:12">
      <c r="F242" s="619">
        <v>41479</v>
      </c>
      <c r="G242" s="616">
        <v>27.169947090242644</v>
      </c>
      <c r="H242" s="621">
        <v>205.7</v>
      </c>
      <c r="I242" s="605"/>
      <c r="J242" s="619">
        <v>42356</v>
      </c>
      <c r="K242" s="616">
        <v>52.993916144085951</v>
      </c>
      <c r="L242" s="621">
        <v>20</v>
      </c>
    </row>
    <row r="243" spans="6:12">
      <c r="F243" s="619">
        <v>41498</v>
      </c>
      <c r="G243" s="616">
        <v>50.853558437683759</v>
      </c>
      <c r="H243" s="621">
        <v>20</v>
      </c>
      <c r="I243" s="605"/>
      <c r="J243" s="619">
        <v>42356</v>
      </c>
      <c r="K243" s="616">
        <v>51.186383857176835</v>
      </c>
      <c r="L243" s="621">
        <v>20</v>
      </c>
    </row>
    <row r="244" spans="6:12">
      <c r="F244" s="619">
        <v>41506</v>
      </c>
      <c r="G244" s="616">
        <v>56.45129121710891</v>
      </c>
      <c r="H244" s="621">
        <v>184.8</v>
      </c>
      <c r="I244" s="605"/>
      <c r="J244" s="619">
        <v>42375</v>
      </c>
      <c r="K244" s="616">
        <v>29.007106290254555</v>
      </c>
      <c r="L244" s="621">
        <v>26</v>
      </c>
    </row>
    <row r="245" spans="6:12">
      <c r="F245" s="619">
        <v>41506</v>
      </c>
      <c r="G245" s="616">
        <v>57.742833551174918</v>
      </c>
      <c r="H245" s="621">
        <v>147.6</v>
      </c>
      <c r="I245" s="605"/>
      <c r="J245" s="619">
        <v>42472</v>
      </c>
      <c r="K245" s="616">
        <v>48.622447509613174</v>
      </c>
      <c r="L245" s="621">
        <v>8.16</v>
      </c>
    </row>
    <row r="246" spans="6:12">
      <c r="F246" s="619">
        <v>41528</v>
      </c>
      <c r="G246" s="616">
        <v>31.646750404377773</v>
      </c>
      <c r="H246" s="621">
        <v>60</v>
      </c>
      <c r="I246" s="605"/>
      <c r="J246" s="619">
        <v>42472</v>
      </c>
      <c r="K246" s="616">
        <v>45.817306307135496</v>
      </c>
      <c r="L246" s="621">
        <v>20.399999999999999</v>
      </c>
    </row>
    <row r="247" spans="6:12">
      <c r="F247" s="619">
        <v>41556</v>
      </c>
      <c r="G247" s="616">
        <v>21.460672452829751</v>
      </c>
      <c r="H247" s="621">
        <v>198.9</v>
      </c>
      <c r="I247" s="605"/>
      <c r="J247" s="619">
        <v>42509</v>
      </c>
      <c r="K247" s="616">
        <v>34.613636155274605</v>
      </c>
      <c r="L247" s="621">
        <v>100</v>
      </c>
    </row>
    <row r="248" spans="6:12">
      <c r="F248" s="619">
        <v>41557</v>
      </c>
      <c r="G248" s="616">
        <v>20.10820649867177</v>
      </c>
      <c r="H248" s="621">
        <v>200</v>
      </c>
      <c r="I248" s="605"/>
      <c r="J248" s="619">
        <v>42586</v>
      </c>
      <c r="K248" s="616">
        <v>41.410389844235752</v>
      </c>
      <c r="L248" s="621">
        <v>20</v>
      </c>
    </row>
    <row r="249" spans="6:12">
      <c r="F249" s="619">
        <v>41557</v>
      </c>
      <c r="G249" s="616">
        <v>21.458630127399633</v>
      </c>
      <c r="H249" s="621">
        <v>200</v>
      </c>
      <c r="I249" s="605"/>
      <c r="J249" s="619">
        <v>42608</v>
      </c>
      <c r="K249" s="616">
        <v>51.890923121516721</v>
      </c>
      <c r="L249" s="621">
        <v>60</v>
      </c>
    </row>
    <row r="250" spans="6:12">
      <c r="F250" s="619">
        <v>41557</v>
      </c>
      <c r="G250" s="616">
        <v>20.108206498671777</v>
      </c>
      <c r="H250" s="621">
        <v>199.8</v>
      </c>
      <c r="I250" s="605"/>
      <c r="J250" s="619">
        <v>42611</v>
      </c>
      <c r="K250" s="616">
        <v>43.122574681558561</v>
      </c>
      <c r="L250" s="621">
        <v>20</v>
      </c>
    </row>
    <row r="251" spans="6:12">
      <c r="F251" s="619">
        <v>41564</v>
      </c>
      <c r="G251" s="616">
        <v>22.298352608705354</v>
      </c>
      <c r="H251" s="621">
        <v>400</v>
      </c>
      <c r="I251" s="605"/>
      <c r="J251" s="619">
        <v>42628</v>
      </c>
      <c r="K251" s="616">
        <v>41.974889313323182</v>
      </c>
      <c r="L251" s="621">
        <v>100</v>
      </c>
    </row>
    <row r="252" spans="6:12">
      <c r="F252" s="619">
        <v>41572</v>
      </c>
      <c r="G252" s="616">
        <v>56.875061301304484</v>
      </c>
      <c r="H252" s="621">
        <v>19.8</v>
      </c>
      <c r="I252" s="605"/>
      <c r="J252" s="619">
        <v>42633</v>
      </c>
      <c r="K252" s="616">
        <v>42.230974433758092</v>
      </c>
      <c r="L252" s="621">
        <v>100</v>
      </c>
    </row>
    <row r="253" spans="6:12">
      <c r="F253" s="619">
        <v>41579</v>
      </c>
      <c r="G253" s="616">
        <v>31.073496488616687</v>
      </c>
      <c r="H253" s="621">
        <v>249.2</v>
      </c>
      <c r="I253" s="605"/>
      <c r="J253" s="619">
        <v>42635</v>
      </c>
      <c r="K253" s="616">
        <v>149.39121602712225</v>
      </c>
      <c r="L253" s="621">
        <v>24.9</v>
      </c>
    </row>
    <row r="254" spans="6:12">
      <c r="F254" s="619">
        <v>41584</v>
      </c>
      <c r="G254" s="616">
        <v>24.644878906888074</v>
      </c>
      <c r="H254" s="621">
        <v>172</v>
      </c>
      <c r="I254" s="605"/>
      <c r="J254" s="619">
        <v>42692</v>
      </c>
      <c r="K254" s="616">
        <v>34.377918243669868</v>
      </c>
      <c r="L254" s="621">
        <v>150</v>
      </c>
    </row>
    <row r="255" spans="6:12">
      <c r="F255" s="619">
        <v>41584</v>
      </c>
      <c r="G255" s="616">
        <v>24.644878906888074</v>
      </c>
      <c r="H255" s="621">
        <v>106</v>
      </c>
      <c r="I255" s="605"/>
      <c r="J255" s="619">
        <v>42692</v>
      </c>
      <c r="K255" s="616">
        <v>34.262340846931075</v>
      </c>
      <c r="L255" s="621">
        <v>80</v>
      </c>
    </row>
    <row r="256" spans="6:12">
      <c r="F256" s="619">
        <v>41596</v>
      </c>
      <c r="G256" s="616">
        <v>24.651599161673531</v>
      </c>
      <c r="H256" s="621">
        <v>201.6</v>
      </c>
      <c r="I256" s="605"/>
      <c r="J256" s="619">
        <v>42717</v>
      </c>
      <c r="K256" s="616">
        <v>41.115283755007134</v>
      </c>
      <c r="L256" s="621">
        <v>7.8</v>
      </c>
    </row>
    <row r="257" spans="6:12">
      <c r="F257" s="619">
        <v>41596</v>
      </c>
      <c r="G257" s="616">
        <v>90.440605341104586</v>
      </c>
      <c r="H257" s="621">
        <v>34.200000000000003</v>
      </c>
      <c r="I257" s="605"/>
      <c r="J257" s="619">
        <v>42719</v>
      </c>
      <c r="K257" s="616">
        <v>31.721528868396696</v>
      </c>
      <c r="L257" s="621">
        <v>200</v>
      </c>
    </row>
    <row r="258" spans="6:12">
      <c r="F258" s="619">
        <v>41619</v>
      </c>
      <c r="G258" s="616">
        <v>50.475301043183052</v>
      </c>
      <c r="H258" s="621">
        <v>51</v>
      </c>
      <c r="I258" s="605"/>
      <c r="J258" s="619">
        <v>42738</v>
      </c>
      <c r="K258" s="616">
        <v>51.93509526948268</v>
      </c>
      <c r="L258" s="621">
        <v>7.2</v>
      </c>
    </row>
    <row r="259" spans="6:12">
      <c r="F259" s="619">
        <v>41628</v>
      </c>
      <c r="G259" s="616">
        <v>20.78718014020555</v>
      </c>
      <c r="H259" s="621">
        <v>98</v>
      </c>
      <c r="I259" s="605"/>
      <c r="J259" s="619">
        <v>42747</v>
      </c>
      <c r="K259" s="616">
        <v>98.584162792772133</v>
      </c>
      <c r="L259" s="621">
        <v>14.7</v>
      </c>
    </row>
    <row r="260" spans="6:12">
      <c r="F260" s="619">
        <v>41635</v>
      </c>
      <c r="G260" s="616">
        <v>29.721528908651173</v>
      </c>
      <c r="H260" s="621">
        <v>149.6</v>
      </c>
      <c r="I260" s="605"/>
      <c r="J260" s="619">
        <v>42747</v>
      </c>
      <c r="K260" s="616">
        <v>90.209651199347334</v>
      </c>
      <c r="L260" s="621">
        <v>45.9</v>
      </c>
    </row>
    <row r="261" spans="6:12">
      <c r="F261" s="619">
        <v>41660</v>
      </c>
      <c r="G261" s="616">
        <v>20.948266504492199</v>
      </c>
      <c r="H261" s="621">
        <v>100.3</v>
      </c>
      <c r="I261" s="605"/>
      <c r="J261" s="619">
        <v>42747</v>
      </c>
      <c r="K261" s="616">
        <v>36.806740035978478</v>
      </c>
      <c r="L261" s="621">
        <v>100</v>
      </c>
    </row>
    <row r="262" spans="6:12">
      <c r="F262" s="619">
        <v>41662</v>
      </c>
      <c r="G262" s="616">
        <v>32.830363697294402</v>
      </c>
      <c r="H262" s="621">
        <v>78.2</v>
      </c>
      <c r="I262" s="605"/>
      <c r="J262" s="619">
        <v>42752</v>
      </c>
      <c r="K262" s="616">
        <v>39.335675964872415</v>
      </c>
      <c r="L262" s="621">
        <v>60</v>
      </c>
    </row>
    <row r="263" spans="6:12">
      <c r="F263" s="619">
        <v>41663</v>
      </c>
      <c r="G263" s="616">
        <v>22.455317071876951</v>
      </c>
      <c r="H263" s="621">
        <v>99</v>
      </c>
      <c r="I263" s="605"/>
      <c r="J263" s="619">
        <v>42766</v>
      </c>
      <c r="K263" s="616">
        <v>36.709438470571335</v>
      </c>
      <c r="L263" s="621">
        <v>20</v>
      </c>
    </row>
    <row r="264" spans="6:12">
      <c r="F264" s="619">
        <v>41697</v>
      </c>
      <c r="G264" s="616">
        <v>27.071988263338721</v>
      </c>
      <c r="H264" s="621">
        <v>299.7</v>
      </c>
      <c r="I264" s="605"/>
      <c r="J264" s="619">
        <v>42817</v>
      </c>
      <c r="K264" s="616">
        <v>32.630800806601009</v>
      </c>
      <c r="L264" s="621">
        <v>17</v>
      </c>
    </row>
    <row r="265" spans="6:12">
      <c r="F265" s="619">
        <v>41801</v>
      </c>
      <c r="G265" s="616">
        <v>23.383802633358894</v>
      </c>
      <c r="H265" s="621">
        <v>150</v>
      </c>
      <c r="I265" s="605"/>
      <c r="J265" s="619">
        <v>42825</v>
      </c>
      <c r="K265" s="616">
        <v>94.980270806747214</v>
      </c>
      <c r="L265" s="621">
        <v>49</v>
      </c>
    </row>
    <row r="266" spans="6:12">
      <c r="F266" s="619">
        <v>41821</v>
      </c>
      <c r="G266" s="616">
        <v>38.344804001914603</v>
      </c>
      <c r="H266" s="621">
        <v>175</v>
      </c>
      <c r="I266" s="605"/>
      <c r="J266" s="619">
        <v>42826</v>
      </c>
      <c r="K266" s="616">
        <v>52.46751883227703</v>
      </c>
      <c r="L266" s="621">
        <v>56</v>
      </c>
    </row>
    <row r="267" spans="6:12">
      <c r="F267" s="619">
        <v>41852</v>
      </c>
      <c r="G267" s="616">
        <v>35.876910492058613</v>
      </c>
      <c r="H267" s="621">
        <v>115.99999999999999</v>
      </c>
      <c r="I267" s="605"/>
      <c r="J267" s="619">
        <v>42877</v>
      </c>
      <c r="K267" s="616">
        <v>21.486127300346524</v>
      </c>
      <c r="L267" s="621">
        <v>130</v>
      </c>
    </row>
    <row r="268" spans="6:12">
      <c r="F268" s="619">
        <v>41852</v>
      </c>
      <c r="G268" s="616">
        <v>23.477713487308126</v>
      </c>
      <c r="H268" s="621">
        <v>100</v>
      </c>
      <c r="I268" s="605"/>
      <c r="J268" s="619">
        <v>42880</v>
      </c>
      <c r="K268" s="616">
        <v>72.731037051712477</v>
      </c>
      <c r="L268" s="621">
        <v>78.400000000000006</v>
      </c>
    </row>
    <row r="269" spans="6:12">
      <c r="F269" s="619">
        <v>41865</v>
      </c>
      <c r="G269" s="616">
        <v>65.021909550904184</v>
      </c>
      <c r="H269" s="621">
        <v>30</v>
      </c>
      <c r="I269" s="605"/>
      <c r="J269" s="619">
        <v>42880</v>
      </c>
      <c r="K269" s="616">
        <v>67.673722748764902</v>
      </c>
      <c r="L269" s="621">
        <v>49.36</v>
      </c>
    </row>
    <row r="270" spans="6:12">
      <c r="F270" s="619">
        <v>41893</v>
      </c>
      <c r="G270" s="616">
        <v>67.249562513045419</v>
      </c>
      <c r="H270" s="621">
        <v>42.95</v>
      </c>
      <c r="I270" s="605"/>
      <c r="J270" s="619">
        <v>42881</v>
      </c>
      <c r="K270" s="616">
        <v>37.61994911240707</v>
      </c>
      <c r="L270" s="621">
        <v>52.5</v>
      </c>
    </row>
    <row r="271" spans="6:12">
      <c r="F271" s="619">
        <v>41906</v>
      </c>
      <c r="G271" s="616">
        <v>41.527986259831543</v>
      </c>
      <c r="H271" s="621">
        <v>140</v>
      </c>
      <c r="I271" s="605"/>
      <c r="J271" s="619">
        <v>42887</v>
      </c>
      <c r="K271" s="616">
        <v>28.027150930444201</v>
      </c>
      <c r="L271" s="621">
        <v>40</v>
      </c>
    </row>
    <row r="272" spans="6:12">
      <c r="F272" s="619">
        <v>41942</v>
      </c>
      <c r="G272" s="616">
        <v>25.825484836038935</v>
      </c>
      <c r="H272" s="621">
        <v>100</v>
      </c>
      <c r="I272" s="605"/>
      <c r="J272" s="619">
        <v>42887</v>
      </c>
      <c r="K272" s="616">
        <v>27.364423788099774</v>
      </c>
      <c r="L272" s="621">
        <v>86</v>
      </c>
    </row>
    <row r="273" spans="6:12">
      <c r="F273" s="619">
        <v>41974</v>
      </c>
      <c r="G273" s="616">
        <v>20.982171688163589</v>
      </c>
      <c r="H273" s="621">
        <v>200</v>
      </c>
      <c r="I273" s="605"/>
      <c r="J273" s="619">
        <v>42887</v>
      </c>
      <c r="K273" s="616">
        <v>27.364423788099774</v>
      </c>
      <c r="L273" s="621">
        <v>74</v>
      </c>
    </row>
    <row r="274" spans="6:12">
      <c r="F274" s="619">
        <v>41974</v>
      </c>
      <c r="G274" s="616">
        <v>24.602591127230419</v>
      </c>
      <c r="H274" s="621">
        <v>150</v>
      </c>
      <c r="I274" s="605"/>
      <c r="J274" s="619">
        <v>42893</v>
      </c>
      <c r="K274" s="616">
        <v>29.783408289856403</v>
      </c>
      <c r="L274" s="621">
        <v>50</v>
      </c>
    </row>
    <row r="275" spans="6:12">
      <c r="F275" s="619">
        <v>41974</v>
      </c>
      <c r="G275" s="616">
        <v>24.052940228204392</v>
      </c>
      <c r="H275" s="621">
        <v>150</v>
      </c>
      <c r="I275" s="605"/>
      <c r="J275" s="619">
        <v>42905</v>
      </c>
      <c r="K275" s="616">
        <v>28.09107309395689</v>
      </c>
      <c r="L275" s="621">
        <v>100</v>
      </c>
    </row>
    <row r="276" spans="6:12">
      <c r="F276" s="619">
        <v>41990</v>
      </c>
      <c r="G276" s="616">
        <v>22.377613228313233</v>
      </c>
      <c r="H276" s="621">
        <v>100</v>
      </c>
      <c r="I276" s="605"/>
      <c r="J276" s="619">
        <v>42906</v>
      </c>
      <c r="K276" s="616">
        <v>89.394088504753057</v>
      </c>
      <c r="L276" s="621">
        <v>19.59</v>
      </c>
    </row>
    <row r="277" spans="6:12">
      <c r="F277" s="619">
        <v>41990</v>
      </c>
      <c r="G277" s="616">
        <v>21.998607840200858</v>
      </c>
      <c r="H277" s="621">
        <v>73.5</v>
      </c>
      <c r="I277" s="605"/>
      <c r="J277" s="619">
        <v>42906</v>
      </c>
      <c r="K277" s="616">
        <v>81.902776550278489</v>
      </c>
      <c r="L277" s="621">
        <v>19.579999999999998</v>
      </c>
    </row>
    <row r="278" spans="6:12">
      <c r="F278" s="619">
        <v>42004</v>
      </c>
      <c r="G278" s="616">
        <v>22.538604947815806</v>
      </c>
      <c r="H278" s="621">
        <v>50</v>
      </c>
      <c r="I278" s="605"/>
      <c r="J278" s="619">
        <v>42906</v>
      </c>
      <c r="K278" s="616">
        <v>81.362758243353582</v>
      </c>
      <c r="L278" s="621">
        <v>19.579999999999998</v>
      </c>
    </row>
    <row r="279" spans="6:12">
      <c r="F279" s="619">
        <v>42087</v>
      </c>
      <c r="G279" s="616">
        <v>32.825473369758015</v>
      </c>
      <c r="H279" s="621">
        <v>78</v>
      </c>
      <c r="I279" s="605"/>
      <c r="J279" s="619">
        <v>42906</v>
      </c>
      <c r="K279" s="616">
        <v>82.731630352736104</v>
      </c>
      <c r="L279" s="621">
        <v>19.600000000000001</v>
      </c>
    </row>
    <row r="280" spans="6:12">
      <c r="F280" s="619">
        <v>42101</v>
      </c>
      <c r="G280" s="616">
        <v>26.878929845948623</v>
      </c>
      <c r="H280" s="621">
        <v>300</v>
      </c>
      <c r="I280" s="605"/>
      <c r="J280" s="619">
        <v>42912</v>
      </c>
      <c r="K280" s="616">
        <v>48.620671548962846</v>
      </c>
      <c r="L280" s="621">
        <v>5</v>
      </c>
    </row>
    <row r="281" spans="6:12">
      <c r="F281" s="619">
        <v>42118</v>
      </c>
      <c r="G281" s="616">
        <v>20.513556377925564</v>
      </c>
      <c r="H281" s="621">
        <v>208.27</v>
      </c>
      <c r="I281" s="605"/>
      <c r="J281" s="619">
        <v>42944</v>
      </c>
      <c r="K281" s="616">
        <v>82.931245912713933</v>
      </c>
      <c r="L281" s="621">
        <v>8.4</v>
      </c>
    </row>
    <row r="282" spans="6:12">
      <c r="F282" s="619">
        <v>42125</v>
      </c>
      <c r="G282" s="616">
        <v>42.007423962697324</v>
      </c>
      <c r="H282" s="621">
        <v>149</v>
      </c>
      <c r="I282" s="605"/>
      <c r="J282" s="619">
        <v>42944</v>
      </c>
      <c r="K282" s="616">
        <v>82.475629296527899</v>
      </c>
      <c r="L282" s="621">
        <v>8.4</v>
      </c>
    </row>
    <row r="283" spans="6:12">
      <c r="F283" s="619">
        <v>42125</v>
      </c>
      <c r="G283" s="616">
        <v>23.294260137326631</v>
      </c>
      <c r="H283" s="621">
        <v>20</v>
      </c>
      <c r="I283" s="605"/>
      <c r="J283" s="619">
        <v>42955</v>
      </c>
      <c r="K283" s="616">
        <v>48.274171774799626</v>
      </c>
      <c r="L283" s="621">
        <v>252.32</v>
      </c>
    </row>
    <row r="284" spans="6:12">
      <c r="F284" s="619">
        <v>42128</v>
      </c>
      <c r="G284" s="616">
        <v>31.493839705665611</v>
      </c>
      <c r="H284" s="621">
        <v>20</v>
      </c>
      <c r="I284" s="605"/>
      <c r="J284" s="619">
        <v>42972</v>
      </c>
      <c r="K284" s="616">
        <v>27.744109812953617</v>
      </c>
      <c r="L284" s="621">
        <v>100</v>
      </c>
    </row>
    <row r="285" spans="6:12">
      <c r="F285" s="619">
        <v>42146</v>
      </c>
      <c r="G285" s="616">
        <v>28.923144367758791</v>
      </c>
      <c r="H285" s="621">
        <v>200.91</v>
      </c>
      <c r="I285" s="605"/>
      <c r="J285" s="619">
        <v>43001</v>
      </c>
      <c r="K285" s="616">
        <v>29.77540657600499</v>
      </c>
      <c r="L285" s="621">
        <v>200</v>
      </c>
    </row>
    <row r="286" spans="6:12">
      <c r="F286" s="619">
        <v>42164</v>
      </c>
      <c r="G286" s="616">
        <v>28.554899014380045</v>
      </c>
      <c r="H286" s="621">
        <v>36</v>
      </c>
      <c r="I286" s="605"/>
      <c r="J286" s="619">
        <v>43004</v>
      </c>
      <c r="K286" s="616">
        <v>28.631435989791978</v>
      </c>
      <c r="L286" s="621">
        <v>62.5</v>
      </c>
    </row>
    <row r="287" spans="6:12">
      <c r="F287" s="619">
        <v>42193</v>
      </c>
      <c r="G287" s="616">
        <v>43.346586997343195</v>
      </c>
      <c r="H287" s="621">
        <v>208</v>
      </c>
      <c r="I287" s="605"/>
      <c r="J287" s="619">
        <v>43004</v>
      </c>
      <c r="K287" s="616">
        <v>28.112689925687032</v>
      </c>
      <c r="L287" s="621">
        <v>50</v>
      </c>
    </row>
    <row r="288" spans="6:12">
      <c r="F288" s="619">
        <v>42209</v>
      </c>
      <c r="G288" s="616">
        <v>82.714403353555483</v>
      </c>
      <c r="H288" s="621">
        <v>80</v>
      </c>
      <c r="I288" s="605"/>
      <c r="J288" s="619">
        <v>43014</v>
      </c>
      <c r="K288" s="616">
        <v>27.605696311870158</v>
      </c>
      <c r="L288" s="621">
        <v>25</v>
      </c>
    </row>
    <row r="289" spans="6:14">
      <c r="F289" s="619">
        <v>42223</v>
      </c>
      <c r="G289" s="616">
        <v>45.36614190658549</v>
      </c>
      <c r="H289" s="621">
        <v>324</v>
      </c>
      <c r="I289" s="605"/>
      <c r="J289" s="619">
        <v>43014</v>
      </c>
      <c r="K289" s="616">
        <v>27.605696311870158</v>
      </c>
      <c r="L289" s="621">
        <v>25</v>
      </c>
    </row>
    <row r="290" spans="6:14">
      <c r="F290" s="619">
        <v>42262</v>
      </c>
      <c r="G290" s="616">
        <v>39.861032250704724</v>
      </c>
      <c r="H290" s="621">
        <v>100.05</v>
      </c>
      <c r="I290" s="605"/>
      <c r="J290" s="619">
        <v>43038</v>
      </c>
      <c r="K290" s="616">
        <v>30.115007167893602</v>
      </c>
      <c r="L290" s="621">
        <v>50</v>
      </c>
    </row>
    <row r="291" spans="6:14">
      <c r="F291" s="619">
        <v>42262</v>
      </c>
      <c r="G291" s="616">
        <v>31.4938397056656</v>
      </c>
      <c r="H291" s="621">
        <v>25</v>
      </c>
      <c r="I291" s="605"/>
      <c r="J291" s="619">
        <v>43052</v>
      </c>
      <c r="K291" s="616">
        <v>26.356096208443319</v>
      </c>
      <c r="L291" s="621">
        <v>150</v>
      </c>
    </row>
    <row r="292" spans="6:14">
      <c r="F292" s="619">
        <v>42264</v>
      </c>
      <c r="G292" s="616">
        <v>32.794011981676697</v>
      </c>
      <c r="H292" s="621">
        <v>98</v>
      </c>
      <c r="I292" s="605"/>
      <c r="J292" s="619">
        <v>43052</v>
      </c>
      <c r="K292" s="616">
        <v>24.99544652873</v>
      </c>
      <c r="L292" s="621">
        <v>200</v>
      </c>
    </row>
    <row r="293" spans="6:14">
      <c r="F293" s="619">
        <v>42278</v>
      </c>
      <c r="G293" s="616">
        <v>48.098829731254341</v>
      </c>
      <c r="H293" s="621">
        <v>200</v>
      </c>
      <c r="I293" s="605"/>
      <c r="J293" s="619">
        <v>43077</v>
      </c>
      <c r="K293" s="616">
        <v>19.402776171925069</v>
      </c>
      <c r="L293" s="621">
        <v>45</v>
      </c>
    </row>
    <row r="294" spans="6:14">
      <c r="F294" s="619">
        <v>42286</v>
      </c>
      <c r="G294" s="616">
        <v>77.241113345462296</v>
      </c>
      <c r="H294" s="621">
        <v>30</v>
      </c>
      <c r="I294" s="605"/>
      <c r="J294" s="619">
        <v>43083</v>
      </c>
      <c r="K294" s="616">
        <v>20.034992957548919</v>
      </c>
      <c r="L294" s="621">
        <v>150</v>
      </c>
    </row>
    <row r="295" spans="6:14">
      <c r="F295" s="619">
        <v>42293</v>
      </c>
      <c r="G295" s="616">
        <v>29.685246266972754</v>
      </c>
      <c r="H295" s="621">
        <v>198</v>
      </c>
      <c r="I295" s="605"/>
      <c r="J295" s="619">
        <v>43084</v>
      </c>
      <c r="K295" s="616">
        <v>34.825302763501654</v>
      </c>
      <c r="L295" s="621">
        <v>50</v>
      </c>
    </row>
    <row r="296" spans="6:14">
      <c r="F296" s="619">
        <v>42304</v>
      </c>
      <c r="G296" s="616">
        <v>20.644111860957661</v>
      </c>
      <c r="H296" s="621">
        <v>149.03</v>
      </c>
      <c r="I296" s="605"/>
      <c r="J296" s="619">
        <v>43105</v>
      </c>
      <c r="K296" s="616">
        <v>23.657046969037864</v>
      </c>
      <c r="L296" s="621">
        <v>50</v>
      </c>
    </row>
    <row r="297" spans="6:14">
      <c r="F297" s="619">
        <v>42317</v>
      </c>
      <c r="G297" s="616">
        <v>20.367226736722998</v>
      </c>
      <c r="H297" s="621">
        <v>64.8</v>
      </c>
      <c r="I297" s="605"/>
      <c r="J297" s="619">
        <v>43109</v>
      </c>
      <c r="K297" s="616">
        <v>27.883128127433324</v>
      </c>
      <c r="L297" s="621">
        <v>30</v>
      </c>
    </row>
    <row r="298" spans="6:14">
      <c r="F298" s="619">
        <v>42327</v>
      </c>
      <c r="G298" s="616">
        <v>43.102161475683772</v>
      </c>
      <c r="H298" s="621">
        <v>100.8</v>
      </c>
      <c r="J298" s="619">
        <v>43126</v>
      </c>
      <c r="K298" s="616">
        <v>24.265904508323462</v>
      </c>
      <c r="L298" s="621">
        <v>100</v>
      </c>
      <c r="M298" s="110"/>
      <c r="N298" s="602"/>
    </row>
    <row r="299" spans="6:14">
      <c r="F299" s="619">
        <v>42328</v>
      </c>
      <c r="G299" s="616">
        <v>19.094818376091894</v>
      </c>
      <c r="H299" s="621">
        <v>199.8</v>
      </c>
      <c r="J299" s="619">
        <v>43129</v>
      </c>
      <c r="K299" s="616">
        <v>23.726985201973193</v>
      </c>
      <c r="L299" s="621">
        <v>57.5</v>
      </c>
    </row>
    <row r="300" spans="6:14">
      <c r="F300" s="619">
        <v>42342</v>
      </c>
      <c r="G300" s="616">
        <v>20.64158218553651</v>
      </c>
      <c r="H300" s="621">
        <v>99.1</v>
      </c>
      <c r="J300" s="619">
        <v>43129</v>
      </c>
      <c r="K300" s="616">
        <v>26.224093717129382</v>
      </c>
      <c r="L300" s="621">
        <v>120</v>
      </c>
    </row>
    <row r="301" spans="6:14">
      <c r="F301" s="619">
        <v>42354</v>
      </c>
      <c r="G301" s="616">
        <v>31.32866087746396</v>
      </c>
      <c r="H301" s="621">
        <v>149.5</v>
      </c>
      <c r="J301" s="619">
        <v>43132</v>
      </c>
      <c r="K301" s="616">
        <v>36.720489771128442</v>
      </c>
      <c r="L301" s="621">
        <v>10</v>
      </c>
    </row>
    <row r="302" spans="6:14">
      <c r="F302" s="619">
        <v>42356</v>
      </c>
      <c r="G302" s="616">
        <v>27.966204580340005</v>
      </c>
      <c r="H302" s="621">
        <v>29.9</v>
      </c>
      <c r="J302" s="619">
        <v>43152</v>
      </c>
      <c r="K302" s="616">
        <v>45.658566229768297</v>
      </c>
      <c r="L302" s="621">
        <v>106.688</v>
      </c>
    </row>
    <row r="303" spans="6:14">
      <c r="F303" s="619">
        <v>42361</v>
      </c>
      <c r="G303" s="616">
        <v>18.960297879277348</v>
      </c>
      <c r="H303" s="621">
        <v>206.55</v>
      </c>
      <c r="J303" s="619">
        <v>43206</v>
      </c>
      <c r="K303" s="616">
        <v>158.50168077348471</v>
      </c>
      <c r="L303" s="621">
        <v>6.3</v>
      </c>
    </row>
    <row r="304" spans="6:14">
      <c r="F304" s="619">
        <v>42377</v>
      </c>
      <c r="G304" s="616">
        <v>24.01571880592261</v>
      </c>
      <c r="H304" s="621">
        <v>200</v>
      </c>
      <c r="J304" s="619">
        <v>43227</v>
      </c>
      <c r="K304" s="616">
        <v>30.278881526719669</v>
      </c>
      <c r="L304" s="621">
        <v>100</v>
      </c>
    </row>
    <row r="305" spans="6:14">
      <c r="F305" s="619">
        <v>42388</v>
      </c>
      <c r="G305" s="616">
        <v>18.822998715525568</v>
      </c>
      <c r="H305" s="621">
        <v>200</v>
      </c>
      <c r="J305" s="619">
        <v>43236</v>
      </c>
      <c r="K305" s="616">
        <v>29.678590740789925</v>
      </c>
      <c r="L305" s="621">
        <v>74.5</v>
      </c>
    </row>
    <row r="306" spans="6:14">
      <c r="F306" s="619">
        <v>42401</v>
      </c>
      <c r="G306" s="616">
        <v>34.038081697211958</v>
      </c>
      <c r="H306" s="621">
        <v>75</v>
      </c>
      <c r="J306" s="619">
        <v>43236</v>
      </c>
      <c r="K306" s="616">
        <v>29.678590740789925</v>
      </c>
      <c r="L306" s="621">
        <v>74.5</v>
      </c>
    </row>
    <row r="307" spans="6:14">
      <c r="F307" s="619">
        <v>42401</v>
      </c>
      <c r="G307" s="616">
        <v>35.474250267565942</v>
      </c>
      <c r="H307" s="621">
        <v>25</v>
      </c>
      <c r="J307" s="619">
        <v>43250</v>
      </c>
      <c r="K307" s="616">
        <v>18.748880453113397</v>
      </c>
      <c r="L307" s="621">
        <v>300</v>
      </c>
    </row>
    <row r="308" spans="6:14">
      <c r="F308" s="619">
        <v>42402</v>
      </c>
      <c r="G308" s="616">
        <v>31.493839705665618</v>
      </c>
      <c r="H308" s="621">
        <v>7</v>
      </c>
      <c r="J308" s="619">
        <v>43250</v>
      </c>
      <c r="K308" s="616">
        <v>21.49566994362544</v>
      </c>
      <c r="L308" s="621">
        <v>250</v>
      </c>
    </row>
    <row r="309" spans="6:14">
      <c r="F309" s="619">
        <v>42432</v>
      </c>
      <c r="G309" s="616">
        <v>20.992218198815895</v>
      </c>
      <c r="H309" s="621">
        <v>99.25</v>
      </c>
      <c r="J309" s="619">
        <v>43250</v>
      </c>
      <c r="K309" s="616">
        <v>24.126732829292372</v>
      </c>
      <c r="L309" s="621">
        <v>50</v>
      </c>
    </row>
    <row r="310" spans="6:14">
      <c r="F310" s="619">
        <v>42433</v>
      </c>
      <c r="G310" s="616">
        <v>22.976953247592547</v>
      </c>
      <c r="H310" s="621">
        <v>149.72999999999999</v>
      </c>
      <c r="J310" s="619">
        <v>43250</v>
      </c>
      <c r="K310" s="616">
        <v>20.910998821864688</v>
      </c>
      <c r="L310" s="621">
        <v>101</v>
      </c>
    </row>
    <row r="311" spans="6:14">
      <c r="F311" s="619">
        <v>42502</v>
      </c>
      <c r="G311" s="616">
        <v>42.85859578769152</v>
      </c>
      <c r="H311" s="621">
        <v>7.2</v>
      </c>
      <c r="J311" s="619">
        <v>43250</v>
      </c>
      <c r="K311" s="616">
        <v>20.918889764816331</v>
      </c>
      <c r="L311" s="621">
        <v>200</v>
      </c>
    </row>
    <row r="312" spans="6:14">
      <c r="F312" s="619">
        <v>42521</v>
      </c>
      <c r="G312" s="616">
        <v>19.322315845852231</v>
      </c>
      <c r="H312" s="621">
        <v>140</v>
      </c>
      <c r="J312" s="619">
        <v>43250</v>
      </c>
      <c r="K312" s="616">
        <v>23.641265083134559</v>
      </c>
      <c r="L312" s="621">
        <v>100</v>
      </c>
    </row>
    <row r="313" spans="6:14">
      <c r="F313" s="619">
        <v>42521</v>
      </c>
      <c r="G313" s="616">
        <v>37.856675386090913</v>
      </c>
      <c r="H313" s="621">
        <v>119.7</v>
      </c>
      <c r="J313" s="619">
        <v>43251</v>
      </c>
      <c r="K313" s="616">
        <v>30.43805096834998</v>
      </c>
      <c r="L313" s="621">
        <v>80</v>
      </c>
    </row>
    <row r="314" spans="6:14">
      <c r="F314" s="619">
        <v>42569</v>
      </c>
      <c r="G314" s="616">
        <v>52.501415558864601</v>
      </c>
      <c r="H314" s="621">
        <v>46</v>
      </c>
      <c r="J314" s="619">
        <v>43252</v>
      </c>
      <c r="K314" s="616">
        <v>59.402739067407083</v>
      </c>
      <c r="L314" s="621">
        <v>5.6814814814814811</v>
      </c>
    </row>
    <row r="315" spans="6:14">
      <c r="F315" s="619">
        <v>42577</v>
      </c>
      <c r="G315" s="616">
        <v>25.455443575186464</v>
      </c>
      <c r="H315" s="621">
        <v>199.2</v>
      </c>
      <c r="J315" s="619">
        <v>43257</v>
      </c>
      <c r="K315" s="616">
        <v>24.543347612625613</v>
      </c>
      <c r="L315" s="621">
        <v>60</v>
      </c>
    </row>
    <row r="316" spans="6:14">
      <c r="F316" s="619">
        <v>42593</v>
      </c>
      <c r="G316" s="616">
        <v>34.767966615136991</v>
      </c>
      <c r="H316" s="621">
        <v>75.400000000000006</v>
      </c>
      <c r="J316" s="619">
        <v>43259</v>
      </c>
      <c r="K316" s="616">
        <v>21.420726174688216</v>
      </c>
      <c r="L316" s="621">
        <v>30</v>
      </c>
    </row>
    <row r="317" spans="6:14">
      <c r="F317" s="619">
        <v>42671</v>
      </c>
      <c r="G317" s="616">
        <v>17.24685641792372</v>
      </c>
      <c r="H317" s="621">
        <v>216.44</v>
      </c>
      <c r="J317" s="619">
        <v>43264</v>
      </c>
      <c r="K317" s="616">
        <v>19.493496079873218</v>
      </c>
      <c r="L317" s="621">
        <v>58</v>
      </c>
    </row>
    <row r="318" spans="6:14">
      <c r="F318" s="619">
        <v>42671</v>
      </c>
      <c r="G318" s="616">
        <v>16.936528362498276</v>
      </c>
      <c r="H318" s="621">
        <v>199.52</v>
      </c>
      <c r="J318" s="619">
        <v>43264</v>
      </c>
      <c r="K318" s="616">
        <v>23.037034290665908</v>
      </c>
      <c r="L318" s="621">
        <v>122</v>
      </c>
      <c r="N318" s="598" t="s">
        <v>704</v>
      </c>
    </row>
    <row r="319" spans="6:14">
      <c r="F319" s="619">
        <v>42675</v>
      </c>
      <c r="G319" s="616">
        <v>41.876711247363275</v>
      </c>
      <c r="H319" s="621">
        <v>49.5</v>
      </c>
      <c r="J319" s="619">
        <v>43278</v>
      </c>
      <c r="K319" s="616">
        <v>40.287014037028797</v>
      </c>
      <c r="L319" s="621">
        <v>42</v>
      </c>
    </row>
    <row r="320" spans="6:14">
      <c r="F320" s="619">
        <v>42685</v>
      </c>
      <c r="G320" s="616">
        <v>45.142242779673332</v>
      </c>
      <c r="H320" s="621">
        <v>298.2</v>
      </c>
      <c r="J320" s="619">
        <v>43281</v>
      </c>
      <c r="K320" s="616">
        <v>25.075870775011946</v>
      </c>
      <c r="L320" s="621">
        <v>68</v>
      </c>
    </row>
    <row r="321" spans="6:12">
      <c r="F321" s="619">
        <v>42705</v>
      </c>
      <c r="G321" s="616">
        <v>31.840485299706348</v>
      </c>
      <c r="H321" s="621">
        <v>79.75</v>
      </c>
      <c r="J321" s="619">
        <v>43281</v>
      </c>
      <c r="K321" s="616">
        <v>22.508726938614782</v>
      </c>
      <c r="L321" s="621">
        <v>20</v>
      </c>
    </row>
    <row r="322" spans="6:12">
      <c r="F322" s="619">
        <v>42709</v>
      </c>
      <c r="G322" s="616">
        <v>41.183898017263822</v>
      </c>
      <c r="H322" s="621">
        <v>43.2</v>
      </c>
      <c r="J322" s="619">
        <v>43291</v>
      </c>
      <c r="K322" s="616">
        <v>27.689936170868425</v>
      </c>
      <c r="L322" s="621">
        <v>35</v>
      </c>
    </row>
    <row r="323" spans="6:12">
      <c r="F323" s="619">
        <v>42709</v>
      </c>
      <c r="G323" s="616">
        <v>18.334240680208289</v>
      </c>
      <c r="H323" s="621">
        <v>40.590000000000003</v>
      </c>
      <c r="J323" s="619">
        <v>43322</v>
      </c>
      <c r="K323" s="616">
        <v>42.531628259022774</v>
      </c>
      <c r="L323" s="621">
        <v>40</v>
      </c>
    </row>
    <row r="324" spans="6:12">
      <c r="F324" s="619">
        <v>42710</v>
      </c>
      <c r="G324" s="616">
        <v>21.046290849355699</v>
      </c>
      <c r="H324" s="621">
        <v>27</v>
      </c>
      <c r="J324" s="619">
        <v>43322</v>
      </c>
      <c r="K324" s="616">
        <v>42.531628259022774</v>
      </c>
      <c r="L324" s="621">
        <v>10</v>
      </c>
    </row>
    <row r="325" spans="6:12">
      <c r="F325" s="619">
        <v>42719</v>
      </c>
      <c r="G325" s="616">
        <v>20.001165940370274</v>
      </c>
      <c r="H325" s="621">
        <v>200</v>
      </c>
      <c r="J325" s="619">
        <v>43334</v>
      </c>
      <c r="K325" s="616">
        <v>25.011065069237663</v>
      </c>
      <c r="L325" s="621">
        <v>50</v>
      </c>
    </row>
    <row r="326" spans="6:12">
      <c r="F326" s="619">
        <v>42736</v>
      </c>
      <c r="G326" s="616">
        <v>40.882171604740009</v>
      </c>
      <c r="H326" s="621">
        <v>66</v>
      </c>
      <c r="J326" s="619">
        <v>43334</v>
      </c>
      <c r="K326" s="616">
        <v>25.011065069237663</v>
      </c>
      <c r="L326" s="621">
        <v>50</v>
      </c>
    </row>
    <row r="327" spans="6:12">
      <c r="F327" s="619">
        <v>42754</v>
      </c>
      <c r="G327" s="616">
        <v>33.863131945195782</v>
      </c>
      <c r="H327" s="621">
        <v>100</v>
      </c>
      <c r="J327" s="619">
        <v>43335</v>
      </c>
      <c r="K327" s="616">
        <v>27.949428786757505</v>
      </c>
      <c r="L327" s="621">
        <v>86</v>
      </c>
    </row>
    <row r="328" spans="6:12">
      <c r="F328" s="619">
        <v>42762</v>
      </c>
      <c r="G328" s="616">
        <v>16.122835333888744</v>
      </c>
      <c r="H328" s="621">
        <v>100.05</v>
      </c>
      <c r="J328" s="619">
        <v>43343</v>
      </c>
      <c r="K328" s="616">
        <v>22.571234093876807</v>
      </c>
      <c r="L328" s="621">
        <v>102.5</v>
      </c>
    </row>
    <row r="329" spans="6:12">
      <c r="F329" s="619">
        <v>42775</v>
      </c>
      <c r="G329" s="616">
        <v>38.88422043715142</v>
      </c>
      <c r="H329" s="621">
        <v>128.69999999999999</v>
      </c>
      <c r="J329" s="619">
        <v>43352</v>
      </c>
      <c r="K329" s="616">
        <v>27.22145782275668</v>
      </c>
      <c r="L329" s="621">
        <v>100</v>
      </c>
    </row>
    <row r="330" spans="6:12">
      <c r="F330" s="619">
        <v>42783</v>
      </c>
      <c r="G330" s="616">
        <v>36.266899724302384</v>
      </c>
      <c r="H330" s="621">
        <v>200.8</v>
      </c>
      <c r="J330" s="619">
        <v>43363</v>
      </c>
      <c r="K330" s="616">
        <v>21.374235039132213</v>
      </c>
      <c r="L330" s="621">
        <v>100</v>
      </c>
    </row>
    <row r="331" spans="6:12">
      <c r="F331" s="619">
        <v>42801</v>
      </c>
      <c r="G331" s="616">
        <v>18.348264279405115</v>
      </c>
      <c r="H331" s="621">
        <v>231.05</v>
      </c>
      <c r="J331" s="619">
        <v>43374</v>
      </c>
      <c r="K331" s="616">
        <v>42.514732610369293</v>
      </c>
      <c r="L331" s="621">
        <v>10.5</v>
      </c>
    </row>
    <row r="332" spans="6:12">
      <c r="F332" s="619">
        <v>42801</v>
      </c>
      <c r="G332" s="616">
        <v>13.782990970553747</v>
      </c>
      <c r="H332" s="621">
        <v>216.2</v>
      </c>
      <c r="J332" s="619">
        <v>43374</v>
      </c>
      <c r="K332" s="616">
        <v>21.341622933041236</v>
      </c>
      <c r="L332" s="621">
        <v>20</v>
      </c>
    </row>
    <row r="333" spans="6:12">
      <c r="F333" s="619">
        <v>42807</v>
      </c>
      <c r="G333" s="616">
        <v>16.141468576414034</v>
      </c>
      <c r="H333" s="621">
        <v>106.7</v>
      </c>
      <c r="J333" s="619">
        <v>43391</v>
      </c>
      <c r="K333" s="616">
        <v>30.488032761487485</v>
      </c>
      <c r="L333" s="621">
        <v>144</v>
      </c>
    </row>
    <row r="334" spans="6:12">
      <c r="F334" s="619">
        <v>42808</v>
      </c>
      <c r="G334" s="616">
        <v>13.503124770065492</v>
      </c>
      <c r="H334" s="621">
        <v>15</v>
      </c>
      <c r="J334" s="619">
        <v>43391</v>
      </c>
      <c r="K334" s="616">
        <v>36.323284620881779</v>
      </c>
      <c r="L334" s="621">
        <v>13</v>
      </c>
    </row>
    <row r="335" spans="6:12">
      <c r="F335" s="619">
        <v>42860</v>
      </c>
      <c r="G335" s="616">
        <v>13.503124770065492</v>
      </c>
      <c r="H335" s="621">
        <v>2.38</v>
      </c>
      <c r="J335" s="619">
        <v>43398</v>
      </c>
      <c r="K335" s="616">
        <v>24.169759290292543</v>
      </c>
      <c r="L335" s="621">
        <v>128</v>
      </c>
    </row>
    <row r="336" spans="6:12">
      <c r="F336" s="619">
        <v>42872</v>
      </c>
      <c r="G336" s="616">
        <v>19.286368104461179</v>
      </c>
      <c r="H336" s="621">
        <v>100</v>
      </c>
      <c r="J336" s="619">
        <v>43405</v>
      </c>
      <c r="K336" s="616">
        <v>37.232580407531934</v>
      </c>
      <c r="L336" s="621">
        <v>70</v>
      </c>
    </row>
    <row r="337" spans="6:12">
      <c r="F337" s="619">
        <v>42892</v>
      </c>
      <c r="G337" s="616">
        <v>14.820496019757096</v>
      </c>
      <c r="H337" s="621">
        <v>15.59</v>
      </c>
      <c r="J337" s="619">
        <v>43445</v>
      </c>
      <c r="K337" s="616">
        <v>25.645564592852917</v>
      </c>
      <c r="L337" s="621">
        <v>250</v>
      </c>
    </row>
    <row r="338" spans="6:12">
      <c r="F338" s="619">
        <v>42895</v>
      </c>
      <c r="G338" s="616">
        <v>11.357527883738248</v>
      </c>
      <c r="H338" s="621">
        <v>160</v>
      </c>
      <c r="J338" s="619">
        <v>43497</v>
      </c>
      <c r="K338" s="616">
        <v>42.911546350196197</v>
      </c>
      <c r="L338" s="621">
        <v>4.5999999999999996</v>
      </c>
    </row>
    <row r="339" spans="6:12">
      <c r="F339" s="619">
        <v>42906</v>
      </c>
      <c r="G339" s="616">
        <v>23.457351363383005</v>
      </c>
      <c r="H339" s="621">
        <v>75</v>
      </c>
      <c r="J339" s="619">
        <v>43507</v>
      </c>
      <c r="K339" s="616">
        <v>30.419264249808762</v>
      </c>
      <c r="L339" s="621">
        <v>50</v>
      </c>
    </row>
    <row r="340" spans="6:12">
      <c r="F340" s="619">
        <v>42923</v>
      </c>
      <c r="G340" s="616">
        <v>23.252146718504324</v>
      </c>
      <c r="H340" s="621">
        <v>132</v>
      </c>
      <c r="J340" s="619">
        <v>43510</v>
      </c>
      <c r="K340" s="616">
        <v>24.849609845026929</v>
      </c>
      <c r="L340" s="621">
        <v>22</v>
      </c>
    </row>
    <row r="341" spans="6:12">
      <c r="F341" s="619">
        <v>42935</v>
      </c>
      <c r="G341" s="616">
        <v>13.719521000354998</v>
      </c>
      <c r="H341" s="621">
        <v>16.100000000000001</v>
      </c>
      <c r="J341" s="619">
        <v>43545</v>
      </c>
      <c r="K341" s="616">
        <v>26.770224871558177</v>
      </c>
      <c r="L341" s="621">
        <v>160</v>
      </c>
    </row>
    <row r="342" spans="6:12">
      <c r="F342" s="619">
        <v>42937</v>
      </c>
      <c r="G342" s="616">
        <v>28.177286182166586</v>
      </c>
      <c r="H342" s="621">
        <v>100</v>
      </c>
      <c r="J342" s="619">
        <v>43546</v>
      </c>
      <c r="K342" s="616">
        <v>19.517352683422782</v>
      </c>
      <c r="L342" s="621">
        <v>120</v>
      </c>
    </row>
    <row r="343" spans="6:12">
      <c r="F343" s="619">
        <v>42948</v>
      </c>
      <c r="G343" s="616">
        <v>22.318805349761163</v>
      </c>
      <c r="H343" s="621">
        <v>200</v>
      </c>
      <c r="J343" s="619">
        <v>43615</v>
      </c>
      <c r="K343" s="616">
        <v>18.92871291163209</v>
      </c>
      <c r="L343" s="621">
        <v>50</v>
      </c>
    </row>
    <row r="344" spans="6:12">
      <c r="F344" s="619">
        <v>42958</v>
      </c>
      <c r="G344" s="616">
        <v>34.804455913294454</v>
      </c>
      <c r="H344" s="621">
        <v>102.5</v>
      </c>
      <c r="J344" s="619">
        <v>43643</v>
      </c>
      <c r="K344" s="616">
        <v>16.137710686885679</v>
      </c>
      <c r="L344" s="621">
        <v>50</v>
      </c>
    </row>
    <row r="345" spans="6:12">
      <c r="F345" s="619">
        <v>42958</v>
      </c>
      <c r="G345" s="616">
        <v>39.39172446164909</v>
      </c>
      <c r="H345" s="621">
        <v>48.8</v>
      </c>
      <c r="J345" s="619">
        <v>43643</v>
      </c>
      <c r="K345" s="616">
        <v>14.914358994936403</v>
      </c>
      <c r="L345" s="621">
        <v>300</v>
      </c>
    </row>
    <row r="346" spans="6:12">
      <c r="F346" s="619">
        <v>42979</v>
      </c>
      <c r="G346" s="616">
        <v>18.024605132614351</v>
      </c>
      <c r="H346" s="621">
        <v>242</v>
      </c>
      <c r="J346" s="619">
        <v>43647</v>
      </c>
      <c r="K346" s="616">
        <v>15.057485736801725</v>
      </c>
      <c r="L346" s="621">
        <v>400</v>
      </c>
    </row>
    <row r="347" spans="6:12">
      <c r="F347" s="619">
        <v>43004</v>
      </c>
      <c r="G347" s="616">
        <v>23.682627309843696</v>
      </c>
      <c r="H347" s="621">
        <v>30</v>
      </c>
      <c r="J347" s="619">
        <v>43647</v>
      </c>
      <c r="K347" s="616">
        <v>23.003120346486927</v>
      </c>
      <c r="L347" s="621">
        <v>80</v>
      </c>
    </row>
    <row r="348" spans="6:12">
      <c r="F348" s="619">
        <v>43009</v>
      </c>
      <c r="G348" s="616">
        <v>22.813845394841429</v>
      </c>
      <c r="H348" s="621">
        <v>98</v>
      </c>
      <c r="J348" s="619">
        <v>43655</v>
      </c>
      <c r="K348" s="616">
        <v>25.06714851707094</v>
      </c>
      <c r="L348" s="621">
        <v>62.5</v>
      </c>
    </row>
    <row r="349" spans="6:12">
      <c r="F349" s="619">
        <v>43010</v>
      </c>
      <c r="G349" s="616">
        <v>18.790257258609298</v>
      </c>
      <c r="H349" s="621">
        <v>29.875</v>
      </c>
      <c r="J349" s="619">
        <v>43671</v>
      </c>
      <c r="K349" s="616">
        <v>23.971088284849198</v>
      </c>
      <c r="L349" s="621">
        <v>17.5</v>
      </c>
    </row>
    <row r="350" spans="6:12">
      <c r="F350" s="619">
        <v>43020</v>
      </c>
      <c r="G350" s="616">
        <v>11.759407012177929</v>
      </c>
      <c r="H350" s="621">
        <v>243.8</v>
      </c>
      <c r="J350" s="619">
        <v>43685</v>
      </c>
      <c r="K350" s="616">
        <v>21.756988984896221</v>
      </c>
      <c r="L350" s="621">
        <v>66</v>
      </c>
    </row>
    <row r="351" spans="6:12">
      <c r="F351" s="619">
        <v>43024</v>
      </c>
      <c r="G351" s="616">
        <v>22.137923597360672</v>
      </c>
      <c r="H351" s="621">
        <v>103.5</v>
      </c>
      <c r="J351" s="619">
        <v>43696</v>
      </c>
      <c r="K351" s="616">
        <v>37.243894260079372</v>
      </c>
      <c r="L351" s="621">
        <v>100</v>
      </c>
    </row>
    <row r="352" spans="6:12">
      <c r="F352" s="619">
        <v>43054</v>
      </c>
      <c r="G352" s="616">
        <v>19.978338660041022</v>
      </c>
      <c r="H352" s="621">
        <v>211.66</v>
      </c>
      <c r="J352" s="619">
        <v>43727</v>
      </c>
      <c r="K352" s="616">
        <v>38.479244335784124</v>
      </c>
      <c r="L352" s="621">
        <v>9.3076923076923066</v>
      </c>
    </row>
    <row r="353" spans="6:12">
      <c r="F353" s="619">
        <v>43056</v>
      </c>
      <c r="G353" s="616">
        <v>12.939772379245415</v>
      </c>
      <c r="H353" s="621">
        <v>200</v>
      </c>
      <c r="J353" s="619">
        <v>43730</v>
      </c>
      <c r="K353" s="616">
        <v>32.047864741722613</v>
      </c>
      <c r="L353" s="621">
        <v>88</v>
      </c>
    </row>
    <row r="354" spans="6:12">
      <c r="F354" s="619">
        <v>43056</v>
      </c>
      <c r="G354" s="616">
        <v>9.5586555186078872</v>
      </c>
      <c r="H354" s="621">
        <v>100</v>
      </c>
      <c r="J354" s="619">
        <v>43730</v>
      </c>
      <c r="K354" s="616">
        <v>31.329977989015507</v>
      </c>
      <c r="L354" s="621">
        <v>90</v>
      </c>
    </row>
    <row r="355" spans="6:12">
      <c r="F355" s="619">
        <v>43056</v>
      </c>
      <c r="G355" s="616">
        <v>11.799317864464465</v>
      </c>
      <c r="H355" s="621">
        <v>83</v>
      </c>
      <c r="J355" s="619">
        <v>43730</v>
      </c>
      <c r="K355" s="616">
        <v>31.329977989015504</v>
      </c>
      <c r="L355" s="621">
        <v>70</v>
      </c>
    </row>
    <row r="356" spans="6:12">
      <c r="F356" s="619">
        <v>43089</v>
      </c>
      <c r="G356" s="616">
        <v>23.360306628725652</v>
      </c>
      <c r="H356" s="621">
        <v>166</v>
      </c>
      <c r="J356" s="619">
        <v>43739</v>
      </c>
      <c r="K356" s="616">
        <v>20.540349673701318</v>
      </c>
      <c r="L356" s="621">
        <v>150</v>
      </c>
    </row>
    <row r="357" spans="6:12">
      <c r="F357" s="619">
        <v>43090</v>
      </c>
      <c r="G357" s="616">
        <v>23.793633978946122</v>
      </c>
      <c r="H357" s="621">
        <v>50</v>
      </c>
      <c r="J357" s="619">
        <v>43755</v>
      </c>
      <c r="K357" s="616">
        <v>11.987466023275967</v>
      </c>
      <c r="L357" s="621">
        <v>100</v>
      </c>
    </row>
    <row r="358" spans="6:12">
      <c r="F358" s="619">
        <v>43110</v>
      </c>
      <c r="G358" s="616">
        <v>11.799317864464456</v>
      </c>
      <c r="H358" s="621">
        <v>97</v>
      </c>
      <c r="J358" s="619">
        <v>43755</v>
      </c>
      <c r="K358" s="616">
        <v>16.785651222719313</v>
      </c>
      <c r="L358" s="621">
        <v>100</v>
      </c>
    </row>
    <row r="359" spans="6:12">
      <c r="F359" s="619">
        <v>43122</v>
      </c>
      <c r="G359" s="616">
        <v>14.496140836418855</v>
      </c>
      <c r="H359" s="621">
        <v>226.56</v>
      </c>
      <c r="J359" s="619">
        <v>43761</v>
      </c>
      <c r="K359" s="616">
        <v>20.435344604423996</v>
      </c>
      <c r="L359" s="621">
        <v>107</v>
      </c>
    </row>
    <row r="360" spans="6:12">
      <c r="F360" s="619">
        <v>43122</v>
      </c>
      <c r="G360" s="616">
        <v>22.019881077905563</v>
      </c>
      <c r="H360" s="621">
        <v>216.6</v>
      </c>
      <c r="J360" s="619">
        <v>43774</v>
      </c>
      <c r="K360" s="616">
        <v>22.478879064866401</v>
      </c>
      <c r="L360" s="621">
        <v>132</v>
      </c>
    </row>
    <row r="361" spans="6:12">
      <c r="F361" s="619">
        <v>43172</v>
      </c>
      <c r="G361" s="616">
        <v>20.573947520322829</v>
      </c>
      <c r="H361" s="621">
        <v>79.900000000000006</v>
      </c>
      <c r="J361" s="619">
        <v>43788</v>
      </c>
      <c r="K361" s="616">
        <v>21.34162293304124</v>
      </c>
      <c r="L361" s="621">
        <v>25</v>
      </c>
    </row>
    <row r="362" spans="6:12">
      <c r="F362" s="619">
        <v>43210</v>
      </c>
      <c r="G362" s="616">
        <v>11.889325114405144</v>
      </c>
      <c r="H362" s="621">
        <v>301.02</v>
      </c>
      <c r="J362" s="619">
        <v>43790</v>
      </c>
      <c r="K362" s="616">
        <v>22.754744617798252</v>
      </c>
      <c r="L362" s="621">
        <v>100</v>
      </c>
    </row>
    <row r="363" spans="6:12">
      <c r="F363" s="619">
        <v>43303</v>
      </c>
      <c r="G363" s="616">
        <v>27.292516548181727</v>
      </c>
      <c r="H363" s="621">
        <v>80.64</v>
      </c>
      <c r="J363" s="619">
        <v>43795</v>
      </c>
      <c r="K363" s="616">
        <v>23.388017741632648</v>
      </c>
      <c r="L363" s="621">
        <v>44</v>
      </c>
    </row>
    <row r="364" spans="6:12">
      <c r="F364" s="619">
        <v>43303</v>
      </c>
      <c r="G364" s="616">
        <v>27.139667305309572</v>
      </c>
      <c r="H364" s="621">
        <v>45.36</v>
      </c>
      <c r="J364" s="619">
        <v>43804</v>
      </c>
      <c r="K364" s="616">
        <v>22.61569693321789</v>
      </c>
      <c r="L364" s="621">
        <v>100</v>
      </c>
    </row>
    <row r="365" spans="6:12">
      <c r="F365" s="619">
        <v>43332</v>
      </c>
      <c r="G365" s="616">
        <v>16.323767275302199</v>
      </c>
      <c r="H365" s="621">
        <v>250.4</v>
      </c>
      <c r="J365" s="619">
        <v>43816</v>
      </c>
      <c r="K365" s="616">
        <v>20.435344604423996</v>
      </c>
      <c r="L365" s="621">
        <v>100</v>
      </c>
    </row>
    <row r="366" spans="6:12">
      <c r="F366" s="619">
        <v>43343</v>
      </c>
      <c r="G366" s="616">
        <v>38.223282216402005</v>
      </c>
      <c r="H366" s="621">
        <v>97.2</v>
      </c>
      <c r="J366" s="619">
        <v>43819</v>
      </c>
      <c r="K366" s="616">
        <v>42.343984385087559</v>
      </c>
      <c r="L366" s="621">
        <v>50</v>
      </c>
    </row>
    <row r="367" spans="6:12">
      <c r="F367" s="619">
        <v>43378</v>
      </c>
      <c r="G367" s="616">
        <v>41.490528517850471</v>
      </c>
      <c r="H367" s="621">
        <v>21.6</v>
      </c>
      <c r="J367" s="619">
        <v>43836</v>
      </c>
      <c r="K367" s="616">
        <v>25.290320042498994</v>
      </c>
      <c r="L367" s="621">
        <v>50.5</v>
      </c>
    </row>
    <row r="368" spans="6:12">
      <c r="F368" s="619">
        <v>43392</v>
      </c>
      <c r="G368" s="616">
        <v>12.968651602623483</v>
      </c>
      <c r="H368" s="621">
        <v>199.4</v>
      </c>
      <c r="J368" s="619">
        <v>43875</v>
      </c>
      <c r="K368" s="616">
        <v>29.793029487866487</v>
      </c>
      <c r="L368" s="621">
        <v>50</v>
      </c>
    </row>
    <row r="369" spans="6:12">
      <c r="F369" s="619">
        <v>43395</v>
      </c>
      <c r="G369" s="616">
        <v>8.6416176959765529</v>
      </c>
      <c r="H369" s="621">
        <v>299.36</v>
      </c>
      <c r="J369" s="619">
        <v>43875</v>
      </c>
      <c r="K369" s="616">
        <v>23.037390238854751</v>
      </c>
      <c r="L369" s="621">
        <v>160.5</v>
      </c>
    </row>
    <row r="370" spans="6:12">
      <c r="F370" s="619">
        <v>43402</v>
      </c>
      <c r="G370" s="616">
        <v>13.842040957580453</v>
      </c>
      <c r="H370" s="621">
        <v>153.6</v>
      </c>
      <c r="J370" s="619">
        <v>43915</v>
      </c>
      <c r="K370" s="616">
        <v>17.979945713778267</v>
      </c>
      <c r="L370" s="621">
        <v>200</v>
      </c>
    </row>
    <row r="371" spans="6:12">
      <c r="F371" s="619">
        <v>43423</v>
      </c>
      <c r="G371" s="616">
        <v>12.282321769627822</v>
      </c>
      <c r="H371" s="621">
        <v>161</v>
      </c>
      <c r="J371" s="619">
        <v>43929</v>
      </c>
      <c r="K371" s="616">
        <v>18.748329061957659</v>
      </c>
      <c r="L371" s="621">
        <v>127.86</v>
      </c>
    </row>
    <row r="372" spans="6:12">
      <c r="F372" s="619">
        <v>43425</v>
      </c>
      <c r="G372" s="616">
        <v>9.9402119902120276</v>
      </c>
      <c r="H372" s="621">
        <v>250</v>
      </c>
      <c r="J372" s="619">
        <v>43953</v>
      </c>
      <c r="K372" s="616">
        <v>20.861080950349507</v>
      </c>
      <c r="L372" s="621">
        <v>100</v>
      </c>
    </row>
    <row r="373" spans="6:12">
      <c r="F373" s="619">
        <v>43439</v>
      </c>
      <c r="G373" s="616">
        <v>14.52931384835272</v>
      </c>
      <c r="H373" s="621">
        <v>171</v>
      </c>
      <c r="J373" s="619">
        <v>43983</v>
      </c>
      <c r="K373" s="616">
        <v>23.996696548407979</v>
      </c>
      <c r="L373" s="621">
        <v>150</v>
      </c>
    </row>
    <row r="374" spans="6:12">
      <c r="F374" s="619">
        <v>43465</v>
      </c>
      <c r="G374" s="616">
        <v>37.938023155458389</v>
      </c>
      <c r="H374" s="621">
        <v>21.6</v>
      </c>
      <c r="J374" s="619">
        <v>44067</v>
      </c>
      <c r="K374" s="616">
        <v>41.928811569911204</v>
      </c>
      <c r="L374" s="621">
        <v>50</v>
      </c>
    </row>
    <row r="375" spans="6:12">
      <c r="F375" s="619">
        <v>43466</v>
      </c>
      <c r="G375" s="616">
        <v>31.078753252561516</v>
      </c>
      <c r="H375" s="621">
        <v>46.5</v>
      </c>
      <c r="J375" s="619">
        <v>44097</v>
      </c>
      <c r="K375" s="616">
        <v>21.87172753412926</v>
      </c>
      <c r="L375" s="621">
        <v>100</v>
      </c>
    </row>
    <row r="376" spans="6:12">
      <c r="F376" s="619">
        <v>43468</v>
      </c>
      <c r="G376" s="616">
        <v>26.665221069394224</v>
      </c>
      <c r="H376" s="621">
        <v>398.6</v>
      </c>
      <c r="J376" s="619">
        <v>44099</v>
      </c>
      <c r="K376" s="616">
        <v>21.040042099559074</v>
      </c>
      <c r="L376" s="621">
        <v>200</v>
      </c>
    </row>
    <row r="377" spans="6:12">
      <c r="F377" s="619">
        <v>43473</v>
      </c>
      <c r="G377" s="616">
        <v>18.574455843757502</v>
      </c>
      <c r="H377" s="621">
        <v>236.5</v>
      </c>
      <c r="J377" s="619">
        <v>44106</v>
      </c>
      <c r="K377" s="616">
        <v>21.077685337291118</v>
      </c>
      <c r="L377" s="621">
        <v>233</v>
      </c>
    </row>
    <row r="378" spans="6:12">
      <c r="F378" s="619">
        <v>43476</v>
      </c>
      <c r="G378" s="616">
        <v>40.707780840929544</v>
      </c>
      <c r="H378" s="621">
        <v>136.80000000000001</v>
      </c>
      <c r="J378" s="619">
        <v>44137</v>
      </c>
      <c r="K378" s="616">
        <v>17.34429260772022</v>
      </c>
      <c r="L378" s="621">
        <v>63</v>
      </c>
    </row>
    <row r="379" spans="6:12">
      <c r="F379" s="619">
        <v>43487</v>
      </c>
      <c r="G379" s="616">
        <v>22.648252908533554</v>
      </c>
      <c r="H379" s="621">
        <v>102</v>
      </c>
      <c r="J379" s="619">
        <v>44140</v>
      </c>
      <c r="K379" s="616">
        <v>21.928637785879619</v>
      </c>
      <c r="L379" s="621">
        <v>26</v>
      </c>
    </row>
    <row r="380" spans="6:12">
      <c r="F380" s="619">
        <v>43501</v>
      </c>
      <c r="G380" s="616">
        <v>9.621902801946451</v>
      </c>
      <c r="H380" s="621">
        <v>104</v>
      </c>
      <c r="J380" s="619">
        <v>44195</v>
      </c>
      <c r="K380" s="616">
        <v>36.298337577576447</v>
      </c>
      <c r="L380" s="621">
        <v>7.5</v>
      </c>
    </row>
    <row r="381" spans="6:12">
      <c r="F381" s="619">
        <v>43502</v>
      </c>
      <c r="G381" s="616">
        <v>14.809363442995846</v>
      </c>
      <c r="H381" s="621">
        <v>134.08000000000001</v>
      </c>
      <c r="J381" s="619">
        <v>44211</v>
      </c>
      <c r="K381" s="616">
        <v>46.860233769466447</v>
      </c>
      <c r="L381" s="621">
        <v>90</v>
      </c>
    </row>
    <row r="382" spans="6:12">
      <c r="F382" s="619">
        <v>43507</v>
      </c>
      <c r="G382" s="616">
        <v>27.591157585201177</v>
      </c>
      <c r="H382" s="621">
        <v>199.54</v>
      </c>
      <c r="J382" s="619">
        <v>44211</v>
      </c>
      <c r="K382" s="616">
        <v>39.11058886468787</v>
      </c>
      <c r="L382" s="621">
        <v>500</v>
      </c>
    </row>
    <row r="383" spans="6:12">
      <c r="F383" s="619">
        <v>43531</v>
      </c>
      <c r="G383" s="616">
        <v>25.184284725094635</v>
      </c>
      <c r="H383" s="621">
        <v>144</v>
      </c>
      <c r="J383" s="619">
        <v>44228</v>
      </c>
      <c r="K383" s="616">
        <v>16.13067419949612</v>
      </c>
      <c r="L383" s="621">
        <v>190</v>
      </c>
    </row>
    <row r="384" spans="6:12">
      <c r="F384" s="619">
        <v>43601</v>
      </c>
      <c r="G384" s="616">
        <v>12.081971840052324</v>
      </c>
      <c r="H384" s="621">
        <v>160</v>
      </c>
      <c r="J384" s="619">
        <v>44231</v>
      </c>
      <c r="K384" s="616">
        <v>16.231459184355813</v>
      </c>
      <c r="L384" s="621">
        <v>50</v>
      </c>
    </row>
    <row r="385" spans="6:12">
      <c r="F385" s="619">
        <v>43606</v>
      </c>
      <c r="G385" s="616">
        <v>22.014698247979087</v>
      </c>
      <c r="H385" s="621">
        <v>96.7</v>
      </c>
      <c r="J385" s="619">
        <v>44250</v>
      </c>
      <c r="K385" s="616">
        <v>20.319647731923414</v>
      </c>
      <c r="L385" s="621">
        <v>50</v>
      </c>
    </row>
    <row r="386" spans="6:12">
      <c r="F386" s="619">
        <v>43621</v>
      </c>
      <c r="G386" s="616">
        <v>27.547911985054171</v>
      </c>
      <c r="H386" s="621">
        <v>104</v>
      </c>
      <c r="J386" s="619">
        <v>44280</v>
      </c>
      <c r="K386" s="616">
        <v>18.624126929862136</v>
      </c>
      <c r="L386" s="621">
        <v>130</v>
      </c>
    </row>
    <row r="387" spans="6:12">
      <c r="F387" s="619">
        <v>43654</v>
      </c>
      <c r="G387" s="616">
        <v>14.326844949773806</v>
      </c>
      <c r="H387" s="621">
        <v>200</v>
      </c>
      <c r="J387" s="619">
        <v>44287</v>
      </c>
      <c r="K387" s="616">
        <v>11.636905951089984</v>
      </c>
      <c r="L387" s="621">
        <v>150</v>
      </c>
    </row>
    <row r="388" spans="6:12">
      <c r="F388" s="619">
        <v>43698</v>
      </c>
      <c r="G388" s="616">
        <v>35.569387321660436</v>
      </c>
      <c r="H388" s="621">
        <v>72.599999999999994</v>
      </c>
      <c r="J388" s="619">
        <v>44287</v>
      </c>
      <c r="K388" s="616">
        <v>14.950571581219034</v>
      </c>
      <c r="L388" s="621">
        <v>300</v>
      </c>
    </row>
    <row r="389" spans="6:12">
      <c r="F389" s="619">
        <v>43730</v>
      </c>
      <c r="G389" s="616">
        <v>42.549403118745644</v>
      </c>
      <c r="H389" s="621">
        <v>76.8</v>
      </c>
      <c r="J389" s="619">
        <v>44323</v>
      </c>
      <c r="K389" s="616">
        <v>31.420672806692124</v>
      </c>
      <c r="L389" s="621">
        <v>30</v>
      </c>
    </row>
    <row r="390" spans="6:12">
      <c r="F390" s="619">
        <v>43740</v>
      </c>
      <c r="G390" s="616">
        <v>12.356428362954912</v>
      </c>
      <c r="H390" s="621">
        <v>128</v>
      </c>
      <c r="J390" s="619">
        <v>44348</v>
      </c>
      <c r="K390" s="616">
        <v>18.414450132494149</v>
      </c>
      <c r="L390" s="621">
        <v>350</v>
      </c>
    </row>
    <row r="391" spans="6:12">
      <c r="F391" s="619">
        <v>43741</v>
      </c>
      <c r="G391" s="616">
        <v>35.040459943088479</v>
      </c>
      <c r="H391" s="621">
        <v>300</v>
      </c>
      <c r="J391" s="619">
        <v>44348</v>
      </c>
      <c r="K391" s="616">
        <v>19.498576923069237</v>
      </c>
      <c r="L391" s="621">
        <v>250</v>
      </c>
    </row>
    <row r="392" spans="6:12">
      <c r="F392" s="619">
        <v>43755</v>
      </c>
      <c r="G392" s="616">
        <v>13.997776858831669</v>
      </c>
      <c r="H392" s="621">
        <v>110.00000000000001</v>
      </c>
      <c r="J392" s="619">
        <v>44348</v>
      </c>
      <c r="K392" s="616">
        <v>17.193548080858271</v>
      </c>
      <c r="L392" s="621">
        <v>90</v>
      </c>
    </row>
    <row r="393" spans="6:12">
      <c r="F393" s="619">
        <v>43755</v>
      </c>
      <c r="G393" s="616">
        <v>11.31201094628835</v>
      </c>
      <c r="H393" s="621">
        <v>90</v>
      </c>
      <c r="J393" s="619">
        <v>44364</v>
      </c>
      <c r="K393" s="616">
        <v>24.243746194903856</v>
      </c>
      <c r="L393" s="621">
        <v>200</v>
      </c>
    </row>
    <row r="394" spans="6:12">
      <c r="F394" s="619">
        <v>43759</v>
      </c>
      <c r="G394" s="616">
        <v>24.742308579741085</v>
      </c>
      <c r="H394" s="621">
        <v>302.39999999999998</v>
      </c>
      <c r="J394" s="619">
        <v>44477</v>
      </c>
      <c r="K394" s="616">
        <v>36.454044397249298</v>
      </c>
      <c r="L394" s="621">
        <v>100</v>
      </c>
    </row>
    <row r="395" spans="6:12">
      <c r="F395" s="619">
        <v>43794</v>
      </c>
      <c r="G395" s="616">
        <v>19.669647961323712</v>
      </c>
      <c r="H395" s="621">
        <v>100</v>
      </c>
      <c r="J395" s="620">
        <v>44484</v>
      </c>
      <c r="K395" s="617">
        <v>37.618106345319745</v>
      </c>
      <c r="L395" s="622">
        <v>125</v>
      </c>
    </row>
    <row r="396" spans="6:12">
      <c r="F396" s="619">
        <v>43812</v>
      </c>
      <c r="G396" s="616">
        <v>27.885730658120266</v>
      </c>
      <c r="H396" s="621">
        <v>76.5</v>
      </c>
    </row>
    <row r="397" spans="6:12">
      <c r="F397" s="619">
        <v>43817</v>
      </c>
      <c r="G397" s="616">
        <v>11.982638700601886</v>
      </c>
      <c r="H397" s="621">
        <v>200</v>
      </c>
    </row>
    <row r="398" spans="6:12">
      <c r="F398" s="619">
        <v>43819</v>
      </c>
      <c r="G398" s="616">
        <v>40.984402256379838</v>
      </c>
      <c r="H398" s="621">
        <v>14.4</v>
      </c>
    </row>
    <row r="399" spans="6:12">
      <c r="F399" s="619">
        <v>43936</v>
      </c>
      <c r="G399" s="616">
        <v>31.029277674758816</v>
      </c>
      <c r="H399" s="621">
        <v>56.2</v>
      </c>
    </row>
    <row r="400" spans="6:12">
      <c r="F400" s="619">
        <v>43937</v>
      </c>
      <c r="G400" s="616">
        <v>39.068236267220399</v>
      </c>
      <c r="H400" s="621">
        <v>50.1</v>
      </c>
    </row>
    <row r="401" spans="6:8">
      <c r="F401" s="619">
        <v>43978</v>
      </c>
      <c r="G401" s="616">
        <v>15.081819839274397</v>
      </c>
      <c r="H401" s="621">
        <v>172.54842630833929</v>
      </c>
    </row>
    <row r="402" spans="6:8">
      <c r="F402" s="619">
        <v>43978</v>
      </c>
      <c r="G402" s="616">
        <v>11.966114543136873</v>
      </c>
      <c r="H402" s="621">
        <v>26.321573691660728</v>
      </c>
    </row>
    <row r="403" spans="6:8">
      <c r="F403" s="619">
        <v>43986</v>
      </c>
      <c r="G403" s="616">
        <v>33.535029810558171</v>
      </c>
      <c r="H403" s="621">
        <v>331</v>
      </c>
    </row>
    <row r="404" spans="6:8">
      <c r="F404" s="619">
        <v>44050</v>
      </c>
      <c r="G404" s="616">
        <v>18.812333796166779</v>
      </c>
      <c r="H404" s="621">
        <v>53.6</v>
      </c>
    </row>
    <row r="405" spans="6:8">
      <c r="F405" s="619">
        <v>44068</v>
      </c>
      <c r="G405" s="616">
        <v>39.307282687755226</v>
      </c>
      <c r="H405" s="621">
        <v>100</v>
      </c>
    </row>
    <row r="406" spans="6:8">
      <c r="F406" s="619">
        <v>44074</v>
      </c>
      <c r="G406" s="616">
        <v>34.05890767404</v>
      </c>
      <c r="H406" s="621">
        <v>225</v>
      </c>
    </row>
    <row r="407" spans="6:8">
      <c r="F407" s="619">
        <v>44090</v>
      </c>
      <c r="G407" s="616">
        <v>31.081247141492941</v>
      </c>
      <c r="H407" s="621">
        <v>29.5</v>
      </c>
    </row>
    <row r="408" spans="6:8">
      <c r="F408" s="619">
        <v>44091</v>
      </c>
      <c r="G408" s="616">
        <v>14.866713199718459</v>
      </c>
      <c r="H408" s="621">
        <v>300.60000000000002</v>
      </c>
    </row>
    <row r="409" spans="6:8">
      <c r="F409" s="619">
        <v>44091</v>
      </c>
      <c r="G409" s="616">
        <v>13.82791651566024</v>
      </c>
      <c r="H409" s="621">
        <v>250.7</v>
      </c>
    </row>
    <row r="410" spans="6:8">
      <c r="F410" s="619">
        <v>44165</v>
      </c>
      <c r="G410" s="616">
        <v>36.193294368712166</v>
      </c>
      <c r="H410" s="621">
        <v>33.799999999999997</v>
      </c>
    </row>
    <row r="411" spans="6:8">
      <c r="F411" s="619">
        <v>44218</v>
      </c>
      <c r="G411" s="616">
        <v>21.184640573252882</v>
      </c>
      <c r="H411" s="621">
        <v>80</v>
      </c>
    </row>
    <row r="412" spans="6:8">
      <c r="F412" s="619">
        <v>44307</v>
      </c>
      <c r="G412" s="616">
        <v>39.482788721130866</v>
      </c>
      <c r="H412" s="621">
        <v>50</v>
      </c>
    </row>
    <row r="413" spans="6:8">
      <c r="F413" s="619">
        <v>44307</v>
      </c>
      <c r="G413" s="616">
        <v>36.724017199533627</v>
      </c>
      <c r="H413" s="621">
        <v>29.9</v>
      </c>
    </row>
    <row r="414" spans="6:8">
      <c r="F414" s="620">
        <v>44440</v>
      </c>
      <c r="G414" s="617">
        <v>15.282700024824349</v>
      </c>
      <c r="H414" s="622">
        <v>197.4</v>
      </c>
    </row>
  </sheetData>
  <pageMargins left="0.75" right="0.75" top="1" bottom="1" header="0.5" footer="0.5"/>
  <pageSetup orientation="portrait" r:id="rId1"/>
  <headerFooter alignWithMargins="0"/>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2">
    <tabColor theme="0" tint="-0.249977111117893"/>
  </sheetPr>
  <dimension ref="A1:W35"/>
  <sheetViews>
    <sheetView zoomScale="75" zoomScaleNormal="75" workbookViewId="0"/>
  </sheetViews>
  <sheetFormatPr defaultColWidth="8.6640625" defaultRowHeight="13.2"/>
  <cols>
    <col min="1" max="1" width="8.6640625" style="598"/>
    <col min="2" max="2" width="24" style="598" bestFit="1" customWidth="1"/>
    <col min="3" max="22" width="5.44140625" style="598" bestFit="1" customWidth="1"/>
    <col min="23" max="16384" width="8.6640625" style="598"/>
  </cols>
  <sheetData>
    <row r="1" spans="1:1" ht="14.4">
      <c r="A1" s="138" t="s">
        <v>530</v>
      </c>
    </row>
    <row r="2" spans="1:1">
      <c r="A2" s="113"/>
    </row>
    <row r="3" spans="1:1">
      <c r="A3" s="113"/>
    </row>
    <row r="4" spans="1:1">
      <c r="A4" s="113"/>
    </row>
    <row r="5" spans="1:1">
      <c r="A5" s="113"/>
    </row>
    <row r="6" spans="1:1">
      <c r="A6" s="113"/>
    </row>
    <row r="7" spans="1:1">
      <c r="A7" s="113"/>
    </row>
    <row r="8" spans="1:1">
      <c r="A8" s="113"/>
    </row>
    <row r="9" spans="1:1">
      <c r="A9" s="113"/>
    </row>
    <row r="10" spans="1:1">
      <c r="A10" s="113"/>
    </row>
    <row r="11" spans="1:1">
      <c r="A11" s="113"/>
    </row>
    <row r="12" spans="1:1">
      <c r="A12" s="113"/>
    </row>
    <row r="13" spans="1:1">
      <c r="A13" s="113"/>
    </row>
    <row r="14" spans="1:1">
      <c r="A14" s="113"/>
    </row>
    <row r="15" spans="1:1">
      <c r="A15" s="113"/>
    </row>
    <row r="16" spans="1:1">
      <c r="A16" s="113"/>
    </row>
    <row r="17" spans="1:23">
      <c r="A17" s="113"/>
    </row>
    <row r="18" spans="1:23">
      <c r="A18" s="113"/>
    </row>
    <row r="19" spans="1:23">
      <c r="A19" s="113"/>
    </row>
    <row r="20" spans="1:23">
      <c r="A20" s="113"/>
    </row>
    <row r="21" spans="1:23">
      <c r="A21" s="113"/>
    </row>
    <row r="22" spans="1:23">
      <c r="A22" s="232" t="s">
        <v>681</v>
      </c>
    </row>
    <row r="23" spans="1:23">
      <c r="A23" s="232"/>
    </row>
    <row r="24" spans="1:23">
      <c r="A24" s="232"/>
    </row>
    <row r="25" spans="1:23">
      <c r="A25" s="162"/>
      <c r="B25" s="603"/>
      <c r="C25" s="603">
        <v>2022</v>
      </c>
      <c r="D25" s="603"/>
      <c r="E25" s="603"/>
      <c r="F25" s="603">
        <v>2025</v>
      </c>
      <c r="G25" s="603"/>
      <c r="H25" s="603"/>
      <c r="I25" s="603"/>
      <c r="J25" s="603"/>
      <c r="K25" s="603">
        <v>2030</v>
      </c>
      <c r="L25" s="603"/>
      <c r="M25" s="603"/>
      <c r="N25" s="603"/>
      <c r="O25" s="603"/>
      <c r="P25" s="603">
        <v>2035</v>
      </c>
      <c r="Q25" s="603"/>
      <c r="R25" s="603"/>
      <c r="S25" s="603"/>
      <c r="T25" s="603"/>
      <c r="U25" s="629">
        <v>2040</v>
      </c>
      <c r="V25" s="79"/>
    </row>
    <row r="26" spans="1:23">
      <c r="A26" s="631" t="s">
        <v>871</v>
      </c>
      <c r="B26" s="625"/>
      <c r="C26" s="625"/>
      <c r="D26" s="422"/>
      <c r="E26" s="422"/>
      <c r="F26" s="422"/>
      <c r="G26" s="422"/>
      <c r="H26" s="422"/>
      <c r="I26" s="422"/>
      <c r="J26" s="422"/>
      <c r="K26" s="422"/>
      <c r="L26" s="422"/>
      <c r="M26" s="422"/>
      <c r="N26" s="422"/>
      <c r="O26" s="422"/>
      <c r="P26" s="422"/>
      <c r="Q26" s="422"/>
      <c r="R26" s="422"/>
      <c r="S26" s="422"/>
      <c r="T26" s="422"/>
      <c r="U26" s="455"/>
    </row>
    <row r="27" spans="1:23">
      <c r="A27" s="159"/>
      <c r="B27" s="626" t="s">
        <v>531</v>
      </c>
      <c r="C27" s="627">
        <v>13.644597510332266</v>
      </c>
      <c r="D27" s="627">
        <v>13.418754326856657</v>
      </c>
      <c r="E27" s="627">
        <v>13.121670168646517</v>
      </c>
      <c r="F27" s="627">
        <v>12.817287460529874</v>
      </c>
      <c r="G27" s="627">
        <v>12.510448795906408</v>
      </c>
      <c r="H27" s="627">
        <v>12.201030830058222</v>
      </c>
      <c r="I27" s="627">
        <v>11.901854691521674</v>
      </c>
      <c r="J27" s="627">
        <v>11.619075588967709</v>
      </c>
      <c r="K27" s="627">
        <v>11.354611656400381</v>
      </c>
      <c r="L27" s="627">
        <v>11.098620671762729</v>
      </c>
      <c r="M27" s="627">
        <v>11.06931665518203</v>
      </c>
      <c r="N27" s="627">
        <v>11.246546384610191</v>
      </c>
      <c r="O27" s="627">
        <v>11.000915519004309</v>
      </c>
      <c r="P27" s="627">
        <v>10.762583726802749</v>
      </c>
      <c r="Q27" s="627">
        <v>11.208279019567218</v>
      </c>
      <c r="R27" s="627">
        <v>10.034016006222416</v>
      </c>
      <c r="S27" s="627">
        <v>9.8153596665160379</v>
      </c>
      <c r="T27" s="627">
        <v>9.6029366172044597</v>
      </c>
      <c r="U27" s="628">
        <v>9.3899245789909056</v>
      </c>
      <c r="V27" s="604"/>
      <c r="W27" s="291"/>
    </row>
    <row r="28" spans="1:23">
      <c r="A28" s="159"/>
      <c r="B28" s="626" t="s">
        <v>532</v>
      </c>
      <c r="C28" s="627">
        <v>29.390466942965602</v>
      </c>
      <c r="D28" s="627">
        <v>28.181590644985661</v>
      </c>
      <c r="E28" s="627">
        <v>28.30817168362826</v>
      </c>
      <c r="F28" s="627">
        <v>27.651508480838544</v>
      </c>
      <c r="G28" s="627">
        <v>26.989546894721926</v>
      </c>
      <c r="H28" s="627">
        <v>26.322020826267725</v>
      </c>
      <c r="I28" s="627">
        <v>25.676590070541671</v>
      </c>
      <c r="J28" s="627">
        <v>25.066533631021706</v>
      </c>
      <c r="K28" s="627">
        <v>24.495989614061727</v>
      </c>
      <c r="L28" s="627">
        <v>23.943724799488116</v>
      </c>
      <c r="M28" s="627">
        <v>24.739068849975556</v>
      </c>
      <c r="N28" s="627">
        <v>23.257848810094345</v>
      </c>
      <c r="O28" s="627">
        <v>22.935597720930385</v>
      </c>
      <c r="P28" s="627">
        <v>22.573154875717016</v>
      </c>
      <c r="Q28" s="627">
        <v>22.085208802116213</v>
      </c>
      <c r="R28" s="627">
        <v>21.043329463964785</v>
      </c>
      <c r="S28" s="627">
        <v>20.584763582370353</v>
      </c>
      <c r="T28" s="627">
        <v>20.139270151860426</v>
      </c>
      <c r="U28" s="628">
        <v>19.692541494347939</v>
      </c>
      <c r="V28" s="604"/>
      <c r="W28" s="291"/>
    </row>
    <row r="29" spans="1:23">
      <c r="A29" s="159"/>
      <c r="B29" s="626" t="s">
        <v>533</v>
      </c>
      <c r="C29" s="627">
        <v>43.324086985361546</v>
      </c>
      <c r="D29" s="627">
        <v>42.509830858870274</v>
      </c>
      <c r="E29" s="627">
        <v>41.568685577516767</v>
      </c>
      <c r="F29" s="627">
        <v>40.604418915856044</v>
      </c>
      <c r="G29" s="627">
        <v>39.632371927261921</v>
      </c>
      <c r="H29" s="627">
        <v>39.206944426095419</v>
      </c>
      <c r="I29" s="627">
        <v>38.245568096456211</v>
      </c>
      <c r="J29" s="627">
        <v>37.33688220645903</v>
      </c>
      <c r="K29" s="627">
        <v>36.487050511801769</v>
      </c>
      <c r="L29" s="627">
        <v>35.664445893547388</v>
      </c>
      <c r="M29" s="627">
        <v>35.611218153795996</v>
      </c>
      <c r="N29" s="627">
        <v>35.099796124242971</v>
      </c>
      <c r="O29" s="627">
        <v>34.333196938168776</v>
      </c>
      <c r="P29" s="627">
        <v>33.589377722018327</v>
      </c>
      <c r="Q29" s="627">
        <v>33.892902857748588</v>
      </c>
      <c r="R29" s="627">
        <v>36.994521021277599</v>
      </c>
      <c r="S29" s="627">
        <v>37.014467117337297</v>
      </c>
      <c r="T29" s="627">
        <v>37.03894729350754</v>
      </c>
      <c r="U29" s="628">
        <v>37.042809788806174</v>
      </c>
      <c r="V29" s="604"/>
      <c r="W29" s="604"/>
    </row>
    <row r="30" spans="1:23">
      <c r="A30" s="161"/>
      <c r="B30" s="624" t="s">
        <v>534</v>
      </c>
      <c r="C30" s="630">
        <f t="shared" ref="C30:U30" si="0">C29-C27</f>
        <v>29.679489475029278</v>
      </c>
      <c r="D30" s="630">
        <f t="shared" si="0"/>
        <v>29.091076532013616</v>
      </c>
      <c r="E30" s="630">
        <f t="shared" si="0"/>
        <v>28.44701540887025</v>
      </c>
      <c r="F30" s="630">
        <f t="shared" si="0"/>
        <v>27.787131455326168</v>
      </c>
      <c r="G30" s="630">
        <f t="shared" si="0"/>
        <v>27.121923131355516</v>
      </c>
      <c r="H30" s="630">
        <f t="shared" si="0"/>
        <v>27.005913596037196</v>
      </c>
      <c r="I30" s="630">
        <f t="shared" si="0"/>
        <v>26.343713404934537</v>
      </c>
      <c r="J30" s="630">
        <f t="shared" si="0"/>
        <v>25.71780661749132</v>
      </c>
      <c r="K30" s="630">
        <f t="shared" si="0"/>
        <v>25.132438855401389</v>
      </c>
      <c r="L30" s="630">
        <f t="shared" si="0"/>
        <v>24.565825221784657</v>
      </c>
      <c r="M30" s="630">
        <f t="shared" si="0"/>
        <v>24.541901498613967</v>
      </c>
      <c r="N30" s="630">
        <f t="shared" si="0"/>
        <v>23.85324973963278</v>
      </c>
      <c r="O30" s="630">
        <f t="shared" si="0"/>
        <v>23.332281419164467</v>
      </c>
      <c r="P30" s="630">
        <f t="shared" si="0"/>
        <v>22.826793995215578</v>
      </c>
      <c r="Q30" s="630">
        <f t="shared" si="0"/>
        <v>22.68462383818137</v>
      </c>
      <c r="R30" s="630">
        <f t="shared" si="0"/>
        <v>26.960505015055183</v>
      </c>
      <c r="S30" s="630">
        <f t="shared" si="0"/>
        <v>27.199107450821259</v>
      </c>
      <c r="T30" s="630">
        <f t="shared" si="0"/>
        <v>27.436010676303081</v>
      </c>
      <c r="U30" s="798">
        <f t="shared" si="0"/>
        <v>27.652885209815267</v>
      </c>
    </row>
    <row r="31" spans="1:23">
      <c r="A31" s="1172" t="s">
        <v>872</v>
      </c>
      <c r="B31" s="296"/>
      <c r="C31" s="627"/>
      <c r="D31" s="627"/>
      <c r="E31" s="627"/>
      <c r="F31" s="627"/>
      <c r="G31" s="627"/>
      <c r="H31" s="627"/>
      <c r="I31" s="627"/>
      <c r="J31" s="627"/>
      <c r="K31" s="627"/>
      <c r="L31" s="627"/>
      <c r="M31" s="627"/>
      <c r="N31" s="627"/>
      <c r="O31" s="627"/>
      <c r="P31" s="627"/>
      <c r="Q31" s="627"/>
      <c r="R31" s="627"/>
      <c r="S31" s="627"/>
      <c r="T31" s="627"/>
      <c r="U31" s="628"/>
    </row>
    <row r="32" spans="1:23">
      <c r="A32" s="117"/>
      <c r="B32" s="296" t="s">
        <v>535</v>
      </c>
      <c r="C32" s="627">
        <v>29.211394309956244</v>
      </c>
      <c r="D32" s="627">
        <v>26.086946291339874</v>
      </c>
      <c r="E32" s="627">
        <v>23.101385376057021</v>
      </c>
      <c r="F32" s="627">
        <v>21.388634328843224</v>
      </c>
      <c r="G32" s="627">
        <v>20.847001786489905</v>
      </c>
      <c r="H32" s="627">
        <v>20.762135940013053</v>
      </c>
      <c r="I32" s="627">
        <v>21.560387272029025</v>
      </c>
      <c r="J32" s="627">
        <v>21.634966991682738</v>
      </c>
      <c r="K32" s="627">
        <v>21.884177596312508</v>
      </c>
      <c r="L32" s="627">
        <v>21.933267073774669</v>
      </c>
      <c r="M32" s="627">
        <v>21.852821135063337</v>
      </c>
      <c r="N32" s="627">
        <v>22.429514334582827</v>
      </c>
      <c r="O32" s="627">
        <v>22.28941696971345</v>
      </c>
      <c r="P32" s="627">
        <v>21.877126974900275</v>
      </c>
      <c r="Q32" s="627">
        <v>21.664543489363979</v>
      </c>
      <c r="R32" s="627">
        <v>21.487853478627155</v>
      </c>
      <c r="S32" s="627">
        <v>21.259656591284187</v>
      </c>
      <c r="T32" s="627">
        <v>21.324974393699499</v>
      </c>
      <c r="U32" s="628">
        <v>21.138304798296645</v>
      </c>
    </row>
    <row r="33" spans="1:21">
      <c r="A33" s="117"/>
      <c r="B33" s="296" t="s">
        <v>536</v>
      </c>
      <c r="C33" s="627">
        <v>31.176297604019624</v>
      </c>
      <c r="D33" s="627">
        <v>29.036516326083483</v>
      </c>
      <c r="E33" s="627">
        <v>26.459399312837228</v>
      </c>
      <c r="F33" s="627">
        <v>24.792263438519413</v>
      </c>
      <c r="G33" s="627">
        <v>24.586928107032868</v>
      </c>
      <c r="H33" s="627">
        <v>24.930338336945898</v>
      </c>
      <c r="I33" s="627">
        <v>25.897191426862591</v>
      </c>
      <c r="J33" s="627">
        <v>26.324986276191744</v>
      </c>
      <c r="K33" s="627">
        <v>26.792418855263566</v>
      </c>
      <c r="L33" s="627">
        <v>27.073160333836018</v>
      </c>
      <c r="M33" s="627">
        <v>27.124744549672844</v>
      </c>
      <c r="N33" s="627">
        <v>27.393405039079838</v>
      </c>
      <c r="O33" s="627">
        <v>27.099706929442014</v>
      </c>
      <c r="P33" s="627">
        <v>26.780429792908258</v>
      </c>
      <c r="Q33" s="627">
        <v>26.668200513249154</v>
      </c>
      <c r="R33" s="627">
        <v>26.641490612934369</v>
      </c>
      <c r="S33" s="627">
        <v>26.723331380006805</v>
      </c>
      <c r="T33" s="627">
        <v>26.686457392809828</v>
      </c>
      <c r="U33" s="628">
        <v>26.888348340066155</v>
      </c>
    </row>
    <row r="34" spans="1:21">
      <c r="A34" s="117"/>
      <c r="B34" s="296" t="s">
        <v>537</v>
      </c>
      <c r="C34" s="627">
        <v>35.388329550028566</v>
      </c>
      <c r="D34" s="627">
        <v>34.785637211731782</v>
      </c>
      <c r="E34" s="627">
        <v>33.545007778306207</v>
      </c>
      <c r="F34" s="627">
        <v>33.16926134852033</v>
      </c>
      <c r="G34" s="627">
        <v>33.708261191739908</v>
      </c>
      <c r="H34" s="627">
        <v>34.355662134492164</v>
      </c>
      <c r="I34" s="627">
        <v>36.215225037440518</v>
      </c>
      <c r="J34" s="627">
        <v>38.169616788653812</v>
      </c>
      <c r="K34" s="627">
        <v>39.259541604348478</v>
      </c>
      <c r="L34" s="627">
        <v>40.419648421334266</v>
      </c>
      <c r="M34" s="627">
        <v>41.600280322935561</v>
      </c>
      <c r="N34" s="627">
        <v>42.535651314036762</v>
      </c>
      <c r="O34" s="627">
        <v>43.533396032476773</v>
      </c>
      <c r="P34" s="627">
        <v>44.105981331647328</v>
      </c>
      <c r="Q34" s="627">
        <v>45.582934755361549</v>
      </c>
      <c r="R34" s="627">
        <v>45.994186382515906</v>
      </c>
      <c r="S34" s="627">
        <v>46.560119370996446</v>
      </c>
      <c r="T34" s="627">
        <v>47.466715896648836</v>
      </c>
      <c r="U34" s="628">
        <v>48.698360189262125</v>
      </c>
    </row>
    <row r="35" spans="1:21">
      <c r="A35" s="118"/>
      <c r="B35" s="1173" t="s">
        <v>534</v>
      </c>
      <c r="C35" s="630">
        <f t="shared" ref="C35:U35" si="1">C34-C32</f>
        <v>6.1769352400723214</v>
      </c>
      <c r="D35" s="630">
        <f t="shared" si="1"/>
        <v>8.6986909203919076</v>
      </c>
      <c r="E35" s="630">
        <f t="shared" si="1"/>
        <v>10.443622402249186</v>
      </c>
      <c r="F35" s="630">
        <f t="shared" si="1"/>
        <v>11.780627019677105</v>
      </c>
      <c r="G35" s="630">
        <f t="shared" si="1"/>
        <v>12.861259405250003</v>
      </c>
      <c r="H35" s="630">
        <f t="shared" si="1"/>
        <v>13.593526194479111</v>
      </c>
      <c r="I35" s="630">
        <f t="shared" si="1"/>
        <v>14.654837765411493</v>
      </c>
      <c r="J35" s="630">
        <f t="shared" si="1"/>
        <v>16.534649796971074</v>
      </c>
      <c r="K35" s="630">
        <f t="shared" si="1"/>
        <v>17.375364008035969</v>
      </c>
      <c r="L35" s="630">
        <f t="shared" si="1"/>
        <v>18.486381347559597</v>
      </c>
      <c r="M35" s="630">
        <f t="shared" si="1"/>
        <v>19.747459187872224</v>
      </c>
      <c r="N35" s="630">
        <f t="shared" si="1"/>
        <v>20.106136979453936</v>
      </c>
      <c r="O35" s="630">
        <f t="shared" si="1"/>
        <v>21.243979062763323</v>
      </c>
      <c r="P35" s="630">
        <f t="shared" si="1"/>
        <v>22.228854356747053</v>
      </c>
      <c r="Q35" s="630">
        <f t="shared" si="1"/>
        <v>23.91839126599757</v>
      </c>
      <c r="R35" s="630">
        <f t="shared" si="1"/>
        <v>24.506332903888751</v>
      </c>
      <c r="S35" s="630">
        <f t="shared" si="1"/>
        <v>25.300462779712259</v>
      </c>
      <c r="T35" s="630">
        <f t="shared" si="1"/>
        <v>26.141741502949337</v>
      </c>
      <c r="U35" s="798">
        <f t="shared" si="1"/>
        <v>27.560055390965481</v>
      </c>
    </row>
  </sheetData>
  <pageMargins left="0.7" right="0.7" top="0.75" bottom="0.75" header="0.3" footer="0.3"/>
  <pageSetup orientation="portrait" horizontalDpi="1200" verticalDpi="1200"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tabColor theme="0" tint="-0.249977111117893"/>
  </sheetPr>
  <dimension ref="A1:O59"/>
  <sheetViews>
    <sheetView zoomScale="75" zoomScaleNormal="75" zoomScalePageLayoutView="75" workbookViewId="0">
      <selection activeCell="T12" sqref="T12"/>
    </sheetView>
  </sheetViews>
  <sheetFormatPr defaultColWidth="8.6640625" defaultRowHeight="13.2"/>
  <cols>
    <col min="1" max="1" width="13.33203125" customWidth="1"/>
    <col min="2" max="10" width="8.6640625" style="11"/>
    <col min="11" max="11" width="10" style="11" customWidth="1"/>
    <col min="12" max="12" width="8.6640625" style="1"/>
    <col min="13" max="13" width="8.6640625" style="1" customWidth="1"/>
    <col min="14" max="16" width="8.6640625" customWidth="1"/>
  </cols>
  <sheetData>
    <row r="1" spans="1:1" ht="14.4">
      <c r="A1" s="2" t="s">
        <v>76</v>
      </c>
    </row>
    <row r="2" spans="1:1" ht="14.4">
      <c r="A2" s="2"/>
    </row>
    <row r="3" spans="1:1" ht="14.4">
      <c r="A3" s="2"/>
    </row>
    <row r="4" spans="1:1" ht="14.4">
      <c r="A4" s="2"/>
    </row>
    <row r="5" spans="1:1" ht="14.4">
      <c r="A5" s="2"/>
    </row>
    <row r="6" spans="1:1" ht="14.4">
      <c r="A6" s="2"/>
    </row>
    <row r="7" spans="1:1" ht="14.4">
      <c r="A7" s="2"/>
    </row>
    <row r="8" spans="1:1" ht="14.4">
      <c r="A8" s="2"/>
    </row>
    <row r="9" spans="1:1" ht="14.4">
      <c r="A9" s="2"/>
    </row>
    <row r="10" spans="1:1" ht="14.4">
      <c r="A10" s="2"/>
    </row>
    <row r="11" spans="1:1" ht="14.4">
      <c r="A11" s="2"/>
    </row>
    <row r="12" spans="1:1" ht="14.4">
      <c r="A12" s="2"/>
    </row>
    <row r="13" spans="1:1" ht="14.4">
      <c r="A13" s="2"/>
    </row>
    <row r="14" spans="1:1" ht="14.4">
      <c r="A14" s="2"/>
    </row>
    <row r="15" spans="1:1" ht="14.4">
      <c r="A15" s="2"/>
    </row>
    <row r="16" spans="1:1" ht="14.4">
      <c r="A16" s="2"/>
    </row>
    <row r="17" spans="1:15" ht="14.4">
      <c r="A17" s="2"/>
    </row>
    <row r="18" spans="1:15" ht="14.4">
      <c r="A18" s="2"/>
    </row>
    <row r="19" spans="1:15" ht="14.4">
      <c r="A19" s="2"/>
    </row>
    <row r="21" spans="1:15">
      <c r="A21" s="145" t="s">
        <v>936</v>
      </c>
    </row>
    <row r="22" spans="1:15">
      <c r="K22" s="909" t="s">
        <v>937</v>
      </c>
    </row>
    <row r="23" spans="1:15">
      <c r="A23" s="112" t="s">
        <v>611</v>
      </c>
      <c r="K23" s="29" t="s">
        <v>4</v>
      </c>
      <c r="L23" s="1341" t="s">
        <v>9</v>
      </c>
      <c r="M23" s="30" t="s">
        <v>10</v>
      </c>
      <c r="N23" s="206" t="s">
        <v>50</v>
      </c>
      <c r="O23" s="663" t="s">
        <v>52</v>
      </c>
    </row>
    <row r="24" spans="1:15">
      <c r="A24" s="97" t="s">
        <v>869</v>
      </c>
      <c r="B24" s="906" t="s">
        <v>5</v>
      </c>
      <c r="C24" s="906" t="s">
        <v>11</v>
      </c>
      <c r="D24" s="906" t="s">
        <v>3</v>
      </c>
      <c r="E24" s="906" t="s">
        <v>6</v>
      </c>
      <c r="F24" s="906" t="s">
        <v>1</v>
      </c>
      <c r="G24" s="906" t="s">
        <v>7</v>
      </c>
      <c r="H24" s="28" t="s">
        <v>2</v>
      </c>
      <c r="K24" s="33" t="s">
        <v>41</v>
      </c>
      <c r="L24" s="751" t="s">
        <v>8</v>
      </c>
      <c r="M24" s="32" t="s">
        <v>8</v>
      </c>
      <c r="N24" s="1099" t="s">
        <v>51</v>
      </c>
      <c r="O24" s="41" t="s">
        <v>51</v>
      </c>
    </row>
    <row r="25" spans="1:15">
      <c r="A25" s="27">
        <v>2008</v>
      </c>
      <c r="B25" s="907">
        <v>47.911269885963598</v>
      </c>
      <c r="C25" s="907"/>
      <c r="D25" s="907">
        <v>64.576059411516198</v>
      </c>
      <c r="E25" s="907"/>
      <c r="F25" s="907">
        <v>62.492960720822197</v>
      </c>
      <c r="G25" s="907"/>
      <c r="H25" s="908">
        <v>38.537325777840302</v>
      </c>
      <c r="I25" s="1342"/>
      <c r="J25" s="1342"/>
      <c r="K25" s="1343">
        <v>71.761936052288647</v>
      </c>
      <c r="L25" s="1343">
        <v>48.611305139116261</v>
      </c>
      <c r="M25" s="1344">
        <v>102.63793354243137</v>
      </c>
      <c r="N25" s="1345">
        <v>23.150630913172385</v>
      </c>
      <c r="O25" s="1344">
        <v>30.875997490142723</v>
      </c>
    </row>
    <row r="26" spans="1:15">
      <c r="A26" s="27">
        <v>2009</v>
      </c>
      <c r="B26" s="907">
        <v>24.9971842883288</v>
      </c>
      <c r="C26" s="907"/>
      <c r="D26" s="907">
        <v>34.3711283964522</v>
      </c>
      <c r="E26" s="907"/>
      <c r="F26" s="907">
        <v>41.661973813881403</v>
      </c>
      <c r="G26" s="907"/>
      <c r="H26" s="908">
        <v>20.830986906940701</v>
      </c>
      <c r="I26" s="1342"/>
      <c r="J26" s="1342"/>
      <c r="K26" s="1346">
        <v>75.819492701357191</v>
      </c>
      <c r="L26" s="1346">
        <v>55.497846093592479</v>
      </c>
      <c r="M26" s="1347">
        <v>117.79933009529707</v>
      </c>
      <c r="N26" s="1348">
        <v>20.321646607764713</v>
      </c>
      <c r="O26" s="1347">
        <v>41.979837393939874</v>
      </c>
    </row>
    <row r="27" spans="1:15">
      <c r="A27" s="27">
        <v>2010</v>
      </c>
      <c r="B27" s="907">
        <v>24.9971842883288</v>
      </c>
      <c r="C27" s="907"/>
      <c r="D27" s="907">
        <v>36.454227087146201</v>
      </c>
      <c r="E27" s="907"/>
      <c r="F27" s="907">
        <v>42.703523159228503</v>
      </c>
      <c r="G27" s="907"/>
      <c r="H27" s="908">
        <v>27.0802829790229</v>
      </c>
      <c r="I27" s="1342"/>
      <c r="J27" s="1342"/>
      <c r="K27" s="1346">
        <v>66.436864594594482</v>
      </c>
      <c r="L27" s="1346">
        <v>43.685160695759585</v>
      </c>
      <c r="M27" s="1347">
        <v>119.27050266805395</v>
      </c>
      <c r="N27" s="1348">
        <v>22.751703898834897</v>
      </c>
      <c r="O27" s="1347">
        <v>52.833638073459468</v>
      </c>
    </row>
    <row r="28" spans="1:15">
      <c r="A28" s="27">
        <v>2011</v>
      </c>
      <c r="B28" s="907">
        <v>20.830986906940701</v>
      </c>
      <c r="C28" s="907">
        <v>33.3295790511051</v>
      </c>
      <c r="D28" s="907">
        <v>36.454227087146201</v>
      </c>
      <c r="E28" s="907">
        <v>42.703523159228503</v>
      </c>
      <c r="F28" s="907">
        <v>40.620424468534402</v>
      </c>
      <c r="G28" s="907">
        <v>53.1190166126988</v>
      </c>
      <c r="H28" s="908">
        <v>26.0387336336759</v>
      </c>
      <c r="I28" s="1342"/>
      <c r="J28" s="1342"/>
      <c r="K28" s="1346">
        <v>48.482605492471613</v>
      </c>
      <c r="L28" s="1346">
        <v>29.978368174373497</v>
      </c>
      <c r="M28" s="1347">
        <v>80.197262744156831</v>
      </c>
      <c r="N28" s="1348">
        <v>18.504237318098117</v>
      </c>
      <c r="O28" s="1347">
        <v>31.714657251685217</v>
      </c>
    </row>
    <row r="29" spans="1:15">
      <c r="A29" s="27">
        <v>2012</v>
      </c>
      <c r="B29" s="907">
        <v>16.6647895255525</v>
      </c>
      <c r="C29" s="907">
        <v>36.454227087146201</v>
      </c>
      <c r="D29" s="907">
        <v>34.3711283964522</v>
      </c>
      <c r="E29" s="907">
        <v>32.288029705758099</v>
      </c>
      <c r="F29" s="907">
        <v>33.3295790511051</v>
      </c>
      <c r="G29" s="907">
        <v>44.786621849922497</v>
      </c>
      <c r="H29" s="908">
        <v>18.747888216246601</v>
      </c>
      <c r="I29" s="1342"/>
      <c r="J29" s="1342"/>
      <c r="K29" s="1346">
        <v>40.816150877511099</v>
      </c>
      <c r="L29" s="1346">
        <v>31.449183209266707</v>
      </c>
      <c r="M29" s="1347">
        <v>59.017355304731183</v>
      </c>
      <c r="N29" s="1348">
        <v>9.3669676682443921</v>
      </c>
      <c r="O29" s="1347">
        <v>18.201204427220084</v>
      </c>
    </row>
    <row r="30" spans="1:15">
      <c r="A30" s="27">
        <v>2013</v>
      </c>
      <c r="B30" s="907">
        <v>20.830986906940701</v>
      </c>
      <c r="C30" s="907">
        <v>42.703523159228503</v>
      </c>
      <c r="D30" s="907">
        <v>28.121832324369901</v>
      </c>
      <c r="E30" s="907">
        <v>43.745072504575496</v>
      </c>
      <c r="F30" s="907">
        <v>35.4126777417992</v>
      </c>
      <c r="G30" s="907">
        <v>65.617608756863305</v>
      </c>
      <c r="H30" s="908">
        <v>29.163381669717001</v>
      </c>
      <c r="I30" s="1342"/>
      <c r="J30" s="1342"/>
      <c r="K30" s="1346">
        <v>29.116618126000603</v>
      </c>
      <c r="L30" s="1346">
        <v>21.451438726003666</v>
      </c>
      <c r="M30" s="1347">
        <v>56.620799250787137</v>
      </c>
      <c r="N30" s="1348">
        <v>7.6651793999969371</v>
      </c>
      <c r="O30" s="1347">
        <v>27.504181124786534</v>
      </c>
    </row>
    <row r="31" spans="1:15">
      <c r="A31" s="27">
        <v>2014</v>
      </c>
      <c r="B31" s="907">
        <v>23.955634942981799</v>
      </c>
      <c r="C31" s="907">
        <v>48.952819231310698</v>
      </c>
      <c r="D31" s="907">
        <v>29.163381669717001</v>
      </c>
      <c r="E31" s="907">
        <v>48.952819231310698</v>
      </c>
      <c r="F31" s="907">
        <v>44.786621849922497</v>
      </c>
      <c r="G31" s="907">
        <v>72.908454174292501</v>
      </c>
      <c r="H31" s="908">
        <v>34.3711283964522</v>
      </c>
      <c r="I31" s="1342"/>
      <c r="J31" s="1342"/>
      <c r="K31" s="1346">
        <v>26.845889793028018</v>
      </c>
      <c r="L31" s="1346">
        <v>21.693676994589676</v>
      </c>
      <c r="M31" s="1347">
        <v>48.576163247153353</v>
      </c>
      <c r="N31" s="1348">
        <v>5.1522127984383417</v>
      </c>
      <c r="O31" s="1347">
        <v>21.730273454125335</v>
      </c>
    </row>
    <row r="32" spans="1:15">
      <c r="A32" s="27">
        <v>2015</v>
      </c>
      <c r="B32" s="907">
        <v>17.7063388708996</v>
      </c>
      <c r="C32" s="907">
        <v>31.246480360411098</v>
      </c>
      <c r="D32" s="907">
        <v>23.955634942981799</v>
      </c>
      <c r="E32" s="907">
        <v>30.204931015063998</v>
      </c>
      <c r="F32" s="907">
        <v>33.3295790511051</v>
      </c>
      <c r="G32" s="907">
        <v>46.869720540616598</v>
      </c>
      <c r="H32" s="908">
        <v>21.872536252287698</v>
      </c>
      <c r="I32" s="1342"/>
      <c r="J32" s="1342"/>
      <c r="K32" s="1346">
        <v>31.338610176073225</v>
      </c>
      <c r="L32" s="1346">
        <v>20.425758593204023</v>
      </c>
      <c r="M32" s="1347">
        <v>47.005754601386805</v>
      </c>
      <c r="N32" s="1348">
        <v>10.912851582869202</v>
      </c>
      <c r="O32" s="1347">
        <v>15.66714442531358</v>
      </c>
    </row>
    <row r="33" spans="1:15">
      <c r="A33" s="27">
        <v>2016</v>
      </c>
      <c r="B33" s="907">
        <v>18.747888216246601</v>
      </c>
      <c r="C33" s="907">
        <v>31.246480360411098</v>
      </c>
      <c r="D33" s="907">
        <v>20.830986906940701</v>
      </c>
      <c r="E33" s="907">
        <v>20.830986906940701</v>
      </c>
      <c r="F33" s="907">
        <v>28.121832324369901</v>
      </c>
      <c r="G33" s="907">
        <v>30.204931015063998</v>
      </c>
      <c r="H33" s="908">
        <v>17.7063388708996</v>
      </c>
      <c r="I33" s="1342"/>
      <c r="J33" s="1342"/>
      <c r="K33" s="1346">
        <v>25.742925015296716</v>
      </c>
      <c r="L33" s="1346">
        <v>18.383116483740018</v>
      </c>
      <c r="M33" s="1347">
        <v>42.760407333658698</v>
      </c>
      <c r="N33" s="1348">
        <v>7.3598085315566983</v>
      </c>
      <c r="O33" s="1347">
        <v>17.017482318361981</v>
      </c>
    </row>
    <row r="34" spans="1:15">
      <c r="A34" s="27">
        <v>2017</v>
      </c>
      <c r="B34" s="907">
        <v>20.830986906940701</v>
      </c>
      <c r="C34" s="907">
        <v>33.3295790511051</v>
      </c>
      <c r="D34" s="907">
        <v>17.7063388708996</v>
      </c>
      <c r="E34" s="907">
        <v>22.914085597634799</v>
      </c>
      <c r="F34" s="907">
        <v>28.121832324369901</v>
      </c>
      <c r="G34" s="907">
        <v>34.3711283964522</v>
      </c>
      <c r="H34" s="908">
        <v>17.7063388708996</v>
      </c>
      <c r="I34" s="1342"/>
      <c r="J34" s="1342"/>
      <c r="K34" s="1346">
        <v>19.436062304276412</v>
      </c>
      <c r="L34" s="1346">
        <v>11.91336331594256</v>
      </c>
      <c r="M34" s="1347">
        <v>36.120655343201591</v>
      </c>
      <c r="N34" s="1348">
        <v>7.5226989883338522</v>
      </c>
      <c r="O34" s="1347">
        <v>16.684593038925179</v>
      </c>
    </row>
    <row r="35" spans="1:15">
      <c r="A35" s="27">
        <v>2018</v>
      </c>
      <c r="B35" s="907">
        <v>22.914085597634799</v>
      </c>
      <c r="C35" s="907">
        <v>39.578875123187302</v>
      </c>
      <c r="D35" s="907">
        <v>22.914085597634799</v>
      </c>
      <c r="E35" s="907">
        <v>29.163381669717001</v>
      </c>
      <c r="F35" s="907">
        <v>35.4126777417992</v>
      </c>
      <c r="G35" s="907">
        <v>47.911269885963598</v>
      </c>
      <c r="H35" s="908">
        <v>19.789437561593601</v>
      </c>
      <c r="I35" s="672"/>
      <c r="J35" s="672"/>
      <c r="K35" s="1346">
        <v>16.610631681361376</v>
      </c>
      <c r="L35" s="1346">
        <v>11.055675514763484</v>
      </c>
      <c r="M35" s="1347">
        <v>38.052126779835838</v>
      </c>
      <c r="N35" s="1348">
        <v>5.5549561665978917</v>
      </c>
      <c r="O35" s="1347">
        <v>21.441495098474462</v>
      </c>
    </row>
    <row r="36" spans="1:15">
      <c r="A36" s="27">
        <v>2019</v>
      </c>
      <c r="B36" s="907">
        <v>18.747888216246601</v>
      </c>
      <c r="C36" s="907">
        <v>38.537325777840302</v>
      </c>
      <c r="D36" s="907">
        <v>17.7063388708996</v>
      </c>
      <c r="E36" s="907">
        <v>20.830986906940701</v>
      </c>
      <c r="F36" s="907">
        <v>27.0802829790229</v>
      </c>
      <c r="G36" s="907">
        <v>36.454227087146201</v>
      </c>
      <c r="H36" s="908">
        <v>20.830986906940701</v>
      </c>
      <c r="I36" s="672"/>
      <c r="J36" s="672"/>
      <c r="K36" s="1346">
        <v>22.677480567926363</v>
      </c>
      <c r="L36" s="1346">
        <v>12.012438642437017</v>
      </c>
      <c r="M36" s="1347">
        <v>39.16626278514881</v>
      </c>
      <c r="N36" s="1348">
        <v>10.665041925489346</v>
      </c>
      <c r="O36" s="1347">
        <v>16.488782217222447</v>
      </c>
    </row>
    <row r="37" spans="1:15">
      <c r="A37" s="27">
        <v>2020</v>
      </c>
      <c r="B37" s="907">
        <v>11.457042798817399</v>
      </c>
      <c r="C37" s="907">
        <v>30.204931015063998</v>
      </c>
      <c r="D37" s="907">
        <v>14.581690834858501</v>
      </c>
      <c r="E37" s="907">
        <v>13.540141489511401</v>
      </c>
      <c r="F37" s="907">
        <v>20.830986906940701</v>
      </c>
      <c r="G37" s="907">
        <v>26.0387336336759</v>
      </c>
      <c r="H37" s="908">
        <v>11.457042798817399</v>
      </c>
      <c r="K37" s="1346">
        <v>25.477909971113554</v>
      </c>
      <c r="L37" s="1346">
        <v>14.34731485768935</v>
      </c>
      <c r="M37" s="1347">
        <v>39.187759477487816</v>
      </c>
      <c r="N37" s="1348">
        <v>11.130595113424205</v>
      </c>
      <c r="O37" s="1347">
        <v>13.709849506374262</v>
      </c>
    </row>
    <row r="38" spans="1:15">
      <c r="A38" s="751">
        <v>2021</v>
      </c>
      <c r="B38" s="1349">
        <v>16.429382505414701</v>
      </c>
      <c r="C38" s="1349">
        <v>47.696972979122101</v>
      </c>
      <c r="D38" s="1349">
        <v>18.9141827245328</v>
      </c>
      <c r="E38" s="1349">
        <v>22.6912862170648</v>
      </c>
      <c r="F38" s="1349">
        <v>32.610251736997498</v>
      </c>
      <c r="G38" s="1349">
        <v>43.893936805667003</v>
      </c>
      <c r="H38" s="1350">
        <v>31.477055957116399</v>
      </c>
      <c r="K38" s="1351">
        <v>25.477909971113554</v>
      </c>
      <c r="L38" s="1351">
        <v>14.34731485768935</v>
      </c>
      <c r="M38" s="1352">
        <v>39.187759477487816</v>
      </c>
      <c r="N38" s="1351">
        <v>11.130595113424205</v>
      </c>
      <c r="O38" s="1352">
        <v>13.709849506374262</v>
      </c>
    </row>
    <row r="40" spans="1:15">
      <c r="K40" s="670" t="s">
        <v>938</v>
      </c>
    </row>
    <row r="41" spans="1:15">
      <c r="K41" s="670" t="s">
        <v>939</v>
      </c>
    </row>
    <row r="42" spans="1:15">
      <c r="K42" s="670" t="s">
        <v>940</v>
      </c>
    </row>
    <row r="44" spans="1:15">
      <c r="K44" s="909"/>
      <c r="L44"/>
    </row>
    <row r="46" spans="1:15">
      <c r="K46" s="910"/>
      <c r="L46" s="910"/>
      <c r="M46" s="910"/>
      <c r="N46" s="910"/>
      <c r="O46" s="910"/>
    </row>
    <row r="47" spans="1:15">
      <c r="K47" s="910"/>
      <c r="L47" s="910"/>
      <c r="M47" s="910"/>
      <c r="N47" s="910"/>
      <c r="O47" s="910"/>
    </row>
    <row r="48" spans="1:15">
      <c r="K48" s="910"/>
      <c r="L48" s="910"/>
      <c r="M48" s="910"/>
      <c r="N48" s="910"/>
      <c r="O48" s="910"/>
    </row>
    <row r="49" spans="11:15">
      <c r="K49" s="910"/>
      <c r="L49" s="910"/>
      <c r="M49" s="910"/>
      <c r="N49" s="910"/>
      <c r="O49" s="910"/>
    </row>
    <row r="50" spans="11:15">
      <c r="K50" s="910"/>
      <c r="L50" s="910"/>
      <c r="M50" s="910"/>
      <c r="N50" s="910"/>
      <c r="O50" s="910"/>
    </row>
    <row r="51" spans="11:15">
      <c r="K51" s="910"/>
      <c r="L51" s="910"/>
      <c r="M51" s="910"/>
      <c r="N51" s="910"/>
      <c r="O51" s="910"/>
    </row>
    <row r="52" spans="11:15">
      <c r="K52" s="910"/>
      <c r="L52" s="910"/>
      <c r="M52" s="910"/>
      <c r="N52" s="910"/>
      <c r="O52" s="910"/>
    </row>
    <row r="53" spans="11:15">
      <c r="K53" s="910"/>
      <c r="L53" s="910"/>
      <c r="M53" s="910"/>
      <c r="N53" s="910"/>
      <c r="O53" s="910"/>
    </row>
    <row r="54" spans="11:15">
      <c r="K54" s="910"/>
      <c r="L54" s="910"/>
      <c r="M54" s="910"/>
      <c r="N54" s="910"/>
      <c r="O54" s="910"/>
    </row>
    <row r="55" spans="11:15">
      <c r="K55" s="910"/>
      <c r="L55" s="910"/>
      <c r="M55" s="910"/>
      <c r="N55" s="910"/>
      <c r="O55" s="910"/>
    </row>
    <row r="56" spans="11:15">
      <c r="K56" s="910"/>
      <c r="L56" s="910"/>
      <c r="M56" s="910"/>
      <c r="N56" s="910"/>
      <c r="O56" s="910"/>
    </row>
    <row r="57" spans="11:15">
      <c r="K57" s="910"/>
      <c r="L57" s="910"/>
      <c r="M57" s="910"/>
      <c r="N57" s="910"/>
      <c r="O57" s="910"/>
    </row>
    <row r="58" spans="11:15">
      <c r="K58" s="910"/>
    </row>
    <row r="59" spans="11:15">
      <c r="K59" s="910"/>
    </row>
  </sheetData>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tabColor theme="0" tint="-0.249977111117893"/>
  </sheetPr>
  <dimension ref="A1:Q46"/>
  <sheetViews>
    <sheetView zoomScale="75" zoomScaleNormal="75" zoomScalePageLayoutView="75" workbookViewId="0">
      <selection activeCell="D30" sqref="D30"/>
    </sheetView>
  </sheetViews>
  <sheetFormatPr defaultColWidth="8.6640625" defaultRowHeight="13.2"/>
  <cols>
    <col min="2" max="2" width="12.6640625" style="11" bestFit="1" customWidth="1"/>
    <col min="3" max="3" width="15.6640625" style="11" customWidth="1"/>
    <col min="4" max="4" width="22.6640625" style="1" customWidth="1"/>
    <col min="5" max="6" width="12.6640625" customWidth="1"/>
    <col min="7" max="7" width="7" customWidth="1"/>
    <col min="8" max="9" width="12.6640625" bestFit="1" customWidth="1"/>
    <col min="15" max="15" width="7.44140625" customWidth="1"/>
    <col min="16" max="16" width="5.109375" customWidth="1"/>
  </cols>
  <sheetData>
    <row r="1" spans="1:1" ht="14.4">
      <c r="A1" s="2" t="s">
        <v>941</v>
      </c>
    </row>
    <row r="2" spans="1:1" ht="14.4">
      <c r="A2" s="2"/>
    </row>
    <row r="3" spans="1:1" ht="14.4">
      <c r="A3" s="2"/>
    </row>
    <row r="4" spans="1:1" ht="14.4">
      <c r="A4" s="2"/>
    </row>
    <row r="5" spans="1:1" ht="14.4">
      <c r="A5" s="2"/>
    </row>
    <row r="6" spans="1:1" ht="14.4">
      <c r="A6" s="2"/>
    </row>
    <row r="7" spans="1:1" ht="14.4">
      <c r="A7" s="2"/>
    </row>
    <row r="8" spans="1:1" ht="14.4">
      <c r="A8" s="2"/>
    </row>
    <row r="9" spans="1:1" ht="14.4">
      <c r="A9" s="2"/>
    </row>
    <row r="10" spans="1:1" ht="14.4">
      <c r="A10" s="2"/>
    </row>
    <row r="11" spans="1:1" ht="14.4">
      <c r="A11" s="2"/>
    </row>
    <row r="12" spans="1:1" ht="14.4">
      <c r="A12" s="2"/>
    </row>
    <row r="13" spans="1:1" ht="14.4">
      <c r="A13" s="2"/>
    </row>
    <row r="14" spans="1:1" ht="14.4">
      <c r="A14" s="2"/>
    </row>
    <row r="15" spans="1:1" ht="14.4">
      <c r="A15" s="2"/>
    </row>
    <row r="16" spans="1:1" ht="14.4">
      <c r="A16" s="2"/>
    </row>
    <row r="17" spans="1:17" ht="14.4">
      <c r="A17" s="2"/>
    </row>
    <row r="18" spans="1:17" ht="14.4">
      <c r="A18" s="2"/>
    </row>
    <row r="19" spans="1:17" ht="14.4">
      <c r="A19" s="2"/>
    </row>
    <row r="20" spans="1:17" ht="14.4">
      <c r="A20" s="2"/>
    </row>
    <row r="21" spans="1:17">
      <c r="A21" s="145" t="s">
        <v>797</v>
      </c>
      <c r="H21" s="145" t="s">
        <v>797</v>
      </c>
      <c r="Q21" s="145"/>
    </row>
    <row r="22" spans="1:17" ht="14.4">
      <c r="A22" s="2"/>
    </row>
    <row r="23" spans="1:17" ht="14.4">
      <c r="A23" s="2"/>
    </row>
    <row r="24" spans="1:17" ht="14.4">
      <c r="A24" s="35"/>
      <c r="B24" s="26" t="s">
        <v>942</v>
      </c>
      <c r="C24" s="1102" t="s">
        <v>942</v>
      </c>
      <c r="D24" s="1401"/>
    </row>
    <row r="25" spans="1:17" ht="14.4">
      <c r="A25" s="36"/>
      <c r="B25" s="34" t="s">
        <v>42</v>
      </c>
      <c r="C25" s="1404" t="s">
        <v>46</v>
      </c>
      <c r="D25" s="1401"/>
    </row>
    <row r="26" spans="1:17" ht="14.4">
      <c r="A26" s="39"/>
      <c r="B26" s="40" t="s">
        <v>943</v>
      </c>
      <c r="C26" s="1405" t="s">
        <v>943</v>
      </c>
      <c r="D26" s="1402"/>
    </row>
    <row r="27" spans="1:17">
      <c r="A27" s="199" t="s">
        <v>11</v>
      </c>
      <c r="B27" s="1100">
        <v>40.352399025533302</v>
      </c>
      <c r="C27" s="1101">
        <v>7.3445739535888297</v>
      </c>
      <c r="D27" s="1403"/>
      <c r="E27" s="17"/>
    </row>
    <row r="28" spans="1:17">
      <c r="A28" s="37" t="s">
        <v>7</v>
      </c>
      <c r="B28" s="673">
        <v>37.271834804402403</v>
      </c>
      <c r="C28" s="691">
        <v>6.6221020012645297</v>
      </c>
      <c r="D28" s="1403"/>
      <c r="E28" s="17"/>
    </row>
    <row r="29" spans="1:17">
      <c r="A29" s="37" t="s">
        <v>1</v>
      </c>
      <c r="B29" s="673">
        <v>28.953558787237299</v>
      </c>
      <c r="C29" s="691">
        <v>3.6566929497602101</v>
      </c>
      <c r="D29" s="1403"/>
      <c r="E29" s="17"/>
    </row>
    <row r="30" spans="1:17">
      <c r="A30" s="37" t="s">
        <v>2</v>
      </c>
      <c r="B30" s="673">
        <v>31.477055957116399</v>
      </c>
      <c r="C30" s="691">
        <v>0</v>
      </c>
      <c r="D30" s="1403"/>
      <c r="E30" s="17"/>
    </row>
    <row r="31" spans="1:17">
      <c r="A31" s="37" t="s">
        <v>6</v>
      </c>
      <c r="B31" s="673">
        <v>20.1222963966386</v>
      </c>
      <c r="C31" s="691">
        <v>2.5689898204261499</v>
      </c>
      <c r="D31" s="1403"/>
      <c r="E31" s="17"/>
    </row>
    <row r="32" spans="1:17">
      <c r="A32" s="37" t="s">
        <v>3</v>
      </c>
      <c r="B32" s="673">
        <v>15.0877170283838</v>
      </c>
      <c r="C32" s="691">
        <v>3.8264656961489898</v>
      </c>
      <c r="D32" s="1403"/>
      <c r="E32" s="17"/>
    </row>
    <row r="33" spans="1:5">
      <c r="A33" s="38" t="s">
        <v>5</v>
      </c>
      <c r="B33" s="674">
        <v>16.198556739540201</v>
      </c>
      <c r="C33" s="1353">
        <v>0.23082576587450199</v>
      </c>
      <c r="D33" s="1403"/>
      <c r="E33" s="17"/>
    </row>
    <row r="39" spans="1:5">
      <c r="C39"/>
      <c r="D39"/>
    </row>
    <row r="40" spans="1:5">
      <c r="C40"/>
      <c r="D40"/>
    </row>
    <row r="41" spans="1:5">
      <c r="C41"/>
      <c r="D41"/>
    </row>
    <row r="42" spans="1:5">
      <c r="C42"/>
      <c r="D42"/>
    </row>
    <row r="43" spans="1:5">
      <c r="C43"/>
      <c r="D43"/>
    </row>
    <row r="44" spans="1:5">
      <c r="C44"/>
      <c r="D44"/>
    </row>
    <row r="45" spans="1:5">
      <c r="C45"/>
      <c r="D45"/>
    </row>
    <row r="46" spans="1:5">
      <c r="C46"/>
      <c r="D46"/>
    </row>
  </sheetData>
  <pageMargins left="0.75" right="0.75" top="1" bottom="1" header="0.5" footer="0.5"/>
  <headerFooter alignWithMargins="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0">
    <tabColor theme="0" tint="-0.249977111117893"/>
  </sheetPr>
  <dimension ref="A1:AB97"/>
  <sheetViews>
    <sheetView zoomScale="75" zoomScaleNormal="75" zoomScalePageLayoutView="75" workbookViewId="0">
      <selection activeCell="N44" sqref="N44"/>
    </sheetView>
  </sheetViews>
  <sheetFormatPr defaultColWidth="8.6640625" defaultRowHeight="13.2"/>
  <cols>
    <col min="1" max="1" width="14.33203125" customWidth="1"/>
    <col min="2" max="15" width="11.44140625" style="1" customWidth="1"/>
  </cols>
  <sheetData>
    <row r="1" spans="1:1" ht="14.4">
      <c r="A1" s="947" t="s">
        <v>103</v>
      </c>
    </row>
    <row r="2" spans="1:1" ht="14.4">
      <c r="A2" s="76"/>
    </row>
    <row r="3" spans="1:1" ht="14.4">
      <c r="A3" s="76"/>
    </row>
    <row r="4" spans="1:1" ht="14.4">
      <c r="A4" s="76"/>
    </row>
    <row r="5" spans="1:1" ht="14.4">
      <c r="A5" s="76"/>
    </row>
    <row r="6" spans="1:1" ht="14.4">
      <c r="A6" s="76"/>
    </row>
    <row r="7" spans="1:1" ht="14.4">
      <c r="A7" s="76"/>
    </row>
    <row r="8" spans="1:1" ht="14.4">
      <c r="A8" s="76"/>
    </row>
    <row r="9" spans="1:1" ht="14.4">
      <c r="A9" s="76"/>
    </row>
    <row r="10" spans="1:1" ht="14.4">
      <c r="A10" s="76"/>
    </row>
    <row r="11" spans="1:1" ht="14.4">
      <c r="A11" s="76"/>
    </row>
    <row r="12" spans="1:1" ht="14.4">
      <c r="A12" s="76"/>
    </row>
    <row r="13" spans="1:1" ht="14.4">
      <c r="A13" s="76"/>
    </row>
    <row r="14" spans="1:1" ht="14.4">
      <c r="A14" s="76"/>
    </row>
    <row r="15" spans="1:1" ht="14.4">
      <c r="A15" s="76"/>
    </row>
    <row r="16" spans="1:1" ht="14.4">
      <c r="A16" s="76"/>
    </row>
    <row r="17" spans="1:17" ht="14.4">
      <c r="A17" s="76"/>
    </row>
    <row r="18" spans="1:17" ht="14.4">
      <c r="A18" s="76"/>
    </row>
    <row r="19" spans="1:17" ht="14.4">
      <c r="A19" s="76"/>
    </row>
    <row r="20" spans="1:17" ht="14.4">
      <c r="A20" s="76"/>
    </row>
    <row r="21" spans="1:17">
      <c r="A21" s="151" t="s">
        <v>797</v>
      </c>
      <c r="I21" s="151" t="s">
        <v>797</v>
      </c>
      <c r="Q21" s="151" t="s">
        <v>797</v>
      </c>
    </row>
    <row r="22" spans="1:17" ht="14.4">
      <c r="A22" s="76"/>
    </row>
    <row r="23" spans="1:17">
      <c r="A23" s="112" t="s">
        <v>650</v>
      </c>
    </row>
    <row r="24" spans="1:17">
      <c r="A24" s="801"/>
      <c r="B24" s="1632" t="s">
        <v>5</v>
      </c>
      <c r="C24" s="1633"/>
      <c r="D24" s="1632" t="s">
        <v>11</v>
      </c>
      <c r="E24" s="1633"/>
      <c r="F24" s="1634" t="s">
        <v>3</v>
      </c>
      <c r="G24" s="1634"/>
      <c r="H24" s="1632" t="s">
        <v>6</v>
      </c>
      <c r="I24" s="1633"/>
      <c r="J24" s="1632" t="s">
        <v>1</v>
      </c>
      <c r="K24" s="1633"/>
      <c r="L24" s="1632" t="s">
        <v>7</v>
      </c>
      <c r="M24" s="1633"/>
      <c r="N24" s="1632" t="s">
        <v>2</v>
      </c>
      <c r="O24" s="1633"/>
    </row>
    <row r="25" spans="1:17">
      <c r="A25" s="541"/>
      <c r="B25" s="562" t="s">
        <v>86</v>
      </c>
      <c r="C25" s="1354" t="s">
        <v>85</v>
      </c>
      <c r="D25" s="561" t="s">
        <v>86</v>
      </c>
      <c r="E25" s="1355" t="s">
        <v>85</v>
      </c>
      <c r="F25" s="499" t="s">
        <v>86</v>
      </c>
      <c r="G25" s="499" t="s">
        <v>85</v>
      </c>
      <c r="H25" s="561" t="s">
        <v>86</v>
      </c>
      <c r="I25" s="1355" t="s">
        <v>85</v>
      </c>
      <c r="J25" s="561" t="s">
        <v>86</v>
      </c>
      <c r="K25" s="1355" t="s">
        <v>85</v>
      </c>
      <c r="L25" s="561" t="s">
        <v>86</v>
      </c>
      <c r="M25" s="1355" t="s">
        <v>85</v>
      </c>
      <c r="N25" s="561" t="s">
        <v>86</v>
      </c>
      <c r="O25" s="1355" t="s">
        <v>85</v>
      </c>
    </row>
    <row r="26" spans="1:17">
      <c r="A26" s="1356">
        <v>2008</v>
      </c>
      <c r="B26" s="1357">
        <v>0.80133773966134236</v>
      </c>
      <c r="C26" s="665">
        <v>1.4841610830650562E-2</v>
      </c>
      <c r="D26" s="1357"/>
      <c r="E26" s="1358"/>
      <c r="F26" s="1359">
        <v>0.85755180458176006</v>
      </c>
      <c r="G26" s="665">
        <v>3.6635432591642064E-2</v>
      </c>
      <c r="H26" s="1357"/>
      <c r="I26" s="1358"/>
      <c r="J26" s="1357"/>
      <c r="K26" s="1358"/>
      <c r="L26" s="1357"/>
      <c r="M26" s="1358"/>
      <c r="N26" s="1357">
        <v>0.46870353743096543</v>
      </c>
      <c r="O26" s="666">
        <v>4.8775053757538635E-2</v>
      </c>
    </row>
    <row r="27" spans="1:17">
      <c r="A27" s="1360">
        <v>2009</v>
      </c>
      <c r="B27" s="824">
        <v>0.75059348332960307</v>
      </c>
      <c r="C27" s="667">
        <v>2.7144582757970694E-2</v>
      </c>
      <c r="D27" s="824"/>
      <c r="E27" s="989"/>
      <c r="F27" s="825">
        <v>0.76061209884634651</v>
      </c>
      <c r="G27" s="667">
        <v>5.103059383059759E-2</v>
      </c>
      <c r="H27" s="824"/>
      <c r="I27" s="989"/>
      <c r="J27" s="824"/>
      <c r="K27" s="989"/>
      <c r="L27" s="824"/>
      <c r="M27" s="989"/>
      <c r="N27" s="824">
        <v>0.56490650215794069</v>
      </c>
      <c r="O27" s="668">
        <v>6.1021251014030088E-2</v>
      </c>
    </row>
    <row r="28" spans="1:17">
      <c r="A28" s="1360">
        <v>2010</v>
      </c>
      <c r="B28" s="824">
        <v>0.6466890689383985</v>
      </c>
      <c r="C28" s="667">
        <v>3.4189193876656317E-2</v>
      </c>
      <c r="D28" s="824"/>
      <c r="E28" s="989"/>
      <c r="F28" s="825">
        <v>0.76662087962273817</v>
      </c>
      <c r="G28" s="667">
        <v>4.5394178493914382E-2</v>
      </c>
      <c r="H28" s="824"/>
      <c r="I28" s="989"/>
      <c r="J28" s="824"/>
      <c r="K28" s="989"/>
      <c r="L28" s="824"/>
      <c r="M28" s="989"/>
      <c r="N28" s="824">
        <v>0.62424738261611834</v>
      </c>
      <c r="O28" s="668">
        <v>7.7448550468361813E-2</v>
      </c>
    </row>
    <row r="29" spans="1:17">
      <c r="A29" s="1360">
        <v>2011</v>
      </c>
      <c r="B29" s="824">
        <v>0.57174387973321039</v>
      </c>
      <c r="C29" s="667">
        <v>4.5605060762829677E-2</v>
      </c>
      <c r="D29" s="824">
        <v>0.88954068088684646</v>
      </c>
      <c r="E29" s="668">
        <v>3.1618352102100497E-2</v>
      </c>
      <c r="F29" s="825">
        <v>0.8105117112479614</v>
      </c>
      <c r="G29" s="667">
        <v>5.4667323377177092E-2</v>
      </c>
      <c r="H29" s="824"/>
      <c r="I29" s="989"/>
      <c r="J29" s="824"/>
      <c r="K29" s="989"/>
      <c r="L29" s="824">
        <v>0.85772764803461166</v>
      </c>
      <c r="M29" s="668">
        <v>5.9935901460933128E-3</v>
      </c>
      <c r="N29" s="824">
        <v>0.51420146407769562</v>
      </c>
      <c r="O29" s="668">
        <v>8.4463839780662103E-2</v>
      </c>
    </row>
    <row r="30" spans="1:17">
      <c r="A30" s="1360">
        <v>2012</v>
      </c>
      <c r="B30" s="824">
        <v>0.56560604515089763</v>
      </c>
      <c r="C30" s="667">
        <v>6.2146602566523858E-2</v>
      </c>
      <c r="D30" s="824">
        <v>0.99079854580061166</v>
      </c>
      <c r="E30" s="668">
        <v>3.9680750835268952E-2</v>
      </c>
      <c r="F30" s="825">
        <v>0.94890771380002303</v>
      </c>
      <c r="G30" s="667">
        <v>7.7626248854406443E-2</v>
      </c>
      <c r="H30" s="824">
        <v>0.65983177804025939</v>
      </c>
      <c r="I30" s="675">
        <v>1.8599999999999998E-2</v>
      </c>
      <c r="J30" s="824">
        <v>0.7754053809562147</v>
      </c>
      <c r="K30" s="675">
        <v>1.6899999999999998E-2</v>
      </c>
      <c r="L30" s="824">
        <v>0.94062540970381237</v>
      </c>
      <c r="M30" s="668">
        <v>9.2985939594640663E-3</v>
      </c>
      <c r="N30" s="824">
        <v>0.6386960271007085</v>
      </c>
      <c r="O30" s="668">
        <v>9.174225231080424E-2</v>
      </c>
    </row>
    <row r="31" spans="1:17">
      <c r="A31" s="1360">
        <v>2013</v>
      </c>
      <c r="B31" s="824">
        <v>0.60238910890202146</v>
      </c>
      <c r="C31" s="667">
        <v>6.8539033685138209E-2</v>
      </c>
      <c r="D31" s="824">
        <v>0.8904358985395866</v>
      </c>
      <c r="E31" s="668">
        <v>5.3956390011643679E-2</v>
      </c>
      <c r="F31" s="825">
        <v>0.71338388201685854</v>
      </c>
      <c r="G31" s="667">
        <v>0.11019423426883852</v>
      </c>
      <c r="H31" s="824">
        <v>0.65794947492782685</v>
      </c>
      <c r="I31" s="675">
        <v>2.1600000000000001E-2</v>
      </c>
      <c r="J31" s="824">
        <v>0.74350689708045292</v>
      </c>
      <c r="K31" s="675">
        <v>1.8700000000000001E-2</v>
      </c>
      <c r="L31" s="824">
        <v>0.95761968830046174</v>
      </c>
      <c r="M31" s="668">
        <v>1.3884132134820124E-2</v>
      </c>
      <c r="N31" s="824">
        <v>0.79816024203458558</v>
      </c>
      <c r="O31" s="668">
        <v>9.8603196473158863E-2</v>
      </c>
    </row>
    <row r="32" spans="1:17">
      <c r="A32" s="1360">
        <v>2014</v>
      </c>
      <c r="B32" s="824">
        <v>0.57953899715360357</v>
      </c>
      <c r="C32" s="667">
        <v>5.6750858070523609E-2</v>
      </c>
      <c r="D32" s="824">
        <v>0.91049937116236623</v>
      </c>
      <c r="E32" s="668">
        <v>5.4854285895126774E-2</v>
      </c>
      <c r="F32" s="825">
        <v>0.65162189828589734</v>
      </c>
      <c r="G32" s="667">
        <v>0.11964950573242429</v>
      </c>
      <c r="H32" s="824">
        <v>0.67385489117568398</v>
      </c>
      <c r="I32" s="675">
        <v>2.4799999999999999E-2</v>
      </c>
      <c r="J32" s="824">
        <v>0.73178184138736624</v>
      </c>
      <c r="K32" s="675">
        <v>1.9400000000000001E-2</v>
      </c>
      <c r="L32" s="824">
        <v>0.97689048014765845</v>
      </c>
      <c r="M32" s="668">
        <v>1.5323891458484768E-2</v>
      </c>
      <c r="N32" s="824">
        <v>0.80365414066938057</v>
      </c>
      <c r="O32" s="668">
        <v>0.10626141389337818</v>
      </c>
    </row>
    <row r="33" spans="1:28">
      <c r="A33" s="1360">
        <v>2015</v>
      </c>
      <c r="B33" s="824">
        <v>0.62210918994339648</v>
      </c>
      <c r="C33" s="667">
        <v>6.2222166550290448E-2</v>
      </c>
      <c r="D33" s="824">
        <v>0.87235465541714152</v>
      </c>
      <c r="E33" s="668">
        <v>5.1728705484988431E-2</v>
      </c>
      <c r="F33" s="825">
        <v>0.72513364623557697</v>
      </c>
      <c r="G33" s="667">
        <v>0.13476785886017098</v>
      </c>
      <c r="H33" s="824">
        <v>0.60853683596212338</v>
      </c>
      <c r="I33" s="675">
        <v>2.4199999999999999E-2</v>
      </c>
      <c r="J33" s="824">
        <v>0.75969378113702479</v>
      </c>
      <c r="K33" s="675">
        <v>2.0899999999999998E-2</v>
      </c>
      <c r="L33" s="824">
        <v>0.8643820315676698</v>
      </c>
      <c r="M33" s="668">
        <v>1.7218011871252735E-2</v>
      </c>
      <c r="N33" s="824">
        <v>0.76627505295929665</v>
      </c>
      <c r="O33" s="668">
        <v>0.11728964096182155</v>
      </c>
    </row>
    <row r="34" spans="1:28">
      <c r="A34" s="1360">
        <v>2016</v>
      </c>
      <c r="B34" s="824">
        <v>0.67529116631705455</v>
      </c>
      <c r="C34" s="667">
        <v>6.9030765027562363E-2</v>
      </c>
      <c r="D34" s="824">
        <v>0.97407482283810232</v>
      </c>
      <c r="E34" s="668">
        <v>5.8346460835373759E-2</v>
      </c>
      <c r="F34" s="825">
        <v>0.6254421836146058</v>
      </c>
      <c r="G34" s="667">
        <v>0.1753955115969352</v>
      </c>
      <c r="H34" s="824">
        <v>0.53423366322480215</v>
      </c>
      <c r="I34" s="668">
        <v>2.430476619838487E-2</v>
      </c>
      <c r="J34" s="824">
        <v>0.78580718165816021</v>
      </c>
      <c r="K34" s="668">
        <v>2.1067301071539896E-2</v>
      </c>
      <c r="L34" s="824">
        <v>0.85562367240940473</v>
      </c>
      <c r="M34" s="668">
        <v>2.0354116247077891E-2</v>
      </c>
      <c r="N34" s="824">
        <v>0.74490204246830616</v>
      </c>
      <c r="O34" s="668">
        <v>0.15104552214131972</v>
      </c>
    </row>
    <row r="35" spans="1:28">
      <c r="A35" s="1360">
        <v>2017</v>
      </c>
      <c r="B35" s="824">
        <v>0.70868811294752609</v>
      </c>
      <c r="C35" s="667">
        <v>7.6934712784517176E-2</v>
      </c>
      <c r="D35" s="824">
        <v>0.97806592171168771</v>
      </c>
      <c r="E35" s="668">
        <v>5.8206020100819246E-2</v>
      </c>
      <c r="F35" s="825">
        <v>0.48982322537989825</v>
      </c>
      <c r="G35" s="667">
        <v>0.22980084269956411</v>
      </c>
      <c r="H35" s="824">
        <v>0.58402667822837151</v>
      </c>
      <c r="I35" s="668">
        <v>2.6504431718562923E-2</v>
      </c>
      <c r="J35" s="824">
        <v>0.76127773490262451</v>
      </c>
      <c r="K35" s="668">
        <v>2.6266978674903921E-2</v>
      </c>
      <c r="L35" s="824">
        <v>0.68705307089174816</v>
      </c>
      <c r="M35" s="668">
        <v>2.7074867383188383E-2</v>
      </c>
      <c r="N35" s="824">
        <v>0.61197981397695145</v>
      </c>
      <c r="O35" s="668">
        <v>0.17369872722552712</v>
      </c>
    </row>
    <row r="36" spans="1:28">
      <c r="A36" s="1360">
        <v>2018</v>
      </c>
      <c r="B36" s="825">
        <v>0.74835613254348532</v>
      </c>
      <c r="C36" s="667">
        <v>7.3373242214981677E-2</v>
      </c>
      <c r="D36" s="824">
        <v>1.0092626052056988</v>
      </c>
      <c r="E36" s="668">
        <v>6.9753107463448275E-2</v>
      </c>
      <c r="F36" s="825">
        <v>0.61515726613143618</v>
      </c>
      <c r="G36" s="667">
        <v>0.23830811558442855</v>
      </c>
      <c r="H36" s="824">
        <v>0.64294832927913836</v>
      </c>
      <c r="I36" s="668">
        <v>2.4513635815240221E-2</v>
      </c>
      <c r="J36" s="824">
        <v>0.79462223201192383</v>
      </c>
      <c r="K36" s="668">
        <v>2.6507249628195544E-2</v>
      </c>
      <c r="L36" s="824">
        <v>0.74375829652287162</v>
      </c>
      <c r="M36" s="668">
        <v>2.7177077058750325E-2</v>
      </c>
      <c r="N36" s="824">
        <v>0.61766634421509559</v>
      </c>
      <c r="O36" s="668">
        <v>0.1851303609020209</v>
      </c>
    </row>
    <row r="37" spans="1:28">
      <c r="A37" s="1360">
        <v>2019</v>
      </c>
      <c r="B37" s="825">
        <v>0.72085101958767761</v>
      </c>
      <c r="C37" s="667">
        <v>8.5031755690358646E-2</v>
      </c>
      <c r="D37" s="824">
        <v>1.020044614634311</v>
      </c>
      <c r="E37" s="668">
        <v>6.9055442551545165E-2</v>
      </c>
      <c r="F37" s="825">
        <v>0.5105466817234654</v>
      </c>
      <c r="G37" s="667">
        <v>0.27515558289891862</v>
      </c>
      <c r="H37" s="824">
        <v>0.61575502221558009</v>
      </c>
      <c r="I37" s="668">
        <v>2.8365422591698618E-2</v>
      </c>
      <c r="J37" s="824">
        <v>0.8221079014204552</v>
      </c>
      <c r="K37" s="668">
        <v>3.031481243486174E-2</v>
      </c>
      <c r="L37" s="824">
        <v>0.73260149820865317</v>
      </c>
      <c r="M37" s="668">
        <v>2.9347936942436918E-2</v>
      </c>
      <c r="N37" s="824">
        <v>0.56935014998476552</v>
      </c>
      <c r="O37" s="668">
        <v>0.19934589183745816</v>
      </c>
    </row>
    <row r="38" spans="1:28">
      <c r="A38" s="1360">
        <v>2020</v>
      </c>
      <c r="B38" s="923">
        <v>0.54152310265918302</v>
      </c>
      <c r="C38" s="668">
        <v>0.1097422847045674</v>
      </c>
      <c r="D38" s="923">
        <v>0.84603706497602804</v>
      </c>
      <c r="E38" s="668">
        <v>6.6247617339671883E-2</v>
      </c>
      <c r="F38" s="923">
        <v>0.54321382016667796</v>
      </c>
      <c r="G38" s="668">
        <v>0.31263480564490165</v>
      </c>
      <c r="H38" s="923">
        <v>0.59008298415544502</v>
      </c>
      <c r="I38" s="668">
        <v>2.9443638368959683E-2</v>
      </c>
      <c r="J38" s="923">
        <v>0.83446509410942404</v>
      </c>
      <c r="K38" s="668">
        <v>3.4005868160254672E-2</v>
      </c>
      <c r="L38" s="923">
        <v>0.81579124900943401</v>
      </c>
      <c r="M38" s="668">
        <v>3.0391996541923646E-2</v>
      </c>
      <c r="N38" s="923">
        <v>0.51872008684581405</v>
      </c>
      <c r="O38" s="668">
        <v>0.22733679283581154</v>
      </c>
      <c r="P38" s="37"/>
    </row>
    <row r="39" spans="1:28">
      <c r="A39" s="1361">
        <v>2021</v>
      </c>
      <c r="B39" s="692">
        <v>0.46371637440105401</v>
      </c>
      <c r="C39" s="1362">
        <v>0.12040138799509099</v>
      </c>
      <c r="D39" s="692">
        <v>0.85080999342589403</v>
      </c>
      <c r="E39" s="1362">
        <v>8.4329112702536305E-2</v>
      </c>
      <c r="F39" s="692">
        <v>0.40707038752021202</v>
      </c>
      <c r="G39" s="1362">
        <v>0.348442520503215</v>
      </c>
      <c r="H39" s="692">
        <v>0.582176438757258</v>
      </c>
      <c r="I39" s="1362">
        <v>2.66557430391164E-2</v>
      </c>
      <c r="J39" s="692">
        <v>0.78878594087599296</v>
      </c>
      <c r="K39" s="1362">
        <v>3.5270789464212603E-2</v>
      </c>
      <c r="L39" s="692">
        <v>0.87021452556245704</v>
      </c>
      <c r="M39" s="1362">
        <v>2.9516533664061199E-2</v>
      </c>
      <c r="N39" s="692">
        <v>0.213360341021296</v>
      </c>
      <c r="O39" s="1362">
        <v>0.241706193473986</v>
      </c>
    </row>
    <row r="40" spans="1:28">
      <c r="A40" s="1363" t="s">
        <v>87</v>
      </c>
      <c r="B40" s="1364" t="s">
        <v>720</v>
      </c>
      <c r="C40" s="499"/>
      <c r="D40" s="499"/>
      <c r="E40" s="499"/>
      <c r="F40" s="499"/>
      <c r="G40" s="499"/>
      <c r="H40" s="499"/>
      <c r="I40" s="499"/>
      <c r="J40" s="499"/>
      <c r="K40" s="499"/>
      <c r="L40" s="499"/>
      <c r="M40" s="499"/>
      <c r="N40" s="499"/>
      <c r="O40" s="499"/>
    </row>
    <row r="41" spans="1:28">
      <c r="A41" s="229"/>
      <c r="B41" s="1364" t="s">
        <v>649</v>
      </c>
      <c r="C41" s="499"/>
      <c r="D41" s="499"/>
      <c r="E41" s="499"/>
      <c r="F41" s="499"/>
      <c r="G41" s="499"/>
      <c r="H41" s="499"/>
      <c r="I41" s="499"/>
      <c r="J41" s="499"/>
      <c r="K41" s="499"/>
      <c r="L41" s="499"/>
      <c r="M41" s="499"/>
      <c r="N41" s="499"/>
      <c r="O41" s="499"/>
    </row>
    <row r="42" spans="1:28">
      <c r="A42" s="229"/>
      <c r="B42" s="1364"/>
      <c r="C42" s="499"/>
      <c r="D42" s="499"/>
      <c r="E42" s="499"/>
      <c r="F42" s="499"/>
      <c r="G42" s="499"/>
      <c r="H42" s="499"/>
      <c r="I42" s="499"/>
      <c r="J42" s="499"/>
      <c r="K42" s="499"/>
      <c r="L42" s="499"/>
      <c r="M42" s="499"/>
      <c r="N42" s="499"/>
      <c r="O42" s="499"/>
    </row>
    <row r="43" spans="1:28">
      <c r="A43" s="112" t="s">
        <v>944</v>
      </c>
    </row>
    <row r="44" spans="1:28" ht="66">
      <c r="A44" s="911" t="s">
        <v>945</v>
      </c>
      <c r="B44" s="912" t="s">
        <v>721</v>
      </c>
      <c r="C44" s="912" t="s">
        <v>722</v>
      </c>
      <c r="D44" s="912" t="s">
        <v>723</v>
      </c>
      <c r="E44" s="913" t="s">
        <v>724</v>
      </c>
    </row>
    <row r="45" spans="1:28">
      <c r="A45" s="73" t="s">
        <v>93</v>
      </c>
      <c r="B45" s="914">
        <v>54.856351544438802</v>
      </c>
      <c r="C45" s="915">
        <v>33.081147685896603</v>
      </c>
      <c r="D45" s="915">
        <v>23.868300246489301</v>
      </c>
      <c r="E45" s="916">
        <v>23.116348124188999</v>
      </c>
    </row>
    <row r="46" spans="1:28">
      <c r="A46" s="73" t="s">
        <v>94</v>
      </c>
      <c r="B46" s="917">
        <v>5.1558303695134997</v>
      </c>
      <c r="C46" s="918">
        <v>2.9325942735521702</v>
      </c>
      <c r="D46" s="918">
        <v>2.8972803509169802</v>
      </c>
      <c r="E46" s="919">
        <v>2.7684135616097301</v>
      </c>
      <c r="AB46" s="151" t="s">
        <v>797</v>
      </c>
    </row>
    <row r="47" spans="1:28">
      <c r="A47" s="697" t="s">
        <v>88</v>
      </c>
      <c r="B47" s="920">
        <v>60.012181913952297</v>
      </c>
      <c r="C47" s="921">
        <v>36.013741959448801</v>
      </c>
      <c r="D47" s="921">
        <v>26.765580597406199</v>
      </c>
      <c r="E47" s="922">
        <v>25.884761685798701</v>
      </c>
      <c r="F47" s="923"/>
    </row>
    <row r="48" spans="1:28">
      <c r="A48" s="150"/>
      <c r="B48" s="151"/>
      <c r="C48" s="924"/>
      <c r="D48" s="924"/>
      <c r="E48" s="924"/>
      <c r="F48" s="78"/>
    </row>
    <row r="49" spans="1:9">
      <c r="E49" s="671"/>
    </row>
    <row r="50" spans="1:9">
      <c r="A50" s="112" t="s">
        <v>946</v>
      </c>
    </row>
    <row r="51" spans="1:9" ht="66">
      <c r="A51" s="200"/>
      <c r="B51" s="698"/>
      <c r="C51" s="696" t="s">
        <v>721</v>
      </c>
      <c r="D51" s="696" t="s">
        <v>722</v>
      </c>
      <c r="E51" s="696" t="s">
        <v>723</v>
      </c>
      <c r="F51" s="72" t="s">
        <v>724</v>
      </c>
      <c r="I51"/>
    </row>
    <row r="52" spans="1:9">
      <c r="A52" s="199" t="s">
        <v>11</v>
      </c>
      <c r="B52" s="126" t="s">
        <v>93</v>
      </c>
      <c r="C52" s="915">
        <v>43.544131143398801</v>
      </c>
      <c r="D52" s="915">
        <v>41.481085734974002</v>
      </c>
      <c r="E52" s="915">
        <v>40.4969775371395</v>
      </c>
      <c r="F52" s="916">
        <v>40.352399025533302</v>
      </c>
      <c r="I52"/>
    </row>
    <row r="53" spans="1:9">
      <c r="A53" s="37"/>
      <c r="B53" s="73" t="s">
        <v>94</v>
      </c>
      <c r="C53" s="917">
        <v>12.516532633085699</v>
      </c>
      <c r="D53" s="918">
        <v>7.3715423764208001</v>
      </c>
      <c r="E53" s="918">
        <v>7.3715423764208001</v>
      </c>
      <c r="F53" s="919">
        <v>7.3445739535888297</v>
      </c>
      <c r="I53"/>
    </row>
    <row r="54" spans="1:9">
      <c r="A54" s="38"/>
      <c r="B54" s="697" t="s">
        <v>88</v>
      </c>
      <c r="C54" s="918">
        <v>56.060663776484603</v>
      </c>
      <c r="D54" s="918">
        <v>48.8526281113948</v>
      </c>
      <c r="E54" s="918">
        <v>47.868519913560299</v>
      </c>
      <c r="F54" s="919">
        <v>47.696972979122101</v>
      </c>
      <c r="I54"/>
    </row>
    <row r="55" spans="1:9">
      <c r="A55" s="199" t="s">
        <v>2</v>
      </c>
      <c r="B55" s="126" t="s">
        <v>93</v>
      </c>
      <c r="C55" s="915">
        <v>147.53002271389599</v>
      </c>
      <c r="D55" s="915">
        <v>42.311161224277697</v>
      </c>
      <c r="E55" s="915">
        <v>32.621857236490698</v>
      </c>
      <c r="F55" s="916">
        <v>31.477055957116399</v>
      </c>
      <c r="I55"/>
    </row>
    <row r="56" spans="1:9">
      <c r="A56" s="37"/>
      <c r="B56" s="73" t="s">
        <v>94</v>
      </c>
      <c r="C56" s="917">
        <v>0</v>
      </c>
      <c r="D56" s="918">
        <v>0</v>
      </c>
      <c r="E56" s="918">
        <v>0</v>
      </c>
      <c r="F56" s="919">
        <v>0</v>
      </c>
      <c r="I56"/>
    </row>
    <row r="57" spans="1:9" ht="18.600000000000001">
      <c r="A57" s="38"/>
      <c r="B57" s="697" t="s">
        <v>88</v>
      </c>
      <c r="C57" s="918">
        <v>147.53002271389599</v>
      </c>
      <c r="D57" s="918">
        <v>42.311161224277697</v>
      </c>
      <c r="E57" s="918">
        <v>32.621857236490698</v>
      </c>
      <c r="F57" s="919">
        <v>31.477055957116399</v>
      </c>
      <c r="I57" s="925"/>
    </row>
    <row r="58" spans="1:9">
      <c r="A58" s="199" t="s">
        <v>619</v>
      </c>
      <c r="B58" s="126" t="s">
        <v>93</v>
      </c>
      <c r="C58" s="915">
        <v>43.716390682734499</v>
      </c>
      <c r="D58" s="915">
        <v>42.228813426306701</v>
      </c>
      <c r="E58" s="915">
        <v>37.846913162237698</v>
      </c>
      <c r="F58" s="916">
        <v>37.271834804402403</v>
      </c>
      <c r="I58"/>
    </row>
    <row r="59" spans="1:9">
      <c r="A59" s="37"/>
      <c r="B59" s="73" t="s">
        <v>94</v>
      </c>
      <c r="C59" s="917">
        <v>6.7239726027397202</v>
      </c>
      <c r="D59" s="918">
        <v>6.7535881458594096</v>
      </c>
      <c r="E59" s="918">
        <v>6.7535881458594096</v>
      </c>
      <c r="F59" s="919">
        <v>6.6221020012645297</v>
      </c>
      <c r="I59"/>
    </row>
    <row r="60" spans="1:9">
      <c r="A60" s="38"/>
      <c r="B60" s="697" t="s">
        <v>88</v>
      </c>
      <c r="C60" s="918">
        <v>50.440363285474199</v>
      </c>
      <c r="D60" s="918">
        <v>48.982401572166197</v>
      </c>
      <c r="E60" s="918">
        <v>44.600501308097101</v>
      </c>
      <c r="F60" s="919">
        <v>43.893936805667003</v>
      </c>
      <c r="I60" s="926"/>
    </row>
    <row r="61" spans="1:9">
      <c r="A61" s="199" t="s">
        <v>5</v>
      </c>
      <c r="B61" s="126" t="s">
        <v>93</v>
      </c>
      <c r="C61" s="915">
        <v>34.6829810418009</v>
      </c>
      <c r="D61" s="915">
        <v>31.243501879831999</v>
      </c>
      <c r="E61" s="915">
        <v>16.618934669875198</v>
      </c>
      <c r="F61" s="916">
        <v>16.198556739540201</v>
      </c>
      <c r="I61"/>
    </row>
    <row r="62" spans="1:9">
      <c r="A62" s="37"/>
      <c r="B62" s="73" t="s">
        <v>94</v>
      </c>
      <c r="C62" s="917">
        <v>0.74682780770388202</v>
      </c>
      <c r="D62" s="918">
        <v>0.33137351653611002</v>
      </c>
      <c r="E62" s="918">
        <v>0.23607740095704099</v>
      </c>
      <c r="F62" s="919">
        <v>0.23082576587450199</v>
      </c>
      <c r="I62" s="926"/>
    </row>
    <row r="63" spans="1:9">
      <c r="A63" s="38"/>
      <c r="B63" s="697" t="s">
        <v>88</v>
      </c>
      <c r="C63" s="918">
        <v>35.429808849504802</v>
      </c>
      <c r="D63" s="918">
        <v>31.5748753963681</v>
      </c>
      <c r="E63" s="918">
        <v>16.855012070832299</v>
      </c>
      <c r="F63" s="919">
        <v>16.429382505414701</v>
      </c>
      <c r="I63"/>
    </row>
    <row r="64" spans="1:9">
      <c r="A64" s="199" t="s">
        <v>6</v>
      </c>
      <c r="B64" s="126" t="s">
        <v>93</v>
      </c>
      <c r="C64" s="915">
        <v>35.000547741390498</v>
      </c>
      <c r="D64" s="915">
        <v>30.477808718077402</v>
      </c>
      <c r="E64" s="915">
        <v>20.4566437680113</v>
      </c>
      <c r="F64" s="916">
        <v>20.1222963966386</v>
      </c>
      <c r="I64"/>
    </row>
    <row r="65" spans="1:11">
      <c r="A65" s="37"/>
      <c r="B65" s="73" t="s">
        <v>94</v>
      </c>
      <c r="C65" s="917">
        <v>3.9761004127373698</v>
      </c>
      <c r="D65" s="918">
        <v>3.3110039076021298</v>
      </c>
      <c r="E65" s="918">
        <v>2.6224190777811298</v>
      </c>
      <c r="F65" s="919">
        <v>2.5689898204261499</v>
      </c>
      <c r="I65"/>
    </row>
    <row r="66" spans="1:11">
      <c r="A66" s="38"/>
      <c r="B66" s="697" t="s">
        <v>88</v>
      </c>
      <c r="C66" s="918">
        <v>38.976648154127801</v>
      </c>
      <c r="D66" s="918">
        <v>33.788812625679597</v>
      </c>
      <c r="E66" s="918">
        <v>23.0790628457924</v>
      </c>
      <c r="F66" s="919">
        <v>22.6912862170648</v>
      </c>
      <c r="I66"/>
    </row>
    <row r="67" spans="1:11">
      <c r="A67" s="199" t="s">
        <v>1</v>
      </c>
      <c r="B67" s="126" t="s">
        <v>93</v>
      </c>
      <c r="C67" s="915">
        <v>35.4780909652982</v>
      </c>
      <c r="D67" s="915">
        <v>32.8835445651358</v>
      </c>
      <c r="E67" s="915">
        <v>29.421638366760298</v>
      </c>
      <c r="F67" s="916">
        <v>28.953558787237299</v>
      </c>
      <c r="I67"/>
    </row>
    <row r="68" spans="1:11">
      <c r="A68" s="37"/>
      <c r="B68" s="73" t="s">
        <v>94</v>
      </c>
      <c r="C68" s="917">
        <v>5.8642429266850797</v>
      </c>
      <c r="D68" s="918">
        <v>3.5958575304586802</v>
      </c>
      <c r="E68" s="918">
        <v>3.7199923597284799</v>
      </c>
      <c r="F68" s="919">
        <v>3.6566929497602101</v>
      </c>
      <c r="I68"/>
    </row>
    <row r="69" spans="1:11">
      <c r="A69" s="38"/>
      <c r="B69" s="697" t="s">
        <v>88</v>
      </c>
      <c r="C69" s="918">
        <v>41.342333891983301</v>
      </c>
      <c r="D69" s="918">
        <v>36.479402095594502</v>
      </c>
      <c r="E69" s="918">
        <v>33.141630726488799</v>
      </c>
      <c r="F69" s="919">
        <v>32.610251736997498</v>
      </c>
      <c r="I69"/>
    </row>
    <row r="70" spans="1:11">
      <c r="A70" s="699" t="s">
        <v>3</v>
      </c>
      <c r="B70" s="73" t="s">
        <v>93</v>
      </c>
      <c r="C70" s="1365">
        <v>37.569179896623403</v>
      </c>
      <c r="D70" s="1365">
        <v>23.2510123323488</v>
      </c>
      <c r="E70" s="1365">
        <v>15.952199097135701</v>
      </c>
      <c r="F70" s="927">
        <v>15.0877170283838</v>
      </c>
      <c r="H70" s="928"/>
      <c r="I70" s="928"/>
      <c r="J70" s="928"/>
    </row>
    <row r="71" spans="1:11">
      <c r="A71" s="700"/>
      <c r="B71" s="73" t="s">
        <v>94</v>
      </c>
      <c r="C71" s="917">
        <v>8.8949779109589002</v>
      </c>
      <c r="D71" s="918">
        <v>4.1114202500093704</v>
      </c>
      <c r="E71" s="918">
        <v>4.1114202500093704</v>
      </c>
      <c r="F71" s="919">
        <v>3.8264656961489898</v>
      </c>
      <c r="H71" s="928"/>
      <c r="I71" s="928"/>
      <c r="J71" s="928"/>
    </row>
    <row r="72" spans="1:11">
      <c r="A72" s="701"/>
      <c r="B72" s="697" t="s">
        <v>88</v>
      </c>
      <c r="C72" s="918">
        <v>46.464157807582303</v>
      </c>
      <c r="D72" s="918">
        <v>27.362432582358199</v>
      </c>
      <c r="E72" s="918">
        <v>20.063619347145099</v>
      </c>
      <c r="F72" s="919">
        <v>18.9141827245328</v>
      </c>
      <c r="H72" s="928"/>
      <c r="I72" s="928"/>
      <c r="J72" s="928"/>
      <c r="K72" s="166"/>
    </row>
    <row r="75" spans="1:11">
      <c r="A75" s="112" t="s">
        <v>947</v>
      </c>
    </row>
    <row r="77" spans="1:11">
      <c r="A77" s="929"/>
      <c r="B77" s="930" t="s">
        <v>620</v>
      </c>
      <c r="C77" s="931" t="s">
        <v>620</v>
      </c>
      <c r="D77" s="912" t="s">
        <v>621</v>
      </c>
      <c r="E77" s="912" t="s">
        <v>725</v>
      </c>
      <c r="F77" s="912" t="s">
        <v>406</v>
      </c>
      <c r="G77" s="932" t="s">
        <v>622</v>
      </c>
      <c r="H77" s="930" t="s">
        <v>629</v>
      </c>
    </row>
    <row r="78" spans="1:11">
      <c r="A78" s="933" t="s">
        <v>628</v>
      </c>
      <c r="B78" s="934" t="str">
        <f>CONCATENATE("$",ROUND(C57,0),"/MWh")</f>
        <v>$148/MWh</v>
      </c>
      <c r="C78" s="935">
        <v>1</v>
      </c>
      <c r="D78" s="936">
        <f>(D57/C57)-1</f>
        <v>-0.71320304541448176</v>
      </c>
      <c r="E78" s="936">
        <f>(E57-D57)/C57</f>
        <v>-6.5676828414629906E-2</v>
      </c>
      <c r="F78" s="936">
        <f>(F57-E57)/C57</f>
        <v>-7.7597851495922604E-3</v>
      </c>
      <c r="G78" s="936">
        <f>(F57/C57)-1</f>
        <v>-0.78663965897870392</v>
      </c>
      <c r="H78" s="934" t="str">
        <f>CONCATENATE("$",ROUND(F57,0),"/MWh")</f>
        <v>$31/MWh</v>
      </c>
    </row>
    <row r="79" spans="1:11">
      <c r="A79" s="933" t="s">
        <v>623</v>
      </c>
      <c r="B79" s="934" t="str">
        <f>CONCATENATE("$",ROUND(C72,0),"/MWh")</f>
        <v>$46/MWh</v>
      </c>
      <c r="C79" s="935">
        <v>1</v>
      </c>
      <c r="D79" s="936">
        <f>(D72/C72)-1</f>
        <v>-0.41110667074454044</v>
      </c>
      <c r="E79" s="936">
        <f>(E72-D72)/C72</f>
        <v>-0.15708480643163697</v>
      </c>
      <c r="F79" s="936">
        <f>(F72-E72)/C72</f>
        <v>-2.4738135303610888E-2</v>
      </c>
      <c r="G79" s="937">
        <f>(F72/C72)-1</f>
        <v>-0.59292961247978826</v>
      </c>
      <c r="H79" s="934" t="str">
        <f>CONCATENATE("$",ROUND(F72,0),"/MWh")</f>
        <v>$19/MWh</v>
      </c>
    </row>
    <row r="80" spans="1:11">
      <c r="A80" s="933" t="s">
        <v>626</v>
      </c>
      <c r="B80" s="934" t="str">
        <f>CONCATENATE("$",ROUND(C63,0),"/MWh")</f>
        <v>$35/MWh</v>
      </c>
      <c r="C80" s="935">
        <v>1</v>
      </c>
      <c r="D80" s="936">
        <f>(D63/C63)-1</f>
        <v>-0.10880480528447956</v>
      </c>
      <c r="E80" s="936">
        <f>(E63-D63)/C63</f>
        <v>-0.41546550217251704</v>
      </c>
      <c r="F80" s="936">
        <f>(F63-E63)/C63</f>
        <v>-1.2013318141950597E-2</v>
      </c>
      <c r="G80" s="937">
        <f>(F63/C63)-1</f>
        <v>-0.53628362559894727</v>
      </c>
      <c r="H80" s="934" t="str">
        <f>CONCATENATE("$",ROUND(F63,0),"/MWh")</f>
        <v>$16/MWh</v>
      </c>
    </row>
    <row r="81" spans="1:8">
      <c r="A81" s="933" t="s">
        <v>627</v>
      </c>
      <c r="B81" s="934" t="str">
        <f>CONCATENATE("$",ROUND(C66,0),"/MWh")</f>
        <v>$39/MWh</v>
      </c>
      <c r="C81" s="935">
        <v>1</v>
      </c>
      <c r="D81" s="936">
        <f>(D66/C66)-1</f>
        <v>-0.13310112013566744</v>
      </c>
      <c r="E81" s="936">
        <f>(E66-D66)/C66</f>
        <v>-0.27477349354251712</v>
      </c>
      <c r="F81" s="936">
        <f>(F66-E66)/C66</f>
        <v>-9.9489475645568835E-3</v>
      </c>
      <c r="G81" s="936">
        <f>(F66/C66)-1</f>
        <v>-0.41782356124274145</v>
      </c>
      <c r="H81" s="934" t="str">
        <f>CONCATENATE("$",ROUND(F66,0),"/MWh")</f>
        <v>$23/MWh</v>
      </c>
    </row>
    <row r="82" spans="1:8">
      <c r="A82" s="933" t="s">
        <v>1</v>
      </c>
      <c r="B82" s="934" t="str">
        <f>CONCATENATE("$",ROUND(C69,0),"/MWh")</f>
        <v>$41/MWh</v>
      </c>
      <c r="C82" s="935">
        <v>1</v>
      </c>
      <c r="D82" s="938">
        <f>(D69/C69)-1</f>
        <v>-0.11762596202464926</v>
      </c>
      <c r="E82" s="936">
        <f>(E69-D69)/C69</f>
        <v>-8.0734952647482983E-2</v>
      </c>
      <c r="F82" s="936">
        <f>(F69-E69)/C69</f>
        <v>-1.2853144451874819E-2</v>
      </c>
      <c r="G82" s="939">
        <f>(F69/C69)-1</f>
        <v>-0.21121405912400715</v>
      </c>
      <c r="H82" s="934" t="str">
        <f>CONCATENATE("$",ROUND(F69,0),"/MWh")</f>
        <v>$33/MWh</v>
      </c>
    </row>
    <row r="83" spans="1:8">
      <c r="A83" s="933" t="s">
        <v>624</v>
      </c>
      <c r="B83" s="934" t="str">
        <f>CONCATENATE("$",ROUND(C54,0),"/MWh")</f>
        <v>$56/MWh</v>
      </c>
      <c r="C83" s="935">
        <v>1</v>
      </c>
      <c r="D83" s="938">
        <f>(D54/C54)-1</f>
        <v>-0.12857563895119828</v>
      </c>
      <c r="E83" s="936">
        <f>(E54-D54)/C54</f>
        <v>-1.7554344375196269E-2</v>
      </c>
      <c r="F83" s="936">
        <f>(F54-E54)/C54</f>
        <v>-3.0600232477117923E-3</v>
      </c>
      <c r="G83" s="939">
        <f>(F54/C54)-1</f>
        <v>-0.1491900065741063</v>
      </c>
      <c r="H83" s="934" t="str">
        <f>CONCATENATE("$",ROUND(F54,0),"/MWh")</f>
        <v>$48/MWh</v>
      </c>
    </row>
    <row r="84" spans="1:8">
      <c r="A84" s="940" t="s">
        <v>625</v>
      </c>
      <c r="B84" s="941" t="str">
        <f>CONCATENATE("$",ROUND(C60,0),"/MWh")</f>
        <v>$50/MWh</v>
      </c>
      <c r="C84" s="943">
        <v>1</v>
      </c>
      <c r="D84" s="942">
        <f>(D60/C60)-1</f>
        <v>-2.8904663216965054E-2</v>
      </c>
      <c r="E84" s="942">
        <f>(E60-D60)/C60</f>
        <v>-8.6872892633011498E-2</v>
      </c>
      <c r="F84" s="942">
        <f>(F60-E60)/C60</f>
        <v>-1.4007918587564455E-2</v>
      </c>
      <c r="G84" s="943">
        <f>(F60/C60)-1</f>
        <v>-0.12978547443754107</v>
      </c>
      <c r="H84" s="919" t="str">
        <f>CONCATENATE("$",ROUND(F60,0),"/MWh")</f>
        <v>$44/MWh</v>
      </c>
    </row>
    <row r="85" spans="1:8">
      <c r="E85" s="944"/>
    </row>
    <row r="89" spans="1:8">
      <c r="B89" s="945"/>
      <c r="C89" s="31"/>
      <c r="D89" s="31"/>
      <c r="E89" s="31"/>
      <c r="F89" s="31"/>
      <c r="G89" s="31"/>
      <c r="H89" s="945"/>
    </row>
    <row r="90" spans="1:8">
      <c r="B90" s="945"/>
      <c r="C90" s="31"/>
      <c r="D90" s="31"/>
      <c r="E90" s="31"/>
      <c r="F90" s="31"/>
      <c r="G90" s="31"/>
      <c r="H90" s="945"/>
    </row>
    <row r="91" spans="1:8">
      <c r="B91" s="945"/>
      <c r="C91" s="31"/>
      <c r="D91" s="31"/>
      <c r="E91" s="31"/>
      <c r="F91" s="31"/>
      <c r="G91" s="31"/>
      <c r="H91" s="945"/>
    </row>
    <row r="92" spans="1:8">
      <c r="B92" s="945"/>
      <c r="C92" s="31"/>
      <c r="D92" s="31"/>
      <c r="E92" s="31"/>
      <c r="F92" s="31"/>
      <c r="G92" s="31"/>
      <c r="H92" s="945"/>
    </row>
    <row r="93" spans="1:8">
      <c r="B93" s="945"/>
      <c r="C93" s="31"/>
      <c r="D93" s="31"/>
      <c r="E93" s="31"/>
      <c r="F93" s="31"/>
      <c r="G93" s="31"/>
      <c r="H93" s="945"/>
    </row>
    <row r="94" spans="1:8">
      <c r="B94" s="945"/>
      <c r="C94" s="31"/>
      <c r="D94" s="31"/>
      <c r="E94" s="31"/>
      <c r="F94" s="31"/>
      <c r="G94" s="31"/>
      <c r="H94" s="945"/>
    </row>
    <row r="95" spans="1:8">
      <c r="B95" s="945"/>
      <c r="C95" s="31"/>
      <c r="D95" s="31"/>
      <c r="E95" s="31"/>
      <c r="F95" s="31"/>
      <c r="G95" s="31"/>
      <c r="H95" s="945"/>
    </row>
    <row r="96" spans="1:8">
      <c r="B96" s="31"/>
      <c r="C96" s="31"/>
      <c r="D96" s="31"/>
      <c r="E96" s="31"/>
      <c r="F96" s="31"/>
      <c r="G96" s="31"/>
      <c r="H96" s="31"/>
    </row>
    <row r="97" spans="2:8">
      <c r="B97" s="31"/>
      <c r="C97" s="31"/>
      <c r="D97" s="31"/>
      <c r="E97" s="31"/>
      <c r="F97" s="31"/>
      <c r="G97" s="31"/>
      <c r="H97" s="31"/>
    </row>
  </sheetData>
  <mergeCells count="7">
    <mergeCell ref="N24:O24"/>
    <mergeCell ref="B24:C24"/>
    <mergeCell ref="D24:E24"/>
    <mergeCell ref="F24:G24"/>
    <mergeCell ref="H24:I24"/>
    <mergeCell ref="J24:K24"/>
    <mergeCell ref="L24:M24"/>
  </mergeCells>
  <pageMargins left="0.7" right="0.7" top="0.75" bottom="0.75" header="0.3" footer="0.3"/>
  <pageSetup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80"/>
  <sheetViews>
    <sheetView zoomScale="75" zoomScaleNormal="75" workbookViewId="0">
      <selection activeCell="U17" sqref="U17"/>
    </sheetView>
  </sheetViews>
  <sheetFormatPr defaultColWidth="12.44140625" defaultRowHeight="15.6"/>
  <cols>
    <col min="1" max="1" width="12.44140625" style="1051"/>
    <col min="2" max="2" width="15.44140625" style="1051" customWidth="1"/>
    <col min="3" max="3" width="14.109375" style="1052" customWidth="1"/>
    <col min="4" max="4" width="16.33203125" style="1051" bestFit="1" customWidth="1"/>
    <col min="5" max="5" width="14.6640625" style="1051" customWidth="1"/>
    <col min="6" max="6" width="18.33203125" style="1051" customWidth="1"/>
    <col min="7" max="7" width="13.44140625" style="1051" customWidth="1"/>
    <col min="8" max="16384" width="12.44140625" style="1052"/>
  </cols>
  <sheetData>
    <row r="1" spans="1:10">
      <c r="A1" s="1366" t="s">
        <v>948</v>
      </c>
    </row>
    <row r="2" spans="1:10">
      <c r="A2" s="1053"/>
    </row>
    <row r="3" spans="1:10" s="1056" customFormat="1" ht="13.2">
      <c r="A3" s="1054" t="s">
        <v>949</v>
      </c>
      <c r="B3" s="1055"/>
      <c r="D3" s="1055"/>
      <c r="E3" s="1055"/>
      <c r="F3" s="1055"/>
      <c r="G3" s="1055"/>
      <c r="J3" s="1056" t="s">
        <v>950</v>
      </c>
    </row>
    <row r="4" spans="1:10">
      <c r="A4" s="1053"/>
    </row>
    <row r="5" spans="1:10">
      <c r="A5" s="1053"/>
    </row>
    <row r="6" spans="1:10">
      <c r="A6" s="1053"/>
    </row>
    <row r="7" spans="1:10">
      <c r="A7" s="1053"/>
    </row>
    <row r="8" spans="1:10">
      <c r="A8" s="1053"/>
    </row>
    <row r="9" spans="1:10">
      <c r="A9" s="1053"/>
    </row>
    <row r="10" spans="1:10">
      <c r="A10" s="1053"/>
    </row>
    <row r="21" spans="1:12">
      <c r="J21" s="1057" t="s">
        <v>734</v>
      </c>
    </row>
    <row r="24" spans="1:12">
      <c r="A24" s="1093" t="s">
        <v>784</v>
      </c>
    </row>
    <row r="25" spans="1:12">
      <c r="A25" s="1058" t="s">
        <v>734</v>
      </c>
    </row>
    <row r="27" spans="1:12" s="1056" customFormat="1" ht="13.2">
      <c r="A27" s="1055"/>
      <c r="B27" s="1055"/>
      <c r="D27" s="1055"/>
      <c r="E27" s="1055"/>
      <c r="F27" s="1055"/>
      <c r="G27" s="1055"/>
    </row>
    <row r="28" spans="1:12" s="1056" customFormat="1" ht="13.2">
      <c r="A28" s="1059" t="s">
        <v>951</v>
      </c>
      <c r="B28" s="1055"/>
      <c r="D28" s="1055"/>
      <c r="E28" s="1055"/>
      <c r="F28" s="1055"/>
      <c r="G28" s="1055"/>
      <c r="J28" s="1060" t="s">
        <v>952</v>
      </c>
    </row>
    <row r="29" spans="1:12" s="1056" customFormat="1" ht="13.2">
      <c r="A29" s="1061" t="s">
        <v>408</v>
      </c>
      <c r="B29" s="1062" t="s">
        <v>735</v>
      </c>
      <c r="C29" s="1063" t="s">
        <v>736</v>
      </c>
      <c r="D29" s="1062" t="s">
        <v>737</v>
      </c>
      <c r="E29" s="1062" t="s">
        <v>738</v>
      </c>
      <c r="F29" s="1062"/>
      <c r="G29" s="1064"/>
      <c r="J29" s="1056" t="s">
        <v>739</v>
      </c>
    </row>
    <row r="30" spans="1:12" s="1056" customFormat="1" ht="13.2">
      <c r="A30" s="1065">
        <v>2021</v>
      </c>
      <c r="B30" s="1055" t="s">
        <v>740</v>
      </c>
      <c r="C30" s="1056" t="s">
        <v>303</v>
      </c>
      <c r="D30" s="1067">
        <v>19141017</v>
      </c>
      <c r="E30" s="1087">
        <v>37.185021896828403</v>
      </c>
      <c r="F30" s="1367"/>
      <c r="G30" s="1069"/>
      <c r="H30" s="1070"/>
      <c r="J30" s="1071" t="s">
        <v>953</v>
      </c>
    </row>
    <row r="31" spans="1:12" s="1056" customFormat="1" ht="13.2">
      <c r="A31" s="1065">
        <v>2021</v>
      </c>
      <c r="B31" s="1055" t="s">
        <v>740</v>
      </c>
      <c r="C31" s="1056" t="s">
        <v>656</v>
      </c>
      <c r="D31" s="1067">
        <v>93084099</v>
      </c>
      <c r="E31" s="1087">
        <v>46.592709609078</v>
      </c>
      <c r="F31" s="1367"/>
      <c r="G31" s="1069"/>
      <c r="H31" s="1070"/>
    </row>
    <row r="32" spans="1:12" s="1056" customFormat="1" ht="13.2">
      <c r="A32" s="1065">
        <v>2021</v>
      </c>
      <c r="B32" s="1055" t="s">
        <v>740</v>
      </c>
      <c r="C32" s="1056" t="s">
        <v>741</v>
      </c>
      <c r="D32" s="1067">
        <v>27911598</v>
      </c>
      <c r="E32" s="1087">
        <v>59.205761404727802</v>
      </c>
      <c r="F32" s="1367"/>
      <c r="G32" s="1069"/>
      <c r="H32" s="1070"/>
      <c r="J32" s="1072"/>
      <c r="K32" s="1062" t="s">
        <v>742</v>
      </c>
      <c r="L32" s="1064" t="s">
        <v>743</v>
      </c>
    </row>
    <row r="33" spans="1:13" s="1056" customFormat="1" ht="13.2">
      <c r="A33" s="1065">
        <v>2021</v>
      </c>
      <c r="B33" s="1055" t="s">
        <v>740</v>
      </c>
      <c r="C33" s="1056" t="s">
        <v>744</v>
      </c>
      <c r="D33" s="1067">
        <v>83646618</v>
      </c>
      <c r="E33" s="1087">
        <v>66.035173321960102</v>
      </c>
      <c r="F33" s="1367"/>
      <c r="G33" s="1069"/>
      <c r="H33" s="1070"/>
      <c r="J33" s="1073" t="s">
        <v>653</v>
      </c>
      <c r="K33" s="1068">
        <v>31.6</v>
      </c>
      <c r="L33" s="1069"/>
    </row>
    <row r="34" spans="1:13" s="1056" customFormat="1" ht="13.2">
      <c r="A34" s="1065">
        <v>2021</v>
      </c>
      <c r="B34" s="1055" t="s">
        <v>740</v>
      </c>
      <c r="C34" s="1056" t="s">
        <v>745</v>
      </c>
      <c r="D34" s="1067">
        <v>3597264</v>
      </c>
      <c r="E34" s="1087">
        <v>29.820408993550899</v>
      </c>
      <c r="F34" s="1367"/>
      <c r="G34" s="1069"/>
      <c r="H34" s="1070"/>
      <c r="J34" s="1073" t="s">
        <v>746</v>
      </c>
      <c r="K34" s="1066"/>
      <c r="L34" s="1074">
        <v>38.806993971361877</v>
      </c>
    </row>
    <row r="35" spans="1:13" s="1056" customFormat="1" ht="13.2">
      <c r="A35" s="1065">
        <v>2021</v>
      </c>
      <c r="B35" s="1055" t="s">
        <v>740</v>
      </c>
      <c r="C35" s="1056" t="s">
        <v>747</v>
      </c>
      <c r="D35" s="1067">
        <v>4076512</v>
      </c>
      <c r="E35" s="1087">
        <v>29.721931854414901</v>
      </c>
      <c r="F35" s="1367"/>
      <c r="G35" s="1069"/>
      <c r="H35" s="1070"/>
      <c r="J35" s="1073" t="s">
        <v>748</v>
      </c>
      <c r="K35" s="1066"/>
      <c r="L35" s="1074">
        <v>52.630100464761654</v>
      </c>
      <c r="M35" s="1070"/>
    </row>
    <row r="36" spans="1:13" s="1056" customFormat="1" ht="13.2">
      <c r="A36" s="1065">
        <v>2021</v>
      </c>
      <c r="B36" s="1055" t="s">
        <v>740</v>
      </c>
      <c r="C36" s="1056" t="s">
        <v>749</v>
      </c>
      <c r="D36" s="1067">
        <v>49216891</v>
      </c>
      <c r="E36" s="1087">
        <v>42.898010421720699</v>
      </c>
      <c r="F36" s="1367"/>
      <c r="G36" s="1069"/>
      <c r="H36" s="1070"/>
      <c r="J36" s="1075" t="s">
        <v>750</v>
      </c>
      <c r="K36" s="1076"/>
      <c r="L36" s="1077">
        <v>24.007121052157107</v>
      </c>
    </row>
    <row r="37" spans="1:13" s="1056" customFormat="1" ht="13.2">
      <c r="A37" s="1065">
        <v>2021</v>
      </c>
      <c r="B37" s="1055" t="s">
        <v>740</v>
      </c>
      <c r="C37" s="1056" t="s">
        <v>751</v>
      </c>
      <c r="D37" s="1067">
        <v>5871436</v>
      </c>
      <c r="E37" s="1087">
        <v>66.5462401390118</v>
      </c>
      <c r="F37" s="1367"/>
      <c r="G37" s="1069"/>
      <c r="H37" s="1070"/>
    </row>
    <row r="38" spans="1:13" s="1056" customFormat="1" ht="13.2">
      <c r="A38" s="1065">
        <v>2021</v>
      </c>
      <c r="B38" s="1055" t="s">
        <v>740</v>
      </c>
      <c r="C38" s="1056" t="s">
        <v>293</v>
      </c>
      <c r="D38" s="1067">
        <v>95824483</v>
      </c>
      <c r="E38" s="1087">
        <v>36.2823152356478</v>
      </c>
      <c r="F38" s="1367"/>
      <c r="G38" s="1069"/>
      <c r="H38" s="1070"/>
    </row>
    <row r="39" spans="1:13" s="1056" customFormat="1" ht="13.2">
      <c r="A39" s="1065"/>
      <c r="B39" s="1055"/>
      <c r="D39" s="1067"/>
      <c r="E39" s="1055"/>
      <c r="F39" s="1055"/>
      <c r="G39" s="1069"/>
    </row>
    <row r="40" spans="1:13" s="1056" customFormat="1" ht="13.2">
      <c r="A40" s="1065"/>
      <c r="B40" s="1055"/>
      <c r="D40" s="1067"/>
      <c r="E40" s="1055"/>
      <c r="F40" s="1055"/>
      <c r="G40" s="1069"/>
    </row>
    <row r="41" spans="1:13" s="1056" customFormat="1" ht="13.2">
      <c r="A41" s="1061" t="s">
        <v>408</v>
      </c>
      <c r="B41" s="1062" t="s">
        <v>735</v>
      </c>
      <c r="C41" s="1063" t="s">
        <v>736</v>
      </c>
      <c r="D41" s="1078" t="s">
        <v>737</v>
      </c>
      <c r="E41" s="1062" t="s">
        <v>752</v>
      </c>
      <c r="F41" s="1062" t="s">
        <v>753</v>
      </c>
      <c r="G41" s="1064" t="s">
        <v>754</v>
      </c>
    </row>
    <row r="42" spans="1:13" s="1056" customFormat="1" ht="13.2">
      <c r="A42" s="1065">
        <v>2021</v>
      </c>
      <c r="B42" s="1055" t="s">
        <v>755</v>
      </c>
      <c r="C42" s="1056" t="s">
        <v>303</v>
      </c>
      <c r="D42" s="1067">
        <v>19141017</v>
      </c>
      <c r="E42" s="1368">
        <v>2.9094350894978001</v>
      </c>
      <c r="F42" s="1368">
        <v>4.6914836201690902</v>
      </c>
      <c r="G42" s="1074">
        <v>6.47353215084037</v>
      </c>
      <c r="H42" s="1079"/>
    </row>
    <row r="43" spans="1:13" s="1056" customFormat="1" ht="13.2">
      <c r="A43" s="1065">
        <v>2021</v>
      </c>
      <c r="B43" s="1055" t="s">
        <v>755</v>
      </c>
      <c r="C43" s="1056" t="s">
        <v>656</v>
      </c>
      <c r="D43" s="1067">
        <v>93084099</v>
      </c>
      <c r="E43" s="1368">
        <v>18.084177990846399</v>
      </c>
      <c r="F43" s="1368">
        <v>29.592291257748801</v>
      </c>
      <c r="G43" s="1074">
        <v>41.100404524651097</v>
      </c>
      <c r="H43" s="1079"/>
    </row>
    <row r="44" spans="1:13" s="1056" customFormat="1" ht="13.2">
      <c r="A44" s="1065">
        <v>2021</v>
      </c>
      <c r="B44" s="1055" t="s">
        <v>755</v>
      </c>
      <c r="C44" s="1056" t="s">
        <v>741</v>
      </c>
      <c r="D44" s="1067">
        <v>27911598</v>
      </c>
      <c r="E44" s="1368">
        <v>23.344652391404701</v>
      </c>
      <c r="F44" s="1368">
        <v>38.200340276844102</v>
      </c>
      <c r="G44" s="1074">
        <v>53.056028162283503</v>
      </c>
      <c r="H44" s="1079"/>
    </row>
    <row r="45" spans="1:13" s="1056" customFormat="1" ht="13.2">
      <c r="A45" s="1065">
        <v>2021</v>
      </c>
      <c r="B45" s="1055" t="s">
        <v>755</v>
      </c>
      <c r="C45" s="1056" t="s">
        <v>744</v>
      </c>
      <c r="D45" s="1067">
        <v>83646618</v>
      </c>
      <c r="E45" s="1368">
        <v>30.883537986869701</v>
      </c>
      <c r="F45" s="1368">
        <v>50.536698523968603</v>
      </c>
      <c r="G45" s="1074">
        <v>70.189859061067494</v>
      </c>
      <c r="H45" s="1079"/>
    </row>
    <row r="46" spans="1:13" s="1056" customFormat="1" ht="13.2">
      <c r="A46" s="1065">
        <v>2021</v>
      </c>
      <c r="B46" s="1055" t="s">
        <v>755</v>
      </c>
      <c r="C46" s="1056" t="s">
        <v>745</v>
      </c>
      <c r="D46" s="1067">
        <v>3597264</v>
      </c>
      <c r="E46" s="1368">
        <v>-1.15304300688601</v>
      </c>
      <c r="F46" s="1368">
        <v>-1.8867976476316499</v>
      </c>
      <c r="G46" s="1074">
        <v>-2.6205522883772998</v>
      </c>
      <c r="H46" s="1079"/>
    </row>
    <row r="47" spans="1:13" s="1056" customFormat="1" ht="13.2">
      <c r="A47" s="1065">
        <v>2021</v>
      </c>
      <c r="B47" s="1055" t="s">
        <v>755</v>
      </c>
      <c r="C47" s="1056" t="s">
        <v>747</v>
      </c>
      <c r="D47" s="1067">
        <v>4076512</v>
      </c>
      <c r="E47" s="1368">
        <v>0.763231660894366</v>
      </c>
      <c r="F47" s="1368">
        <v>1.24892453600896</v>
      </c>
      <c r="G47" s="1074">
        <v>1.7346174111235599</v>
      </c>
      <c r="H47" s="1079"/>
    </row>
    <row r="48" spans="1:13" s="1056" customFormat="1" ht="13.2">
      <c r="A48" s="1065">
        <v>2021</v>
      </c>
      <c r="B48" s="1055" t="s">
        <v>755</v>
      </c>
      <c r="C48" s="1056" t="s">
        <v>749</v>
      </c>
      <c r="D48" s="1067">
        <v>49216891</v>
      </c>
      <c r="E48" s="1368">
        <v>1.22772424504431</v>
      </c>
      <c r="F48" s="1368">
        <v>2.0000023991850799</v>
      </c>
      <c r="G48" s="1074">
        <v>2.7722805533258601</v>
      </c>
      <c r="H48" s="1079"/>
    </row>
    <row r="49" spans="1:8" s="1056" customFormat="1" ht="13.2">
      <c r="A49" s="1065">
        <v>2021</v>
      </c>
      <c r="B49" s="1055" t="s">
        <v>755</v>
      </c>
      <c r="C49" s="1056" t="s">
        <v>751</v>
      </c>
      <c r="D49" s="1067">
        <v>5871436</v>
      </c>
      <c r="E49" s="1368">
        <v>1.21785808254252</v>
      </c>
      <c r="F49" s="1368">
        <v>1.98393010220637</v>
      </c>
      <c r="G49" s="1074">
        <v>2.75000212187022</v>
      </c>
      <c r="H49" s="1079"/>
    </row>
    <row r="50" spans="1:8" s="1056" customFormat="1" ht="13.2">
      <c r="A50" s="1065">
        <v>2021</v>
      </c>
      <c r="B50" s="1055" t="s">
        <v>755</v>
      </c>
      <c r="C50" s="1056" t="s">
        <v>293</v>
      </c>
      <c r="D50" s="1067">
        <v>95824483</v>
      </c>
      <c r="E50" s="1368">
        <v>13.908799558701601</v>
      </c>
      <c r="F50" s="1368">
        <v>22.759853823330001</v>
      </c>
      <c r="G50" s="1074">
        <v>31.6109080879583</v>
      </c>
      <c r="H50" s="1079"/>
    </row>
    <row r="51" spans="1:8" s="1056" customFormat="1" ht="13.2">
      <c r="A51" s="1065"/>
      <c r="B51" s="1055"/>
      <c r="D51" s="1067"/>
      <c r="E51" s="1055"/>
      <c r="F51" s="1055"/>
      <c r="G51" s="1069"/>
    </row>
    <row r="52" spans="1:8" s="1056" customFormat="1" ht="13.2">
      <c r="A52" s="1065"/>
      <c r="B52" s="1055"/>
      <c r="D52" s="1067"/>
      <c r="E52" s="1055"/>
      <c r="F52" s="1055"/>
      <c r="G52" s="1069"/>
    </row>
    <row r="53" spans="1:8" s="1056" customFormat="1" ht="13.2">
      <c r="A53" s="1061" t="s">
        <v>408</v>
      </c>
      <c r="B53" s="1062" t="s">
        <v>735</v>
      </c>
      <c r="C53" s="1063" t="s">
        <v>736</v>
      </c>
      <c r="D53" s="1078" t="s">
        <v>737</v>
      </c>
      <c r="E53" s="1062" t="s">
        <v>752</v>
      </c>
      <c r="F53" s="1062" t="s">
        <v>753</v>
      </c>
      <c r="G53" s="1064" t="s">
        <v>754</v>
      </c>
    </row>
    <row r="54" spans="1:8" s="1056" customFormat="1" ht="13.2">
      <c r="A54" s="1065">
        <v>2021</v>
      </c>
      <c r="B54" s="1055" t="s">
        <v>756</v>
      </c>
      <c r="C54" s="1056" t="s">
        <v>303</v>
      </c>
      <c r="D54" s="1067">
        <v>19141017</v>
      </c>
      <c r="E54" s="1368">
        <v>2.8523620669478098</v>
      </c>
      <c r="F54" s="1368">
        <v>5.3055217448106999</v>
      </c>
      <c r="G54" s="1074">
        <v>7.7586814226735896</v>
      </c>
      <c r="H54" s="1079"/>
    </row>
    <row r="55" spans="1:8" s="1056" customFormat="1" ht="13.2">
      <c r="A55" s="1065">
        <v>2021</v>
      </c>
      <c r="B55" s="1055" t="s">
        <v>756</v>
      </c>
      <c r="C55" s="1056" t="s">
        <v>656</v>
      </c>
      <c r="D55" s="1067">
        <v>93084099</v>
      </c>
      <c r="E55" s="1368">
        <v>3.14040287035859</v>
      </c>
      <c r="F55" s="1368">
        <v>6.6164729054829099</v>
      </c>
      <c r="G55" s="1074">
        <v>10.092542940607199</v>
      </c>
      <c r="H55" s="1079"/>
    </row>
    <row r="56" spans="1:8" s="1056" customFormat="1" ht="13.2">
      <c r="A56" s="1065">
        <v>2021</v>
      </c>
      <c r="B56" s="1055" t="s">
        <v>756</v>
      </c>
      <c r="C56" s="1056" t="s">
        <v>741</v>
      </c>
      <c r="D56" s="1067">
        <v>27911598</v>
      </c>
      <c r="E56" s="1368">
        <v>2.04785848430507</v>
      </c>
      <c r="F56" s="1368">
        <v>4.3146057162152198</v>
      </c>
      <c r="G56" s="1074">
        <v>6.5813529481253603</v>
      </c>
      <c r="H56" s="1079"/>
    </row>
    <row r="57" spans="1:8" s="1056" customFormat="1" ht="13.2">
      <c r="A57" s="1065">
        <v>2021</v>
      </c>
      <c r="B57" s="1055" t="s">
        <v>756</v>
      </c>
      <c r="C57" s="1056" t="s">
        <v>744</v>
      </c>
      <c r="D57" s="1067">
        <v>83646618</v>
      </c>
      <c r="E57" s="1368">
        <v>3.95685748350741</v>
      </c>
      <c r="F57" s="1368">
        <v>8.3366502360554193</v>
      </c>
      <c r="G57" s="1074">
        <v>12.716442988603401</v>
      </c>
      <c r="H57" s="1079"/>
    </row>
    <row r="58" spans="1:8" s="1056" customFormat="1" ht="13.2">
      <c r="A58" s="1065">
        <v>2021</v>
      </c>
      <c r="B58" s="1055" t="s">
        <v>756</v>
      </c>
      <c r="C58" s="1056" t="s">
        <v>745</v>
      </c>
      <c r="D58" s="1067">
        <v>3597264</v>
      </c>
      <c r="E58" s="1368">
        <v>0.26157808301159502</v>
      </c>
      <c r="F58" s="1368">
        <v>0.55111537288741397</v>
      </c>
      <c r="G58" s="1074">
        <v>0.84065266276323303</v>
      </c>
      <c r="H58" s="1079"/>
    </row>
    <row r="59" spans="1:8" s="1056" customFormat="1" ht="13.2">
      <c r="A59" s="1065">
        <v>2021</v>
      </c>
      <c r="B59" s="1055" t="s">
        <v>756</v>
      </c>
      <c r="C59" s="1056" t="s">
        <v>747</v>
      </c>
      <c r="D59" s="1067">
        <v>4076512</v>
      </c>
      <c r="E59" s="1368">
        <v>0.69441364537070005</v>
      </c>
      <c r="F59" s="1368">
        <v>1.4630508439409899</v>
      </c>
      <c r="G59" s="1074">
        <v>2.2316880425112799</v>
      </c>
      <c r="H59" s="1079"/>
    </row>
    <row r="60" spans="1:8" s="1056" customFormat="1" ht="13.2">
      <c r="A60" s="1065">
        <v>2021</v>
      </c>
      <c r="B60" s="1055" t="s">
        <v>756</v>
      </c>
      <c r="C60" s="1056" t="s">
        <v>749</v>
      </c>
      <c r="D60" s="1067">
        <v>49216891</v>
      </c>
      <c r="E60" s="1368">
        <v>0.64290733720349003</v>
      </c>
      <c r="F60" s="1368">
        <v>1.4351373874270801</v>
      </c>
      <c r="G60" s="1074">
        <v>2.22736743765067</v>
      </c>
      <c r="H60" s="1079"/>
    </row>
    <row r="61" spans="1:8" s="1056" customFormat="1" ht="13.2">
      <c r="A61" s="1065">
        <v>2021</v>
      </c>
      <c r="B61" s="1055" t="s">
        <v>756</v>
      </c>
      <c r="C61" s="1056" t="s">
        <v>751</v>
      </c>
      <c r="D61" s="1067">
        <v>5871436</v>
      </c>
      <c r="E61" s="1368">
        <v>1.17509744563091</v>
      </c>
      <c r="F61" s="1368">
        <v>2.6231249520818598</v>
      </c>
      <c r="G61" s="1074">
        <v>4.0711524585328096</v>
      </c>
      <c r="H61" s="1079"/>
    </row>
    <row r="62" spans="1:8" s="1056" customFormat="1" ht="13.2">
      <c r="A62" s="1080">
        <v>2021</v>
      </c>
      <c r="B62" s="1076" t="s">
        <v>756</v>
      </c>
      <c r="C62" s="1081" t="s">
        <v>293</v>
      </c>
      <c r="D62" s="1082">
        <v>95824483</v>
      </c>
      <c r="E62" s="1083">
        <v>1.3938620716743999</v>
      </c>
      <c r="F62" s="1083">
        <v>2.9367094006511598</v>
      </c>
      <c r="G62" s="1077">
        <v>4.4795567296279204</v>
      </c>
      <c r="H62" s="1079"/>
    </row>
    <row r="63" spans="1:8" s="1056" customFormat="1" ht="13.2">
      <c r="A63" s="1055"/>
      <c r="B63" s="1055"/>
      <c r="D63" s="1055"/>
      <c r="E63" s="1055"/>
      <c r="F63" s="1055"/>
      <c r="G63" s="1055"/>
    </row>
    <row r="64" spans="1:8" s="1056" customFormat="1" ht="13.2">
      <c r="A64" s="1055"/>
      <c r="B64" s="1055"/>
      <c r="D64" s="1055"/>
      <c r="E64" s="1055"/>
      <c r="F64" s="1055"/>
      <c r="G64" s="1055"/>
    </row>
    <row r="65" spans="1:8" s="1056" customFormat="1" ht="13.2">
      <c r="A65" s="1059" t="s">
        <v>757</v>
      </c>
      <c r="B65" s="1055"/>
      <c r="D65" s="1055"/>
      <c r="E65" s="1055"/>
      <c r="F65" s="1055"/>
      <c r="G65" s="1055"/>
    </row>
    <row r="66" spans="1:8" s="1056" customFormat="1" ht="13.2">
      <c r="A66" s="1061" t="s">
        <v>408</v>
      </c>
      <c r="B66" s="1062" t="s">
        <v>736</v>
      </c>
      <c r="C66" s="1062" t="s">
        <v>737</v>
      </c>
      <c r="D66" s="1062" t="s">
        <v>758</v>
      </c>
      <c r="E66" s="1062" t="s">
        <v>759</v>
      </c>
      <c r="F66" s="1064" t="s">
        <v>760</v>
      </c>
      <c r="G66" s="1055"/>
    </row>
    <row r="67" spans="1:8" s="1056" customFormat="1" ht="13.2">
      <c r="A67" s="1065">
        <v>2021</v>
      </c>
      <c r="B67" s="1055" t="s">
        <v>303</v>
      </c>
      <c r="C67" s="1067">
        <v>15794202</v>
      </c>
      <c r="D67" s="1368">
        <f>F54+F42</f>
        <v>9.9970053649797901</v>
      </c>
      <c r="E67" s="1368">
        <f>E30</f>
        <v>37.185021896828403</v>
      </c>
      <c r="F67" s="1074">
        <f>D67+E67</f>
        <v>47.182027261808194</v>
      </c>
      <c r="G67" s="1055"/>
      <c r="H67" s="1079"/>
    </row>
    <row r="68" spans="1:8" s="1056" customFormat="1" ht="13.2">
      <c r="A68" s="1065">
        <v>2021</v>
      </c>
      <c r="B68" s="1055" t="s">
        <v>656</v>
      </c>
      <c r="C68" s="1067">
        <v>82358257</v>
      </c>
      <c r="D68" s="1368">
        <f t="shared" ref="D68:D75" si="0">F55+F43</f>
        <v>36.208764163231713</v>
      </c>
      <c r="E68" s="1368">
        <f t="shared" ref="E68:E75" si="1">E31</f>
        <v>46.592709609078</v>
      </c>
      <c r="F68" s="1074">
        <f t="shared" ref="F68:F75" si="2">D68+E68</f>
        <v>82.80147377230972</v>
      </c>
      <c r="G68" s="1055"/>
      <c r="H68" s="1079"/>
    </row>
    <row r="69" spans="1:8" s="1056" customFormat="1" ht="13.2">
      <c r="A69" s="1065">
        <v>2021</v>
      </c>
      <c r="B69" s="1055" t="s">
        <v>741</v>
      </c>
      <c r="C69" s="1067">
        <v>22382067</v>
      </c>
      <c r="D69" s="1368">
        <f t="shared" si="0"/>
        <v>42.514945993059321</v>
      </c>
      <c r="E69" s="1368">
        <f t="shared" si="1"/>
        <v>59.205761404727802</v>
      </c>
      <c r="F69" s="1074">
        <f t="shared" si="2"/>
        <v>101.72070739778712</v>
      </c>
      <c r="G69" s="1055"/>
      <c r="H69" s="1079"/>
    </row>
    <row r="70" spans="1:8" s="1056" customFormat="1" ht="13.2">
      <c r="A70" s="1065">
        <v>2021</v>
      </c>
      <c r="B70" s="1055" t="s">
        <v>744</v>
      </c>
      <c r="C70" s="1067">
        <v>73543713</v>
      </c>
      <c r="D70" s="1368">
        <f>F57+F45</f>
        <v>58.873348760024022</v>
      </c>
      <c r="E70" s="1368">
        <f>E33</f>
        <v>66.035173321960102</v>
      </c>
      <c r="F70" s="1074">
        <f>D70+E70</f>
        <v>124.90852208198413</v>
      </c>
      <c r="G70" s="1055"/>
      <c r="H70" s="1079"/>
    </row>
    <row r="71" spans="1:8" s="1056" customFormat="1" ht="13.2">
      <c r="A71" s="1065">
        <v>2021</v>
      </c>
      <c r="B71" s="1055" t="s">
        <v>745</v>
      </c>
      <c r="C71" s="1067">
        <v>3547754</v>
      </c>
      <c r="D71" s="1368">
        <f t="shared" si="0"/>
        <v>-1.3356822747442361</v>
      </c>
      <c r="E71" s="1368">
        <f>E34</f>
        <v>29.820408993550899</v>
      </c>
      <c r="F71" s="1074">
        <f>D71+E71</f>
        <v>28.484726718806662</v>
      </c>
      <c r="G71" s="1055"/>
      <c r="H71" s="1079"/>
    </row>
    <row r="72" spans="1:8" s="1056" customFormat="1" ht="13.2">
      <c r="A72" s="1065">
        <v>2021</v>
      </c>
      <c r="B72" s="1055" t="s">
        <v>747</v>
      </c>
      <c r="C72" s="1067">
        <v>4391524</v>
      </c>
      <c r="D72" s="1368">
        <f t="shared" si="0"/>
        <v>2.71197537994995</v>
      </c>
      <c r="E72" s="1368">
        <f t="shared" si="1"/>
        <v>29.721931854414901</v>
      </c>
      <c r="F72" s="1074">
        <f>D72+E72</f>
        <v>32.433907234364852</v>
      </c>
      <c r="G72" s="1055"/>
      <c r="H72" s="1079"/>
    </row>
    <row r="73" spans="1:8" s="1056" customFormat="1" ht="13.2">
      <c r="A73" s="1065">
        <v>2021</v>
      </c>
      <c r="B73" s="1055" t="s">
        <v>749</v>
      </c>
      <c r="C73" s="1067">
        <v>41392012</v>
      </c>
      <c r="D73" s="1368">
        <f t="shared" si="0"/>
        <v>3.4351397866121598</v>
      </c>
      <c r="E73" s="1368">
        <f t="shared" si="1"/>
        <v>42.898010421720699</v>
      </c>
      <c r="F73" s="1074">
        <f t="shared" si="2"/>
        <v>46.33315020833286</v>
      </c>
      <c r="G73" s="1055"/>
      <c r="H73" s="1079"/>
    </row>
    <row r="74" spans="1:8" s="1056" customFormat="1" ht="13.2">
      <c r="A74" s="1065">
        <v>2021</v>
      </c>
      <c r="B74" s="1055" t="s">
        <v>751</v>
      </c>
      <c r="C74" s="1067">
        <v>2977195</v>
      </c>
      <c r="D74" s="1368">
        <f t="shared" si="0"/>
        <v>4.6070550542882298</v>
      </c>
      <c r="E74" s="1368">
        <f t="shared" si="1"/>
        <v>66.5462401390118</v>
      </c>
      <c r="F74" s="1074">
        <f t="shared" si="2"/>
        <v>71.153295193300025</v>
      </c>
      <c r="G74" s="1055"/>
      <c r="H74" s="1079"/>
    </row>
    <row r="75" spans="1:8" s="1056" customFormat="1" ht="13.2">
      <c r="A75" s="1065">
        <v>2021</v>
      </c>
      <c r="B75" s="1055" t="s">
        <v>293</v>
      </c>
      <c r="C75" s="1067">
        <v>87106449</v>
      </c>
      <c r="D75" s="1368">
        <f t="shared" si="0"/>
        <v>25.696563223981162</v>
      </c>
      <c r="E75" s="1368">
        <f t="shared" si="1"/>
        <v>36.2823152356478</v>
      </c>
      <c r="F75" s="1074">
        <f t="shared" si="2"/>
        <v>61.978878459628959</v>
      </c>
      <c r="G75" s="1055"/>
      <c r="H75" s="1079"/>
    </row>
    <row r="76" spans="1:8" s="1056" customFormat="1" ht="13.2">
      <c r="A76" s="1061">
        <v>2021</v>
      </c>
      <c r="B76" s="1062" t="s">
        <v>114</v>
      </c>
      <c r="C76" s="1078">
        <f>SUM(C67:C75)</f>
        <v>333493173</v>
      </c>
      <c r="D76" s="1084">
        <f>SUMPRODUCT(D67:D75,$C$67:$C$75)/SUM($C$67:$C$75)</f>
        <v>32.452638292339273</v>
      </c>
      <c r="E76" s="1084">
        <f>SUMPRODUCT(E67:E75,$C$67:$C$75)/SUM($C$67:$C$75)</f>
        <v>47.907190718887477</v>
      </c>
      <c r="F76" s="1085">
        <f>SUMPRODUCT(F67:F75,$C$67:$C$75)/SUM($C$67:$C$75)</f>
        <v>80.359829011226751</v>
      </c>
      <c r="G76" s="1368"/>
      <c r="H76" s="1070"/>
    </row>
    <row r="77" spans="1:8" s="1056" customFormat="1" ht="13.2">
      <c r="A77" s="1055"/>
      <c r="B77" s="1055"/>
      <c r="D77" s="1055"/>
      <c r="E77" s="1055"/>
      <c r="F77" s="1055"/>
      <c r="G77" s="1055"/>
    </row>
    <row r="78" spans="1:8" s="1056" customFormat="1" ht="13.2">
      <c r="A78" s="1055"/>
      <c r="B78" s="1055"/>
      <c r="D78" s="1055"/>
      <c r="E78" s="1055"/>
      <c r="F78" s="1055"/>
      <c r="G78" s="1055"/>
    </row>
    <row r="79" spans="1:8" s="1056" customFormat="1" ht="13.2">
      <c r="A79" s="1055"/>
      <c r="B79" s="1055"/>
      <c r="D79" s="1055"/>
      <c r="E79" s="1055"/>
      <c r="F79" s="1055"/>
      <c r="G79" s="1055"/>
    </row>
    <row r="80" spans="1:8" s="1056" customFormat="1" ht="13.2">
      <c r="A80" s="1055"/>
      <c r="B80" s="1055"/>
      <c r="D80" s="1055"/>
      <c r="E80" s="1055"/>
      <c r="F80" s="1055"/>
      <c r="G80" s="1055"/>
    </row>
  </sheetData>
  <pageMargins left="0.7" right="0.7" top="0.75" bottom="0.75" header="0.3" footer="0.3"/>
  <pageSetup orientation="portrait"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theme="0" tint="-0.249977111117893"/>
  </sheetPr>
  <dimension ref="A1:U40"/>
  <sheetViews>
    <sheetView zoomScale="75" zoomScaleNormal="75" zoomScalePageLayoutView="75" workbookViewId="0">
      <selection activeCell="T43" sqref="T43"/>
    </sheetView>
  </sheetViews>
  <sheetFormatPr defaultColWidth="8.6640625" defaultRowHeight="13.2"/>
  <cols>
    <col min="1" max="1" width="33.109375" style="3" customWidth="1"/>
    <col min="2" max="2" width="9.44140625" style="3" customWidth="1"/>
    <col min="3" max="4" width="8.33203125" style="3" customWidth="1"/>
    <col min="5" max="17" width="8.6640625" style="3"/>
    <col min="18" max="18" width="27.5546875" style="3" customWidth="1"/>
    <col min="19" max="16384" width="8.6640625" style="3"/>
  </cols>
  <sheetData>
    <row r="1" spans="1:21" ht="14.4">
      <c r="A1" s="6" t="s">
        <v>77</v>
      </c>
      <c r="B1" s="9"/>
      <c r="C1" s="9"/>
      <c r="D1" s="9"/>
      <c r="E1" s="9"/>
      <c r="F1" s="9"/>
      <c r="G1" s="9"/>
      <c r="H1" s="9"/>
      <c r="I1" s="1334" t="s">
        <v>817</v>
      </c>
      <c r="R1" s="9"/>
      <c r="S1" s="9"/>
      <c r="T1" s="9"/>
      <c r="U1" s="9"/>
    </row>
    <row r="2" spans="1:21" ht="14.4">
      <c r="A2" s="6"/>
      <c r="Q2" s="1635" t="s">
        <v>819</v>
      </c>
      <c r="R2" s="1635"/>
      <c r="S2" s="1635"/>
    </row>
    <row r="3" spans="1:21" ht="14.4">
      <c r="A3" s="6"/>
      <c r="Q3" s="1121" t="s">
        <v>820</v>
      </c>
      <c r="R3" s="1121" t="s">
        <v>821</v>
      </c>
      <c r="S3" s="1121" t="s">
        <v>71</v>
      </c>
    </row>
    <row r="4" spans="1:21" ht="14.4">
      <c r="A4" s="6"/>
      <c r="Q4" s="1122">
        <v>1</v>
      </c>
      <c r="R4" s="1122" t="s">
        <v>822</v>
      </c>
      <c r="S4" s="1122" t="s">
        <v>66</v>
      </c>
    </row>
    <row r="5" spans="1:21" ht="14.4">
      <c r="A5" s="6"/>
      <c r="Q5" s="1122">
        <v>2</v>
      </c>
      <c r="R5" s="1122" t="s">
        <v>823</v>
      </c>
      <c r="S5" s="1122" t="s">
        <v>165</v>
      </c>
    </row>
    <row r="6" spans="1:21" ht="14.4">
      <c r="A6" s="6"/>
      <c r="Q6" s="1122">
        <v>3</v>
      </c>
      <c r="R6" s="1122" t="s">
        <v>824</v>
      </c>
      <c r="S6" s="1122" t="s">
        <v>69</v>
      </c>
    </row>
    <row r="7" spans="1:21" ht="14.4">
      <c r="A7" s="6"/>
      <c r="Q7" s="1122">
        <v>4</v>
      </c>
      <c r="R7" s="1122" t="s">
        <v>825</v>
      </c>
      <c r="S7" s="1122" t="s">
        <v>826</v>
      </c>
    </row>
    <row r="8" spans="1:21" ht="14.4">
      <c r="A8" s="6"/>
      <c r="Q8" s="1122">
        <v>5</v>
      </c>
      <c r="R8" s="1122" t="s">
        <v>827</v>
      </c>
      <c r="S8" s="1122" t="s">
        <v>148</v>
      </c>
    </row>
    <row r="9" spans="1:21" ht="14.4">
      <c r="A9" s="6"/>
    </row>
    <row r="10" spans="1:21" ht="14.4">
      <c r="A10" s="6"/>
    </row>
    <row r="11" spans="1:21" ht="14.4">
      <c r="A11" s="6"/>
    </row>
    <row r="12" spans="1:21" ht="14.4">
      <c r="A12" s="6"/>
    </row>
    <row r="13" spans="1:21" ht="14.4">
      <c r="A13" s="6"/>
    </row>
    <row r="14" spans="1:21" ht="14.4">
      <c r="A14" s="6"/>
    </row>
    <row r="15" spans="1:21" ht="14.4">
      <c r="A15" s="6"/>
    </row>
    <row r="16" spans="1:21" ht="14.4">
      <c r="A16" s="6"/>
    </row>
    <row r="17" spans="1:9" ht="14.4">
      <c r="A17" s="6"/>
    </row>
    <row r="18" spans="1:9" ht="14.4">
      <c r="A18" s="6"/>
    </row>
    <row r="19" spans="1:9" ht="14.4">
      <c r="A19" s="6"/>
    </row>
    <row r="20" spans="1:9" ht="14.4">
      <c r="A20" s="6"/>
    </row>
    <row r="21" spans="1:9">
      <c r="A21" s="107" t="s">
        <v>679</v>
      </c>
      <c r="I21" s="107" t="s">
        <v>728</v>
      </c>
    </row>
    <row r="23" spans="1:9">
      <c r="A23" s="25"/>
      <c r="B23" s="20" t="s">
        <v>62</v>
      </c>
      <c r="C23" s="20" t="s">
        <v>60</v>
      </c>
      <c r="D23" s="21" t="s">
        <v>61</v>
      </c>
    </row>
    <row r="24" spans="1:9">
      <c r="A24" s="1116">
        <v>2009</v>
      </c>
      <c r="B24" s="1117">
        <v>957.5</v>
      </c>
      <c r="C24" s="1117">
        <v>659.7</v>
      </c>
      <c r="D24" s="1118">
        <v>160.1</v>
      </c>
      <c r="F24" s="794"/>
    </row>
    <row r="25" spans="1:9">
      <c r="A25" s="22">
        <v>2010</v>
      </c>
      <c r="B25" s="57">
        <v>1461.6</v>
      </c>
      <c r="C25" s="57">
        <v>948.3</v>
      </c>
      <c r="D25" s="172">
        <v>112</v>
      </c>
      <c r="F25" s="794"/>
    </row>
    <row r="26" spans="1:9">
      <c r="A26" s="22">
        <v>2011</v>
      </c>
      <c r="B26" s="57">
        <v>951.8</v>
      </c>
      <c r="C26" s="57">
        <v>516.5</v>
      </c>
      <c r="D26" s="172">
        <v>262</v>
      </c>
      <c r="F26" s="794"/>
    </row>
    <row r="27" spans="1:9">
      <c r="A27" s="22">
        <v>2012</v>
      </c>
      <c r="B27" s="57">
        <v>1074.8</v>
      </c>
      <c r="C27" s="57">
        <v>1112.3</v>
      </c>
      <c r="D27" s="172">
        <v>187.5</v>
      </c>
      <c r="F27" s="794"/>
    </row>
    <row r="28" spans="1:9">
      <c r="A28" s="22">
        <v>2013</v>
      </c>
      <c r="B28" s="57">
        <v>543.29999999999995</v>
      </c>
      <c r="C28" s="57">
        <v>3631.5</v>
      </c>
      <c r="D28" s="172">
        <v>466</v>
      </c>
      <c r="F28" s="794"/>
    </row>
    <row r="29" spans="1:9">
      <c r="A29" s="22">
        <v>2014</v>
      </c>
      <c r="B29" s="57">
        <v>1202.5</v>
      </c>
      <c r="C29" s="57">
        <v>1659.8</v>
      </c>
      <c r="D29" s="172">
        <v>70</v>
      </c>
      <c r="F29" s="794"/>
    </row>
    <row r="30" spans="1:9">
      <c r="A30" s="22">
        <v>2015</v>
      </c>
      <c r="B30" s="57">
        <v>700.3</v>
      </c>
      <c r="C30" s="57">
        <v>1230.5</v>
      </c>
      <c r="D30" s="172">
        <v>355</v>
      </c>
      <c r="F30" s="794"/>
    </row>
    <row r="31" spans="1:9">
      <c r="A31" s="22">
        <v>2016</v>
      </c>
      <c r="B31" s="57">
        <v>830.8</v>
      </c>
      <c r="C31" s="57">
        <v>965.9</v>
      </c>
      <c r="D31" s="172">
        <v>85</v>
      </c>
      <c r="F31" s="794"/>
    </row>
    <row r="32" spans="1:9">
      <c r="A32" s="22">
        <v>2017</v>
      </c>
      <c r="B32" s="57">
        <v>329.3</v>
      </c>
      <c r="C32" s="57">
        <v>363.1</v>
      </c>
      <c r="D32" s="172">
        <v>0</v>
      </c>
      <c r="F32" s="794"/>
    </row>
    <row r="33" spans="1:7">
      <c r="A33" s="63">
        <v>2018</v>
      </c>
      <c r="B33" s="57">
        <v>392.3</v>
      </c>
      <c r="C33" s="57">
        <v>819.3</v>
      </c>
      <c r="D33" s="172">
        <v>69.400000000000006</v>
      </c>
      <c r="E33" s="62"/>
      <c r="F33" s="794"/>
    </row>
    <row r="34" spans="1:7">
      <c r="A34" s="63">
        <v>2019</v>
      </c>
      <c r="B34" s="57">
        <v>303.39999999999998</v>
      </c>
      <c r="C34" s="57">
        <v>604.5</v>
      </c>
      <c r="D34" s="172">
        <v>7.7</v>
      </c>
      <c r="E34" s="62"/>
      <c r="F34" s="794"/>
    </row>
    <row r="35" spans="1:7">
      <c r="A35" s="23">
        <v>2020</v>
      </c>
      <c r="B35" s="1123">
        <v>229.1</v>
      </c>
      <c r="C35" s="1123">
        <v>652.79999999999995</v>
      </c>
      <c r="D35" s="1124">
        <v>251.4</v>
      </c>
      <c r="E35" s="62"/>
      <c r="F35" s="794"/>
    </row>
    <row r="36" spans="1:7">
      <c r="A36" s="23">
        <v>2021</v>
      </c>
      <c r="B36" s="1123">
        <v>801</v>
      </c>
      <c r="C36" s="1123">
        <v>566.6</v>
      </c>
      <c r="D36" s="1124">
        <v>0</v>
      </c>
      <c r="E36" s="62"/>
      <c r="F36" s="1119"/>
      <c r="G36" s="794"/>
    </row>
    <row r="37" spans="1:7" ht="27.45" customHeight="1">
      <c r="A37" s="64" t="s">
        <v>905</v>
      </c>
      <c r="B37" s="1140">
        <v>2148.9</v>
      </c>
      <c r="C37" s="1140">
        <v>412.1</v>
      </c>
      <c r="D37" s="1141">
        <v>0</v>
      </c>
      <c r="E37" s="62"/>
      <c r="F37" s="794"/>
    </row>
    <row r="38" spans="1:7">
      <c r="E38" s="9"/>
    </row>
    <row r="40" spans="1:7">
      <c r="D40" s="794"/>
    </row>
  </sheetData>
  <mergeCells count="1">
    <mergeCell ref="Q2:S2"/>
  </mergeCells>
  <pageMargins left="0.75" right="0.75" top="1" bottom="1" header="0.5" footer="0.5"/>
  <pageSetup orientation="portrait"/>
  <headerFooter alignWithMargins="0"/>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tabColor theme="4"/>
  </sheetPr>
  <dimension ref="A1:H62"/>
  <sheetViews>
    <sheetView topLeftCell="A13" zoomScale="75" zoomScaleNormal="75" zoomScalePageLayoutView="75" workbookViewId="0">
      <selection activeCell="Q46" sqref="Q46"/>
    </sheetView>
  </sheetViews>
  <sheetFormatPr defaultColWidth="8.6640625" defaultRowHeight="13.2"/>
  <cols>
    <col min="1" max="1" width="7.33203125" style="3" customWidth="1"/>
    <col min="2" max="3" width="12.109375" style="7" customWidth="1"/>
    <col min="4" max="7" width="15.109375" style="3" customWidth="1"/>
    <col min="8" max="8" width="13.6640625" style="3" customWidth="1"/>
    <col min="9" max="16384" width="8.6640625" style="3"/>
  </cols>
  <sheetData>
    <row r="1" spans="1:1" ht="14.4">
      <c r="A1" s="6" t="s">
        <v>612</v>
      </c>
    </row>
    <row r="2" spans="1:1" ht="14.4">
      <c r="A2" s="6"/>
    </row>
    <row r="3" spans="1:1" ht="14.4">
      <c r="A3" s="6"/>
    </row>
    <row r="4" spans="1:1" ht="14.4">
      <c r="A4" s="6"/>
    </row>
    <row r="5" spans="1:1" ht="14.4">
      <c r="A5" s="6"/>
    </row>
    <row r="6" spans="1:1" ht="14.4">
      <c r="A6" s="6"/>
    </row>
    <row r="7" spans="1:1" ht="14.4">
      <c r="A7" s="6"/>
    </row>
    <row r="8" spans="1:1" ht="14.4">
      <c r="A8" s="6"/>
    </row>
    <row r="9" spans="1:1" ht="14.4">
      <c r="A9" s="6"/>
    </row>
    <row r="10" spans="1:1" ht="14.4">
      <c r="A10" s="6"/>
    </row>
    <row r="11" spans="1:1" ht="14.4">
      <c r="A11" s="6"/>
    </row>
    <row r="12" spans="1:1" ht="14.4">
      <c r="A12" s="6"/>
    </row>
    <row r="13" spans="1:1" ht="14.4">
      <c r="A13" s="6"/>
    </row>
    <row r="14" spans="1:1" ht="14.4">
      <c r="A14" s="6"/>
    </row>
    <row r="15" spans="1:1" ht="14.4">
      <c r="A15" s="6"/>
    </row>
    <row r="16" spans="1:1" ht="14.4">
      <c r="A16" s="6"/>
    </row>
    <row r="17" spans="1:8" ht="14.4">
      <c r="A17" s="6"/>
    </row>
    <row r="18" spans="1:8" ht="14.4">
      <c r="A18" s="6"/>
    </row>
    <row r="19" spans="1:8" ht="14.4">
      <c r="A19" s="6"/>
    </row>
    <row r="20" spans="1:8" ht="14.4">
      <c r="A20" s="6"/>
    </row>
    <row r="21" spans="1:8">
      <c r="A21" s="107" t="s">
        <v>774</v>
      </c>
    </row>
    <row r="22" spans="1:8" ht="14.4">
      <c r="A22" s="6"/>
    </row>
    <row r="23" spans="1:8">
      <c r="A23" s="50"/>
      <c r="B23" s="185" t="s">
        <v>36</v>
      </c>
      <c r="C23" s="190" t="s">
        <v>37</v>
      </c>
      <c r="D23" s="193"/>
      <c r="E23" s="193"/>
      <c r="F23" s="193"/>
      <c r="G23" s="193"/>
      <c r="H23" s="193"/>
    </row>
    <row r="24" spans="1:8">
      <c r="A24" s="81"/>
      <c r="B24" s="186" t="s">
        <v>13</v>
      </c>
      <c r="C24" s="191" t="s">
        <v>38</v>
      </c>
      <c r="D24" s="187" t="s">
        <v>48</v>
      </c>
      <c r="E24" s="187" t="s">
        <v>48</v>
      </c>
      <c r="F24" s="187" t="s">
        <v>48</v>
      </c>
      <c r="G24" s="187" t="s">
        <v>48</v>
      </c>
      <c r="H24" s="187" t="s">
        <v>48</v>
      </c>
    </row>
    <row r="25" spans="1:8">
      <c r="A25" s="81"/>
      <c r="B25" s="187" t="s">
        <v>39</v>
      </c>
      <c r="C25" s="183" t="s">
        <v>0</v>
      </c>
      <c r="D25" s="186" t="s">
        <v>49</v>
      </c>
      <c r="E25" s="186" t="s">
        <v>49</v>
      </c>
      <c r="F25" s="186" t="s">
        <v>49</v>
      </c>
      <c r="G25" s="186" t="s">
        <v>49</v>
      </c>
      <c r="H25" s="186" t="s">
        <v>49</v>
      </c>
    </row>
    <row r="26" spans="1:8">
      <c r="A26" s="95"/>
      <c r="B26" s="188" t="s">
        <v>14</v>
      </c>
      <c r="C26" s="184" t="s">
        <v>14</v>
      </c>
      <c r="D26" s="188" t="s">
        <v>14</v>
      </c>
      <c r="E26" s="188" t="s">
        <v>14</v>
      </c>
      <c r="F26" s="188" t="s">
        <v>14</v>
      </c>
      <c r="G26" s="188" t="s">
        <v>14</v>
      </c>
      <c r="H26" s="188" t="s">
        <v>14</v>
      </c>
    </row>
    <row r="27" spans="1:8">
      <c r="A27" s="183">
        <v>1998</v>
      </c>
      <c r="B27" s="195">
        <v>0.14232</v>
      </c>
      <c r="C27" s="192"/>
      <c r="D27" s="197"/>
      <c r="E27" s="194"/>
      <c r="F27" s="194"/>
      <c r="G27" s="194"/>
      <c r="H27" s="194"/>
    </row>
    <row r="28" spans="1:8">
      <c r="A28" s="183">
        <v>1999</v>
      </c>
      <c r="B28" s="195">
        <v>0.89246999999999999</v>
      </c>
      <c r="C28" s="192"/>
      <c r="D28" s="197"/>
      <c r="E28" s="194"/>
      <c r="F28" s="194"/>
      <c r="G28" s="194"/>
      <c r="H28" s="194"/>
    </row>
    <row r="29" spans="1:8">
      <c r="A29" s="183">
        <v>2000</v>
      </c>
      <c r="B29" s="195">
        <v>7.0955000000000004E-2</v>
      </c>
      <c r="C29" s="192"/>
      <c r="D29" s="197"/>
      <c r="E29" s="194"/>
      <c r="F29" s="194"/>
      <c r="G29" s="194"/>
      <c r="H29" s="194"/>
    </row>
    <row r="30" spans="1:8">
      <c r="A30" s="183">
        <v>2001</v>
      </c>
      <c r="B30" s="195">
        <v>1.6919999999999999</v>
      </c>
      <c r="C30" s="192"/>
      <c r="D30" s="197"/>
      <c r="E30" s="194"/>
      <c r="F30" s="194"/>
      <c r="G30" s="194"/>
      <c r="H30" s="194"/>
    </row>
    <row r="31" spans="1:8">
      <c r="A31" s="183">
        <v>2002</v>
      </c>
      <c r="B31" s="195">
        <v>0.40899999999999997</v>
      </c>
      <c r="C31" s="192"/>
      <c r="D31" s="197"/>
      <c r="E31" s="196"/>
      <c r="F31" s="194"/>
      <c r="G31" s="194"/>
      <c r="H31" s="194"/>
    </row>
    <row r="32" spans="1:8">
      <c r="A32" s="183">
        <v>2003</v>
      </c>
      <c r="B32" s="195">
        <v>1.665</v>
      </c>
      <c r="C32" s="192"/>
      <c r="D32" s="197"/>
      <c r="E32" s="196"/>
      <c r="F32" s="194"/>
      <c r="G32" s="194"/>
      <c r="H32" s="194"/>
    </row>
    <row r="33" spans="1:8">
      <c r="A33" s="183">
        <v>2004</v>
      </c>
      <c r="B33" s="195">
        <v>0.39600000000000002</v>
      </c>
      <c r="C33" s="192"/>
      <c r="D33" s="197"/>
      <c r="E33" s="196"/>
      <c r="F33" s="194"/>
      <c r="G33" s="194"/>
      <c r="H33" s="194"/>
    </row>
    <row r="34" spans="1:8">
      <c r="A34" s="183">
        <v>2005</v>
      </c>
      <c r="B34" s="195">
        <v>2.3820000000000001</v>
      </c>
      <c r="C34" s="192"/>
      <c r="D34" s="194"/>
      <c r="E34" s="194"/>
      <c r="F34" s="194"/>
      <c r="G34" s="194"/>
      <c r="H34" s="194"/>
    </row>
    <row r="35" spans="1:8">
      <c r="A35" s="183">
        <v>2006</v>
      </c>
      <c r="B35" s="195">
        <v>2.4660000000000002</v>
      </c>
      <c r="C35" s="192"/>
      <c r="D35" s="194"/>
      <c r="E35" s="194"/>
      <c r="F35" s="194"/>
      <c r="G35" s="194"/>
      <c r="H35" s="194"/>
    </row>
    <row r="36" spans="1:8">
      <c r="A36" s="183">
        <v>2007</v>
      </c>
      <c r="B36" s="195">
        <v>5.2530000000000001</v>
      </c>
      <c r="C36" s="192"/>
      <c r="D36" s="194"/>
      <c r="E36" s="194"/>
      <c r="F36" s="194"/>
      <c r="G36" s="194"/>
      <c r="H36" s="194"/>
    </row>
    <row r="37" spans="1:8">
      <c r="A37" s="183">
        <v>2008</v>
      </c>
      <c r="B37" s="195">
        <v>8.3699999999999992</v>
      </c>
      <c r="C37" s="192"/>
      <c r="D37" s="194"/>
      <c r="E37" s="194"/>
      <c r="F37" s="194"/>
      <c r="G37" s="194"/>
      <c r="H37" s="194"/>
    </row>
    <row r="38" spans="1:8">
      <c r="A38" s="183">
        <v>2009</v>
      </c>
      <c r="B38" s="195">
        <v>9.9969999999999999</v>
      </c>
      <c r="C38" s="192"/>
      <c r="D38" s="194"/>
      <c r="E38" s="194"/>
      <c r="F38" s="194"/>
      <c r="G38" s="194"/>
      <c r="H38" s="194"/>
    </row>
    <row r="39" spans="1:8">
      <c r="A39" s="183">
        <v>2010</v>
      </c>
      <c r="B39" s="195">
        <v>5.218</v>
      </c>
      <c r="C39" s="192"/>
      <c r="D39" s="194"/>
      <c r="E39" s="194"/>
      <c r="F39" s="194"/>
      <c r="G39" s="194"/>
      <c r="H39" s="194"/>
    </row>
    <row r="40" spans="1:8">
      <c r="A40" s="183">
        <v>2011</v>
      </c>
      <c r="B40" s="195">
        <v>6.6040000000000001</v>
      </c>
      <c r="C40" s="192"/>
      <c r="D40" s="194"/>
      <c r="E40" s="194"/>
      <c r="F40" s="194"/>
      <c r="G40" s="194"/>
      <c r="H40" s="194"/>
    </row>
    <row r="41" spans="1:8">
      <c r="A41" s="183">
        <v>2012</v>
      </c>
      <c r="B41" s="195">
        <v>13.34</v>
      </c>
      <c r="C41" s="192"/>
      <c r="D41" s="194"/>
      <c r="E41" s="194"/>
      <c r="F41" s="194"/>
      <c r="G41" s="194"/>
      <c r="H41" s="194"/>
    </row>
    <row r="42" spans="1:8">
      <c r="A42" s="183">
        <v>2013</v>
      </c>
      <c r="B42" s="195">
        <v>1.087</v>
      </c>
      <c r="C42" s="192"/>
      <c r="D42" s="194"/>
      <c r="E42" s="194"/>
      <c r="F42" s="194"/>
      <c r="G42" s="194"/>
      <c r="H42" s="194"/>
    </row>
    <row r="43" spans="1:8">
      <c r="A43" s="183">
        <v>2014</v>
      </c>
      <c r="B43" s="195">
        <v>4.8570000000000002</v>
      </c>
      <c r="C43" s="192"/>
      <c r="D43" s="194"/>
      <c r="E43" s="194"/>
      <c r="F43" s="194"/>
      <c r="G43" s="194"/>
      <c r="H43" s="194"/>
    </row>
    <row r="44" spans="1:8">
      <c r="A44" s="183">
        <v>2015</v>
      </c>
      <c r="B44" s="195">
        <v>8.5990000000000002</v>
      </c>
      <c r="C44" s="192"/>
      <c r="D44" s="195"/>
      <c r="E44" s="195"/>
      <c r="F44" s="195"/>
      <c r="G44" s="194"/>
      <c r="H44" s="194"/>
    </row>
    <row r="45" spans="1:8">
      <c r="A45" s="183">
        <v>2016</v>
      </c>
      <c r="B45" s="195">
        <v>8.2329999999999988</v>
      </c>
      <c r="C45" s="192"/>
      <c r="D45" s="195"/>
      <c r="E45" s="195"/>
      <c r="F45" s="195"/>
      <c r="G45" s="194"/>
      <c r="H45" s="194"/>
    </row>
    <row r="46" spans="1:8">
      <c r="A46" s="183">
        <v>2017</v>
      </c>
      <c r="B46" s="195">
        <v>7.0170000000000003</v>
      </c>
      <c r="C46" s="192"/>
      <c r="D46" s="195"/>
      <c r="E46" s="195"/>
      <c r="F46" s="195"/>
      <c r="G46" s="194"/>
      <c r="H46" s="194"/>
    </row>
    <row r="47" spans="1:8">
      <c r="A47" s="183">
        <v>2018</v>
      </c>
      <c r="B47" s="195">
        <v>7.5880000000000001</v>
      </c>
      <c r="C47" s="192"/>
      <c r="D47" s="195"/>
      <c r="E47" s="195"/>
      <c r="F47" s="195"/>
      <c r="G47" s="194"/>
      <c r="H47" s="194"/>
    </row>
    <row r="48" spans="1:8">
      <c r="A48" s="183">
        <v>2019</v>
      </c>
      <c r="B48" s="201">
        <v>9.1319999999999997</v>
      </c>
      <c r="C48" s="192"/>
      <c r="D48" s="195"/>
      <c r="E48" s="195"/>
      <c r="F48" s="195"/>
      <c r="G48" s="194"/>
      <c r="H48" s="194"/>
    </row>
    <row r="49" spans="1:8">
      <c r="A49" s="183">
        <v>2020</v>
      </c>
      <c r="B49" s="201">
        <v>17.213000000000001</v>
      </c>
      <c r="C49" s="202"/>
      <c r="D49" s="201"/>
      <c r="E49" s="201"/>
      <c r="F49" s="201"/>
      <c r="G49" s="201"/>
      <c r="H49" s="201"/>
    </row>
    <row r="50" spans="1:8">
      <c r="A50" s="183">
        <v>2021</v>
      </c>
      <c r="B50" s="201">
        <v>13.413</v>
      </c>
      <c r="C50" s="202"/>
      <c r="D50" s="201"/>
      <c r="E50" s="201"/>
      <c r="F50" s="201"/>
      <c r="G50" s="201"/>
      <c r="H50" s="201"/>
    </row>
    <row r="51" spans="1:8">
      <c r="A51" s="183" t="s">
        <v>45</v>
      </c>
      <c r="B51" s="189"/>
      <c r="C51" s="202">
        <f>AVERAGE(D51:H51)</f>
        <v>10.843318</v>
      </c>
      <c r="D51" s="201">
        <v>9.6155200000000001</v>
      </c>
      <c r="E51" s="201">
        <v>13.164069999999999</v>
      </c>
      <c r="F51" s="201">
        <v>9.6999999999999993</v>
      </c>
      <c r="G51" s="201">
        <v>10.737</v>
      </c>
      <c r="H51" s="201">
        <v>11</v>
      </c>
    </row>
    <row r="52" spans="1:8">
      <c r="A52" s="183" t="s">
        <v>221</v>
      </c>
      <c r="B52" s="189"/>
      <c r="C52" s="202">
        <f>AVERAGE(D52:H52)</f>
        <v>7.0886871391324586</v>
      </c>
      <c r="D52" s="201">
        <v>6.9577356956622927</v>
      </c>
      <c r="E52" s="201">
        <v>9.1867000000000001</v>
      </c>
      <c r="F52" s="201">
        <v>6.4</v>
      </c>
      <c r="G52" s="201">
        <v>4.9539999999999997</v>
      </c>
      <c r="H52" s="201">
        <v>7.9450000000000003</v>
      </c>
    </row>
    <row r="53" spans="1:8">
      <c r="A53" s="183" t="s">
        <v>47</v>
      </c>
      <c r="B53" s="189"/>
      <c r="C53" s="202">
        <f>AVERAGE(D53:H53)</f>
        <v>9.4518238991460226</v>
      </c>
      <c r="D53" s="201">
        <v>8.4472955965840928</v>
      </c>
      <c r="E53" s="201">
        <v>11.036</v>
      </c>
      <c r="F53" s="201">
        <v>9.8000000000000007</v>
      </c>
      <c r="G53" s="201"/>
      <c r="H53" s="201">
        <v>8.5239999999999991</v>
      </c>
    </row>
    <row r="54" spans="1:8">
      <c r="A54" s="183" t="s">
        <v>222</v>
      </c>
      <c r="B54" s="189"/>
      <c r="C54" s="202">
        <f>AVERAGE(D54:H54)</f>
        <v>12.958762990187264</v>
      </c>
      <c r="D54" s="201">
        <v>13.251051960749031</v>
      </c>
      <c r="E54" s="201">
        <v>14.666</v>
      </c>
      <c r="F54" s="201">
        <v>10.200000000000017</v>
      </c>
      <c r="G54" s="201"/>
      <c r="H54" s="201">
        <v>13.718</v>
      </c>
    </row>
    <row r="55" spans="1:8">
      <c r="A55" s="183" t="s">
        <v>795</v>
      </c>
      <c r="B55" s="189"/>
      <c r="C55" s="202">
        <f>AVERAGE(D55:H55)</f>
        <v>11.467158740435481</v>
      </c>
      <c r="D55" s="201">
        <v>10.912634961741926</v>
      </c>
      <c r="E55" s="201">
        <v>15.606</v>
      </c>
      <c r="F55" s="201">
        <v>7</v>
      </c>
      <c r="G55" s="201"/>
      <c r="H55" s="201">
        <v>12.35</v>
      </c>
    </row>
    <row r="56" spans="1:8" s="65" customFormat="1">
      <c r="B56" s="181"/>
      <c r="C56" s="181"/>
      <c r="D56" s="181"/>
      <c r="E56" s="181"/>
      <c r="F56" s="181"/>
      <c r="G56" s="181"/>
      <c r="H56" s="181"/>
    </row>
    <row r="57" spans="1:8" s="65" customFormat="1">
      <c r="B57" s="181"/>
      <c r="C57" s="181"/>
      <c r="D57" s="181"/>
      <c r="E57" s="181"/>
      <c r="F57" s="181"/>
      <c r="G57" s="181"/>
      <c r="H57" s="181"/>
    </row>
    <row r="58" spans="1:8" s="65" customFormat="1">
      <c r="B58" s="1522"/>
      <c r="C58" s="181"/>
      <c r="D58" s="181"/>
      <c r="E58" s="181"/>
      <c r="F58" s="181"/>
    </row>
    <row r="59" spans="1:8" s="65" customFormat="1">
      <c r="B59" s="181"/>
      <c r="C59" s="181"/>
      <c r="F59" s="181"/>
    </row>
    <row r="60" spans="1:8" s="65" customFormat="1">
      <c r="B60" s="181"/>
      <c r="C60" s="181"/>
    </row>
    <row r="61" spans="1:8" s="65" customFormat="1">
      <c r="B61" s="181"/>
      <c r="C61" s="181"/>
    </row>
    <row r="62" spans="1:8">
      <c r="C62" s="795"/>
      <c r="D62" s="795"/>
      <c r="E62" s="795"/>
      <c r="F62" s="795"/>
      <c r="G62" s="795"/>
      <c r="H62" s="795"/>
    </row>
  </sheetData>
  <pageMargins left="0.75" right="0.75" top="1" bottom="1" header="0.5" footer="0.5"/>
  <pageSetup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64</vt:i4>
      </vt:variant>
    </vt:vector>
  </HeadingPairs>
  <TitlesOfParts>
    <vt:vector size="64" baseType="lpstr">
      <vt:lpstr>Introduction</vt:lpstr>
      <vt:lpstr>Table of Contents</vt:lpstr>
      <vt:lpstr>Regional Definitions</vt:lpstr>
      <vt:lpstr>Wind Capacity Growth</vt:lpstr>
      <vt:lpstr>Capacity Additions by Tech.</vt:lpstr>
      <vt:lpstr>Capacity Additions by Region</vt:lpstr>
      <vt:lpstr>International Wind Ranking</vt:lpstr>
      <vt:lpstr>International Wind Penetration</vt:lpstr>
      <vt:lpstr>State Wind Deployment</vt:lpstr>
      <vt:lpstr>Wind Penetration by Region</vt:lpstr>
      <vt:lpstr>Online Wind Hybrids</vt:lpstr>
      <vt:lpstr>All Hybrid Comparison</vt:lpstr>
      <vt:lpstr>Generator+Storage Hybrids</vt:lpstr>
      <vt:lpstr>All Capacity in Queues</vt:lpstr>
      <vt:lpstr>Capacity in Queues, Time+Region</vt:lpstr>
      <vt:lpstr>Wind Capacity in Queues, Region</vt:lpstr>
      <vt:lpstr>Hybrid Capacity in Queues</vt:lpstr>
      <vt:lpstr>OEM Market Share</vt:lpstr>
      <vt:lpstr>Manufacturing Facilities</vt:lpstr>
      <vt:lpstr>Manufacturing Capability</vt:lpstr>
      <vt:lpstr>OEM Profitability</vt:lpstr>
      <vt:lpstr>Wind Equip Imports over Time</vt:lpstr>
      <vt:lpstr>Wind Equip Imports by Country</vt:lpstr>
      <vt:lpstr>Equip Import by Component</vt:lpstr>
      <vt:lpstr>Domestic Content</vt:lpstr>
      <vt:lpstr>Capacity by Owner</vt:lpstr>
      <vt:lpstr>Capacity by Offtake</vt:lpstr>
      <vt:lpstr>Avg Capacity, Height &amp; Diameter</vt:lpstr>
      <vt:lpstr>Cap, Height &amp; Diameter Trends</vt:lpstr>
      <vt:lpstr>Trends in Specific Power</vt:lpstr>
      <vt:lpstr>Wind Resource by Year</vt:lpstr>
      <vt:lpstr>Location of Tall Tower &amp; Low SP</vt:lpstr>
      <vt:lpstr>Future Total Height Trends</vt:lpstr>
      <vt:lpstr>Partial Repowering Over Time</vt:lpstr>
      <vt:lpstr>Average Retrofit Tech Change</vt:lpstr>
      <vt:lpstr>Capacity Factor in 2021 by COD</vt:lpstr>
      <vt:lpstr>Capacity Factor by State</vt:lpstr>
      <vt:lpstr>Capacity Factor Drivers</vt:lpstr>
      <vt:lpstr>Influence of Specific Power </vt:lpstr>
      <vt:lpstr>Curtailment and Penetration</vt:lpstr>
      <vt:lpstr>Inter-Annual Variability</vt:lpstr>
      <vt:lpstr>Performance with Project Age</vt:lpstr>
      <vt:lpstr>Wind Turbine Prices</vt:lpstr>
      <vt:lpstr>CapEx Over Time</vt:lpstr>
      <vt:lpstr>CapEx Trend by Region</vt:lpstr>
      <vt:lpstr>2021 CapEx by Region</vt:lpstr>
      <vt:lpstr>CapEx by Project Capacity</vt:lpstr>
      <vt:lpstr>O&amp;M Over Time</vt:lpstr>
      <vt:lpstr>O&amp;M by Project Age</vt:lpstr>
      <vt:lpstr>Wind PPAs by Plant_Real</vt:lpstr>
      <vt:lpstr>Wind PPAs by Plant_Nominal</vt:lpstr>
      <vt:lpstr>Wind PPA Average</vt:lpstr>
      <vt:lpstr>Level10 Wind PPA Prices</vt:lpstr>
      <vt:lpstr>Wind LCOE Over Time</vt:lpstr>
      <vt:lpstr>Wind LCOE by Region</vt:lpstr>
      <vt:lpstr>REC Prices</vt:lpstr>
      <vt:lpstr>Wind &amp; PV PPAs vs Gas</vt:lpstr>
      <vt:lpstr>Recent Wind PPAs v Gas Forecast</vt:lpstr>
      <vt:lpstr>Market Value and PPAs over Time</vt:lpstr>
      <vt:lpstr>2021 Market Value by Location</vt:lpstr>
      <vt:lpstr>Value Relative to Flat Block</vt:lpstr>
      <vt:lpstr>Health and Climate Benefits</vt:lpstr>
      <vt:lpstr>Transmission Build</vt:lpstr>
      <vt:lpstr>Wind Capacity Forecasts</vt:lpstr>
    </vt:vector>
  </TitlesOfParts>
  <Company>Berkeley Lab</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MABolinger</dc:creator>
  <cp:lastModifiedBy>rhwiser</cp:lastModifiedBy>
  <dcterms:created xsi:type="dcterms:W3CDTF">2010-06-30T13:59:00Z</dcterms:created>
  <dcterms:modified xsi:type="dcterms:W3CDTF">2022-08-15T17:58:24Z</dcterms:modified>
</cp:coreProperties>
</file>